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Downloads\"/>
    </mc:Choice>
  </mc:AlternateContent>
  <xr:revisionPtr revIDLastSave="0" documentId="13_ncr:1_{36665F58-79BF-4FEE-8E06-3D8293DEB610}" xr6:coauthVersionLast="47" xr6:coauthVersionMax="47" xr10:uidLastSave="{00000000-0000-0000-0000-000000000000}"/>
  <bookViews>
    <workbookView xWindow="-23355" yWindow="-1185" windowWidth="16575" windowHeight="12030" activeTab="1" xr2:uid="{00000000-000D-0000-FFFF-FFFF00000000}"/>
  </bookViews>
  <sheets>
    <sheet name="base 25 detallada (cafe)" sheetId="13" r:id="rId1"/>
    <sheet name="base dua 25 detallada" sheetId="1" r:id="rId2"/>
    <sheet name="por RUC" sheetId="2" r:id="rId3"/>
    <sheet name="DETALLE_ITEMS" sheetId="3" r:id="rId4"/>
    <sheet name="DUAS" sheetId="4" r:id="rId5"/>
    <sheet name="PRODUCTORES_ICO" sheetId="5" r:id="rId6"/>
    <sheet name="SIN_CABECERA" sheetId="6" r:id="rId7"/>
    <sheet name="CONTROL" sheetId="7" r:id="rId8"/>
    <sheet name="ITEMS_EXCLUIDOS" sheetId="8" r:id="rId9"/>
    <sheet name="CAT_ADUANAS" sheetId="9" r:id="rId10"/>
    <sheet name="CAT_AGENTES" sheetId="10" r:id="rId11"/>
    <sheet name="DUA_Consolidado_Total" sheetId="11" r:id="rId12"/>
    <sheet name="DESCARGAR_PENDIENTES" sheetId="12" r:id="rId13"/>
  </sheets>
  <externalReferences>
    <externalReference r:id="rId14"/>
  </externalReferences>
  <definedNames>
    <definedName name="_xlnm._FilterDatabase" localSheetId="12" hidden="1">DESCARGAR_PENDIENTES!$A$1:$J$1</definedName>
    <definedName name="_xlnm._FilterDatabase" localSheetId="11" hidden="1">DUA_Consolidado_Total!$A$1:$P$234</definedName>
    <definedName name="_xlnm._FilterDatabase" localSheetId="8" hidden="1">ITEMS_EXCLUIDOS!$A$1:$L$12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85kC1QwbO6rZ7/ies6i4Cl8oCU+OKk7LHjVbIXLEbfE="/>
    </ext>
  </extLst>
</workbook>
</file>

<file path=xl/calcChain.xml><?xml version="1.0" encoding="utf-8"?>
<calcChain xmlns="http://schemas.openxmlformats.org/spreadsheetml/2006/main">
  <c r="EU26" i="13" l="1"/>
  <c r="ET26" i="13"/>
  <c r="ES26" i="13" a="1"/>
  <c r="ES26" i="13" s="1"/>
  <c r="ER26" i="13" a="1"/>
  <c r="ER26" i="13" s="1"/>
  <c r="EQ26" i="13" a="1"/>
  <c r="EQ26" i="13" s="1"/>
  <c r="EP26" i="13" a="1"/>
  <c r="EP26" i="13" s="1"/>
  <c r="EO26" i="13" a="1"/>
  <c r="EO26" i="13" s="1"/>
  <c r="EN26" i="13" a="1"/>
  <c r="EN26" i="13" s="1"/>
  <c r="EM26" i="13" a="1"/>
  <c r="EM26" i="13" s="1"/>
  <c r="EL26" i="13" a="1"/>
  <c r="EL26" i="13" s="1"/>
  <c r="EK26" i="13" a="1"/>
  <c r="EK26" i="13" s="1"/>
  <c r="EI26" i="13" a="1"/>
  <c r="EI26" i="13" s="1"/>
  <c r="EH26" i="13" a="1"/>
  <c r="EH26" i="13" s="1"/>
  <c r="EG26" i="13" a="1"/>
  <c r="EG26" i="13" s="1"/>
  <c r="EF26" i="13" a="1"/>
  <c r="EF26" i="13" s="1"/>
  <c r="EE26" i="13" a="1"/>
  <c r="EE26" i="13" s="1"/>
  <c r="ED26" i="13" a="1"/>
  <c r="ED26" i="13" s="1"/>
  <c r="EC26" i="13" a="1"/>
  <c r="EC26" i="13" s="1"/>
  <c r="EB26" i="13" a="1"/>
  <c r="EB26" i="13" s="1"/>
  <c r="EA26" i="13" a="1"/>
  <c r="EA26" i="13" s="1"/>
  <c r="DZ26" i="13" a="1"/>
  <c r="DZ26" i="13" s="1"/>
  <c r="DY26" i="13" a="1"/>
  <c r="DY26" i="13" s="1"/>
  <c r="DX26" i="13" a="1"/>
  <c r="DX26" i="13" s="1"/>
  <c r="DW26" i="13" a="1"/>
  <c r="DW26" i="13" s="1"/>
  <c r="DV26" i="13" a="1"/>
  <c r="DV26" i="13" s="1"/>
  <c r="DU26" i="13" a="1"/>
  <c r="DU26" i="13" s="1"/>
  <c r="DT26" i="13" a="1"/>
  <c r="DT26" i="13" s="1"/>
  <c r="DS26" i="13" a="1"/>
  <c r="DS26" i="13" s="1"/>
  <c r="DR26" i="13" a="1"/>
  <c r="DR26" i="13" s="1"/>
  <c r="DQ26" i="13" a="1"/>
  <c r="DQ26" i="13" s="1"/>
  <c r="DP26" i="13" a="1"/>
  <c r="DP26" i="13" s="1"/>
  <c r="DO26" i="13" a="1"/>
  <c r="DO26" i="13" s="1"/>
  <c r="DN26" i="13" a="1"/>
  <c r="DN26" i="13" s="1"/>
  <c r="DM26" i="13" a="1"/>
  <c r="DM26" i="13" s="1"/>
  <c r="DL26" i="13" a="1"/>
  <c r="DL26" i="13" s="1"/>
  <c r="DK26" i="13" a="1"/>
  <c r="DK26" i="13" s="1"/>
  <c r="DJ26" i="13" a="1"/>
  <c r="DJ26" i="13" s="1"/>
  <c r="DI26" i="13" a="1"/>
  <c r="DI26" i="13" s="1"/>
  <c r="DH26" i="13" a="1"/>
  <c r="DH26" i="13" s="1"/>
  <c r="DG26" i="13" a="1"/>
  <c r="DG26" i="13" s="1"/>
  <c r="DF26" i="13" a="1"/>
  <c r="DF26" i="13" s="1"/>
  <c r="DE26" i="13" a="1"/>
  <c r="DE26" i="13" s="1"/>
  <c r="DD26" i="13" a="1"/>
  <c r="DD26" i="13" s="1"/>
  <c r="DC26" i="13" a="1"/>
  <c r="DC26" i="13" s="1"/>
  <c r="DB26" i="13" a="1"/>
  <c r="DB26" i="13" s="1"/>
  <c r="DA26" i="13" a="1"/>
  <c r="DA26" i="13" s="1"/>
  <c r="CZ26" i="13" a="1"/>
  <c r="CZ26" i="13" s="1"/>
  <c r="CY26" i="13" a="1"/>
  <c r="CY26" i="13" s="1"/>
  <c r="CX26" i="13" a="1"/>
  <c r="CX26" i="13" s="1"/>
  <c r="CW26" i="13" a="1"/>
  <c r="CW26" i="13" s="1"/>
  <c r="CV26" i="13" a="1"/>
  <c r="CV26" i="13" s="1"/>
  <c r="CU26" i="13" a="1"/>
  <c r="CU26" i="13" s="1"/>
  <c r="CT26" i="13" a="1"/>
  <c r="CT26" i="13" s="1"/>
  <c r="CS26" i="13" a="1"/>
  <c r="CS26" i="13" s="1"/>
  <c r="CR26" i="13" a="1"/>
  <c r="CR26" i="13" s="1"/>
  <c r="CQ26" i="13" a="1"/>
  <c r="CQ26" i="13" s="1"/>
  <c r="CP26" i="13" a="1"/>
  <c r="CP26" i="13" s="1"/>
  <c r="CO26" i="13" a="1"/>
  <c r="CO26" i="13" s="1"/>
  <c r="CN26" i="13" a="1"/>
  <c r="CN26" i="13" s="1"/>
  <c r="EJ26" i="13" s="1"/>
  <c r="CM26" i="13" a="1"/>
  <c r="CM26" i="13" s="1"/>
  <c r="CL26" i="13" a="1"/>
  <c r="CL26" i="13" s="1"/>
  <c r="CK26" i="13" a="1"/>
  <c r="CK26" i="13" s="1"/>
  <c r="CJ26" i="13" a="1"/>
  <c r="CJ26" i="13" s="1"/>
  <c r="CI26" i="13" a="1"/>
  <c r="CI26" i="13" s="1"/>
  <c r="CH26" i="13" a="1"/>
  <c r="CH26" i="13" s="1"/>
  <c r="CG26" i="13" a="1"/>
  <c r="CG26" i="13" s="1"/>
  <c r="CF26" i="13" a="1"/>
  <c r="CF26" i="13" s="1"/>
  <c r="CE26" i="13" a="1"/>
  <c r="CE26" i="13" s="1"/>
  <c r="CD26" i="13" a="1"/>
  <c r="CD26" i="13" s="1"/>
  <c r="CC26" i="13" a="1"/>
  <c r="CC26" i="13" s="1"/>
  <c r="CB26" i="13" a="1"/>
  <c r="CB26" i="13" s="1"/>
  <c r="CA26" i="13" a="1"/>
  <c r="CA26" i="13" s="1"/>
  <c r="BZ26" i="13" a="1"/>
  <c r="BZ26" i="13" s="1"/>
  <c r="BY26" i="13" a="1"/>
  <c r="BY26" i="13" s="1"/>
  <c r="BX26" i="13" a="1"/>
  <c r="BX26" i="13" s="1"/>
  <c r="BW26" i="13" a="1"/>
  <c r="BW26" i="13" s="1"/>
  <c r="BV26" i="13" a="1"/>
  <c r="BV26" i="13" s="1"/>
  <c r="BU26" i="13" a="1"/>
  <c r="BU26" i="13" s="1"/>
  <c r="BT26" i="13" a="1"/>
  <c r="BT26" i="13" s="1"/>
  <c r="BS26" i="13" a="1"/>
  <c r="BS26" i="13" s="1"/>
  <c r="BR26" i="13" a="1"/>
  <c r="BR26" i="13" s="1"/>
  <c r="BQ26" i="13" a="1"/>
  <c r="BQ26" i="13" s="1"/>
  <c r="BP26" i="13" a="1"/>
  <c r="BP26" i="13" s="1"/>
  <c r="BO26" i="13" a="1"/>
  <c r="BO26" i="13" s="1"/>
  <c r="BN26" i="13" a="1"/>
  <c r="BN26" i="13" s="1"/>
  <c r="BM26" i="13" a="1"/>
  <c r="BM26" i="13" s="1"/>
  <c r="BL26" i="13" a="1"/>
  <c r="BL26" i="13" s="1"/>
  <c r="BK26" i="13" a="1"/>
  <c r="BK26" i="13" s="1"/>
  <c r="BJ26" i="13" a="1"/>
  <c r="BJ26" i="13" s="1"/>
  <c r="BI26" i="13" a="1"/>
  <c r="BI26" i="13" s="1"/>
  <c r="BH26" i="13" a="1"/>
  <c r="BH26" i="13" s="1"/>
  <c r="BG26" i="13" a="1"/>
  <c r="BG26" i="13" s="1"/>
  <c r="BF26" i="13" a="1"/>
  <c r="BF26" i="13" s="1"/>
  <c r="BE26" i="13" a="1"/>
  <c r="BE26" i="13" s="1"/>
  <c r="BD26" i="13" a="1"/>
  <c r="BD26" i="13" s="1"/>
  <c r="BC26" i="13" a="1"/>
  <c r="BC26" i="13" s="1"/>
  <c r="BB26" i="13" a="1"/>
  <c r="BB26" i="13" s="1"/>
  <c r="AZ26" i="13" a="1"/>
  <c r="AZ26" i="13" s="1"/>
  <c r="AY26" i="13" a="1"/>
  <c r="AY26" i="13" s="1"/>
  <c r="AX26" i="13" a="1"/>
  <c r="AX26" i="13" s="1"/>
  <c r="AW26" i="13" a="1"/>
  <c r="AW26" i="13" s="1"/>
  <c r="AV26" i="13" a="1"/>
  <c r="AV26" i="13" s="1"/>
  <c r="AU26" i="13" a="1"/>
  <c r="AU26" i="13" s="1"/>
  <c r="AT26" i="13" a="1"/>
  <c r="AT26" i="13" s="1"/>
  <c r="AS26" i="13" a="1"/>
  <c r="AS26" i="13" s="1"/>
  <c r="AR26" i="13" a="1"/>
  <c r="AR26" i="13" s="1"/>
  <c r="AQ26" i="13" a="1"/>
  <c r="AQ26" i="13" s="1"/>
  <c r="AP26" i="13" a="1"/>
  <c r="AP26" i="13" s="1"/>
  <c r="AO26" i="13" a="1"/>
  <c r="AO26" i="13" s="1"/>
  <c r="AN26" i="13" a="1"/>
  <c r="AN26" i="13" s="1"/>
  <c r="AM26" i="13" a="1"/>
  <c r="AM26" i="13" s="1"/>
  <c r="AL26" i="13" a="1"/>
  <c r="AL26" i="13" s="1"/>
  <c r="AK26" i="13" a="1"/>
  <c r="AK26" i="13" s="1"/>
  <c r="AJ26" i="13" a="1"/>
  <c r="AJ26" i="13" s="1"/>
  <c r="AI26" i="13" a="1"/>
  <c r="AI26" i="13" s="1"/>
  <c r="AH26" i="13" a="1"/>
  <c r="AH26" i="13" s="1"/>
  <c r="AG26" i="13" a="1"/>
  <c r="AG26" i="13" s="1"/>
  <c r="AF26" i="13" a="1"/>
  <c r="AF26" i="13" s="1"/>
  <c r="AE26" i="13" a="1"/>
  <c r="AE26" i="13" s="1"/>
  <c r="AD26" i="13" a="1"/>
  <c r="AD26" i="13" s="1"/>
  <c r="AC26" i="13" a="1"/>
  <c r="AC26" i="13" s="1"/>
  <c r="AB26" i="13" a="1"/>
  <c r="AB26" i="13" s="1"/>
  <c r="AA26" i="13" a="1"/>
  <c r="AA26" i="13" s="1"/>
  <c r="Z26" i="13" a="1"/>
  <c r="Z26" i="13" s="1"/>
  <c r="Y26" i="13" a="1"/>
  <c r="Y26" i="13" s="1"/>
  <c r="X26" i="13" a="1"/>
  <c r="X26" i="13" s="1"/>
  <c r="W26" i="13" a="1"/>
  <c r="W26" i="13" s="1"/>
  <c r="V26" i="13" a="1"/>
  <c r="V26" i="13" s="1"/>
  <c r="U26" i="13" a="1"/>
  <c r="U26" i="13" s="1"/>
  <c r="T26" i="13" a="1"/>
  <c r="T26" i="13" s="1"/>
  <c r="S26" i="13" a="1"/>
  <c r="S26" i="13" s="1"/>
  <c r="R26" i="13" a="1"/>
  <c r="R26" i="13" s="1"/>
  <c r="Q26" i="13" a="1"/>
  <c r="Q26" i="13" s="1"/>
  <c r="P26" i="13" a="1"/>
  <c r="P26" i="13" s="1"/>
  <c r="O26" i="13" a="1"/>
  <c r="O26" i="13" s="1"/>
  <c r="N26" i="13" a="1"/>
  <c r="N26" i="13" s="1"/>
  <c r="M26" i="13" a="1"/>
  <c r="M26" i="13" s="1"/>
  <c r="L26" i="13" a="1"/>
  <c r="L26" i="13" s="1"/>
  <c r="K26" i="13" a="1"/>
  <c r="K26" i="13" s="1"/>
  <c r="J26" i="13" a="1"/>
  <c r="J26" i="13" s="1"/>
  <c r="I26" i="13" a="1"/>
  <c r="I26" i="13" s="1"/>
  <c r="F26" i="13" a="1"/>
  <c r="F26" i="13" s="1"/>
  <c r="E26" i="13" a="1"/>
  <c r="E26" i="13" s="1"/>
  <c r="EU25" i="13"/>
  <c r="ET25" i="13"/>
  <c r="ES25" i="13" a="1"/>
  <c r="ES25" i="13" s="1"/>
  <c r="ER25" i="13" a="1"/>
  <c r="ER25" i="13" s="1"/>
  <c r="EQ25" i="13" a="1"/>
  <c r="EQ25" i="13" s="1"/>
  <c r="EP25" i="13" a="1"/>
  <c r="EP25" i="13" s="1"/>
  <c r="EO25" i="13" a="1"/>
  <c r="EO25" i="13" s="1"/>
  <c r="EN25" i="13" a="1"/>
  <c r="EN25" i="13" s="1"/>
  <c r="EM25" i="13" a="1"/>
  <c r="EM25" i="13" s="1"/>
  <c r="EL25" i="13" a="1"/>
  <c r="EL25" i="13" s="1"/>
  <c r="EK25" i="13" a="1"/>
  <c r="EK25" i="13" s="1"/>
  <c r="EI25" i="13" a="1"/>
  <c r="EI25" i="13" s="1"/>
  <c r="EH25" i="13" a="1"/>
  <c r="EH25" i="13" s="1"/>
  <c r="EG25" i="13" a="1"/>
  <c r="EG25" i="13" s="1"/>
  <c r="EF25" i="13" a="1"/>
  <c r="EF25" i="13" s="1"/>
  <c r="EE25" i="13" a="1"/>
  <c r="EE25" i="13" s="1"/>
  <c r="ED25" i="13" a="1"/>
  <c r="ED25" i="13" s="1"/>
  <c r="EC25" i="13" a="1"/>
  <c r="EC25" i="13" s="1"/>
  <c r="EB25" i="13" a="1"/>
  <c r="EB25" i="13" s="1"/>
  <c r="EA25" i="13" a="1"/>
  <c r="EA25" i="13" s="1"/>
  <c r="DZ25" i="13" a="1"/>
  <c r="DZ25" i="13" s="1"/>
  <c r="DY25" i="13" a="1"/>
  <c r="DY25" i="13" s="1"/>
  <c r="DX25" i="13" a="1"/>
  <c r="DX25" i="13" s="1"/>
  <c r="DW25" i="13" a="1"/>
  <c r="DW25" i="13" s="1"/>
  <c r="DV25" i="13" a="1"/>
  <c r="DV25" i="13" s="1"/>
  <c r="DU25" i="13" a="1"/>
  <c r="DU25" i="13" s="1"/>
  <c r="DT25" i="13" a="1"/>
  <c r="DT25" i="13" s="1"/>
  <c r="DS25" i="13" a="1"/>
  <c r="DS25" i="13" s="1"/>
  <c r="DR25" i="13" a="1"/>
  <c r="DR25" i="13" s="1"/>
  <c r="DQ25" i="13" a="1"/>
  <c r="DQ25" i="13" s="1"/>
  <c r="DP25" i="13" a="1"/>
  <c r="DP25" i="13" s="1"/>
  <c r="DO25" i="13" a="1"/>
  <c r="DO25" i="13" s="1"/>
  <c r="DN25" i="13" a="1"/>
  <c r="DN25" i="13" s="1"/>
  <c r="DM25" i="13" a="1"/>
  <c r="DM25" i="13" s="1"/>
  <c r="DL25" i="13" a="1"/>
  <c r="DL25" i="13" s="1"/>
  <c r="DK25" i="13" a="1"/>
  <c r="DK25" i="13" s="1"/>
  <c r="DJ25" i="13" a="1"/>
  <c r="DJ25" i="13" s="1"/>
  <c r="DI25" i="13" a="1"/>
  <c r="DI25" i="13" s="1"/>
  <c r="DH25" i="13" a="1"/>
  <c r="DH25" i="13" s="1"/>
  <c r="DG25" i="13" a="1"/>
  <c r="DG25" i="13" s="1"/>
  <c r="DF25" i="13" a="1"/>
  <c r="DF25" i="13" s="1"/>
  <c r="DE25" i="13" a="1"/>
  <c r="DE25" i="13" s="1"/>
  <c r="DD25" i="13" a="1"/>
  <c r="DD25" i="13" s="1"/>
  <c r="DC25" i="13" a="1"/>
  <c r="DC25" i="13" s="1"/>
  <c r="DB25" i="13" a="1"/>
  <c r="DB25" i="13" s="1"/>
  <c r="DA25" i="13" a="1"/>
  <c r="DA25" i="13" s="1"/>
  <c r="CZ25" i="13" a="1"/>
  <c r="CZ25" i="13" s="1"/>
  <c r="CY25" i="13" a="1"/>
  <c r="CY25" i="13" s="1"/>
  <c r="CX25" i="13" a="1"/>
  <c r="CX25" i="13" s="1"/>
  <c r="CW25" i="13" a="1"/>
  <c r="CW25" i="13" s="1"/>
  <c r="CV25" i="13" a="1"/>
  <c r="CV25" i="13" s="1"/>
  <c r="CU25" i="13" a="1"/>
  <c r="CU25" i="13" s="1"/>
  <c r="CT25" i="13" a="1"/>
  <c r="CT25" i="13" s="1"/>
  <c r="CS25" i="13" a="1"/>
  <c r="CS25" i="13" s="1"/>
  <c r="CR25" i="13" a="1"/>
  <c r="CR25" i="13" s="1"/>
  <c r="CQ25" i="13" a="1"/>
  <c r="CQ25" i="13" s="1"/>
  <c r="CP25" i="13" a="1"/>
  <c r="CP25" i="13" s="1"/>
  <c r="CO25" i="13" a="1"/>
  <c r="CO25" i="13" s="1"/>
  <c r="CN25" i="13" a="1"/>
  <c r="CN25" i="13" s="1"/>
  <c r="EJ25" i="13" s="1"/>
  <c r="CM25" i="13" a="1"/>
  <c r="CM25" i="13" s="1"/>
  <c r="CL25" i="13" a="1"/>
  <c r="CL25" i="13" s="1"/>
  <c r="CK25" i="13" a="1"/>
  <c r="CK25" i="13" s="1"/>
  <c r="CJ25" i="13" a="1"/>
  <c r="CJ25" i="13" s="1"/>
  <c r="CI25" i="13" a="1"/>
  <c r="CI25" i="13" s="1"/>
  <c r="CH25" i="13" a="1"/>
  <c r="CH25" i="13" s="1"/>
  <c r="CG25" i="13" a="1"/>
  <c r="CG25" i="13" s="1"/>
  <c r="CF25" i="13" a="1"/>
  <c r="CF25" i="13" s="1"/>
  <c r="CE25" i="13" a="1"/>
  <c r="CE25" i="13" s="1"/>
  <c r="CD25" i="13" a="1"/>
  <c r="CD25" i="13" s="1"/>
  <c r="CC25" i="13" a="1"/>
  <c r="CC25" i="13" s="1"/>
  <c r="CB25" i="13" a="1"/>
  <c r="CB25" i="13" s="1"/>
  <c r="CA25" i="13" a="1"/>
  <c r="CA25" i="13" s="1"/>
  <c r="BZ25" i="13" a="1"/>
  <c r="BZ25" i="13" s="1"/>
  <c r="BY25" i="13" a="1"/>
  <c r="BY25" i="13" s="1"/>
  <c r="BX25" i="13" a="1"/>
  <c r="BX25" i="13" s="1"/>
  <c r="BW25" i="13" a="1"/>
  <c r="BW25" i="13" s="1"/>
  <c r="BV25" i="13" a="1"/>
  <c r="BV25" i="13" s="1"/>
  <c r="BU25" i="13" a="1"/>
  <c r="BU25" i="13" s="1"/>
  <c r="BT25" i="13" a="1"/>
  <c r="BT25" i="13" s="1"/>
  <c r="BS25" i="13" a="1"/>
  <c r="BS25" i="13" s="1"/>
  <c r="BR25" i="13" a="1"/>
  <c r="BR25" i="13" s="1"/>
  <c r="BQ25" i="13" a="1"/>
  <c r="BQ25" i="13" s="1"/>
  <c r="BP25" i="13" a="1"/>
  <c r="BP25" i="13" s="1"/>
  <c r="BO25" i="13" a="1"/>
  <c r="BO25" i="13" s="1"/>
  <c r="BN25" i="13" a="1"/>
  <c r="BN25" i="13" s="1"/>
  <c r="BM25" i="13" a="1"/>
  <c r="BM25" i="13" s="1"/>
  <c r="BL25" i="13" a="1"/>
  <c r="BL25" i="13" s="1"/>
  <c r="BK25" i="13" a="1"/>
  <c r="BK25" i="13" s="1"/>
  <c r="BJ25" i="13" a="1"/>
  <c r="BJ25" i="13" s="1"/>
  <c r="BI25" i="13" a="1"/>
  <c r="BI25" i="13" s="1"/>
  <c r="BH25" i="13" a="1"/>
  <c r="BH25" i="13" s="1"/>
  <c r="BG25" i="13" a="1"/>
  <c r="BG25" i="13" s="1"/>
  <c r="BF25" i="13" a="1"/>
  <c r="BF25" i="13" s="1"/>
  <c r="BE25" i="13" a="1"/>
  <c r="BE25" i="13" s="1"/>
  <c r="BD25" i="13" a="1"/>
  <c r="BD25" i="13" s="1"/>
  <c r="BC25" i="13" a="1"/>
  <c r="BC25" i="13" s="1"/>
  <c r="BB25" i="13" a="1"/>
  <c r="BB25" i="13" s="1"/>
  <c r="AZ25" i="13" a="1"/>
  <c r="AZ25" i="13" s="1"/>
  <c r="AY25" i="13" a="1"/>
  <c r="AY25" i="13" s="1"/>
  <c r="AX25" i="13" a="1"/>
  <c r="AX25" i="13" s="1"/>
  <c r="AW25" i="13" a="1"/>
  <c r="AW25" i="13" s="1"/>
  <c r="AV25" i="13" a="1"/>
  <c r="AV25" i="13" s="1"/>
  <c r="AU25" i="13" a="1"/>
  <c r="AU25" i="13" s="1"/>
  <c r="AT25" i="13" a="1"/>
  <c r="AT25" i="13" s="1"/>
  <c r="AS25" i="13" a="1"/>
  <c r="AS25" i="13" s="1"/>
  <c r="AR25" i="13" a="1"/>
  <c r="AR25" i="13" s="1"/>
  <c r="AQ25" i="13" a="1"/>
  <c r="AQ25" i="13" s="1"/>
  <c r="AP25" i="13" a="1"/>
  <c r="AP25" i="13" s="1"/>
  <c r="AO25" i="13" a="1"/>
  <c r="AO25" i="13" s="1"/>
  <c r="AN25" i="13" a="1"/>
  <c r="AN25" i="13" s="1"/>
  <c r="AM25" i="13" a="1"/>
  <c r="AM25" i="13" s="1"/>
  <c r="AL25" i="13" a="1"/>
  <c r="AL25" i="13" s="1"/>
  <c r="AK25" i="13" a="1"/>
  <c r="AK25" i="13" s="1"/>
  <c r="AJ25" i="13" a="1"/>
  <c r="AJ25" i="13" s="1"/>
  <c r="AI25" i="13" a="1"/>
  <c r="AI25" i="13" s="1"/>
  <c r="AH25" i="13" a="1"/>
  <c r="AH25" i="13" s="1"/>
  <c r="AG25" i="13" a="1"/>
  <c r="AG25" i="13" s="1"/>
  <c r="AF25" i="13" a="1"/>
  <c r="AF25" i="13" s="1"/>
  <c r="AE25" i="13" a="1"/>
  <c r="AE25" i="13" s="1"/>
  <c r="AD25" i="13" a="1"/>
  <c r="AD25" i="13" s="1"/>
  <c r="AC25" i="13" a="1"/>
  <c r="AC25" i="13" s="1"/>
  <c r="AB25" i="13" a="1"/>
  <c r="AB25" i="13" s="1"/>
  <c r="AA25" i="13" a="1"/>
  <c r="AA25" i="13" s="1"/>
  <c r="Z25" i="13" a="1"/>
  <c r="Z25" i="13" s="1"/>
  <c r="Y25" i="13" a="1"/>
  <c r="Y25" i="13" s="1"/>
  <c r="X25" i="13" a="1"/>
  <c r="X25" i="13" s="1"/>
  <c r="W25" i="13" a="1"/>
  <c r="W25" i="13" s="1"/>
  <c r="V25" i="13" a="1"/>
  <c r="V25" i="13" s="1"/>
  <c r="U25" i="13" a="1"/>
  <c r="U25" i="13" s="1"/>
  <c r="T25" i="13" a="1"/>
  <c r="T25" i="13" s="1"/>
  <c r="S25" i="13" a="1"/>
  <c r="S25" i="13" s="1"/>
  <c r="R25" i="13" a="1"/>
  <c r="R25" i="13" s="1"/>
  <c r="Q25" i="13" a="1"/>
  <c r="Q25" i="13" s="1"/>
  <c r="P25" i="13" a="1"/>
  <c r="P25" i="13" s="1"/>
  <c r="O25" i="13" a="1"/>
  <c r="O25" i="13" s="1"/>
  <c r="N25" i="13" a="1"/>
  <c r="N25" i="13" s="1"/>
  <c r="M25" i="13" a="1"/>
  <c r="M25" i="13" s="1"/>
  <c r="L25" i="13" a="1"/>
  <c r="L25" i="13" s="1"/>
  <c r="K25" i="13" a="1"/>
  <c r="K25" i="13" s="1"/>
  <c r="J25" i="13" a="1"/>
  <c r="J25" i="13" s="1"/>
  <c r="I25" i="13" a="1"/>
  <c r="I25" i="13" s="1"/>
  <c r="F25" i="13" a="1"/>
  <c r="F25" i="13" s="1"/>
  <c r="E25" i="13" a="1"/>
  <c r="E25" i="13" s="1"/>
  <c r="EU24" i="13"/>
  <c r="ET24" i="13"/>
  <c r="ES24" i="13" a="1"/>
  <c r="ES24" i="13" s="1"/>
  <c r="ER24" i="13" a="1"/>
  <c r="ER24" i="13" s="1"/>
  <c r="EQ24" i="13" a="1"/>
  <c r="EQ24" i="13" s="1"/>
  <c r="EP24" i="13" a="1"/>
  <c r="EP24" i="13" s="1"/>
  <c r="EO24" i="13" a="1"/>
  <c r="EO24" i="13" s="1"/>
  <c r="EN24" i="13" a="1"/>
  <c r="EN24" i="13" s="1"/>
  <c r="EM24" i="13" a="1"/>
  <c r="EM24" i="13" s="1"/>
  <c r="EL24" i="13" a="1"/>
  <c r="EL24" i="13" s="1"/>
  <c r="EK24" i="13" a="1"/>
  <c r="EK24" i="13" s="1"/>
  <c r="EI24" i="13" a="1"/>
  <c r="EI24" i="13" s="1"/>
  <c r="EH24" i="13" a="1"/>
  <c r="EH24" i="13" s="1"/>
  <c r="EG24" i="13" a="1"/>
  <c r="EG24" i="13" s="1"/>
  <c r="EF24" i="13" a="1"/>
  <c r="EF24" i="13" s="1"/>
  <c r="EE24" i="13" a="1"/>
  <c r="EE24" i="13" s="1"/>
  <c r="ED24" i="13" a="1"/>
  <c r="ED24" i="13" s="1"/>
  <c r="EC24" i="13" a="1"/>
  <c r="EC24" i="13" s="1"/>
  <c r="EB24" i="13" a="1"/>
  <c r="EB24" i="13" s="1"/>
  <c r="EA24" i="13" a="1"/>
  <c r="EA24" i="13" s="1"/>
  <c r="DZ24" i="13" a="1"/>
  <c r="DZ24" i="13" s="1"/>
  <c r="DY24" i="13" a="1"/>
  <c r="DY24" i="13" s="1"/>
  <c r="DX24" i="13" a="1"/>
  <c r="DX24" i="13" s="1"/>
  <c r="DW24" i="13" a="1"/>
  <c r="DW24" i="13" s="1"/>
  <c r="DV24" i="13" a="1"/>
  <c r="DV24" i="13" s="1"/>
  <c r="DU24" i="13" a="1"/>
  <c r="DU24" i="13" s="1"/>
  <c r="DT24" i="13" a="1"/>
  <c r="DT24" i="13" s="1"/>
  <c r="DS24" i="13" a="1"/>
  <c r="DS24" i="13" s="1"/>
  <c r="DR24" i="13" a="1"/>
  <c r="DR24" i="13" s="1"/>
  <c r="DQ24" i="13" a="1"/>
  <c r="DQ24" i="13" s="1"/>
  <c r="DP24" i="13" a="1"/>
  <c r="DP24" i="13" s="1"/>
  <c r="DO24" i="13" a="1"/>
  <c r="DO24" i="13" s="1"/>
  <c r="DN24" i="13" a="1"/>
  <c r="DN24" i="13" s="1"/>
  <c r="DM24" i="13" a="1"/>
  <c r="DM24" i="13" s="1"/>
  <c r="DL24" i="13" a="1"/>
  <c r="DL24" i="13" s="1"/>
  <c r="DK24" i="13" a="1"/>
  <c r="DK24" i="13" s="1"/>
  <c r="DJ24" i="13" a="1"/>
  <c r="DJ24" i="13" s="1"/>
  <c r="DI24" i="13" a="1"/>
  <c r="DI24" i="13" s="1"/>
  <c r="DH24" i="13" a="1"/>
  <c r="DH24" i="13" s="1"/>
  <c r="DG24" i="13" a="1"/>
  <c r="DG24" i="13" s="1"/>
  <c r="DF24" i="13" a="1"/>
  <c r="DF24" i="13" s="1"/>
  <c r="DE24" i="13" a="1"/>
  <c r="DE24" i="13" s="1"/>
  <c r="DD24" i="13" a="1"/>
  <c r="DD24" i="13" s="1"/>
  <c r="DC24" i="13" a="1"/>
  <c r="DC24" i="13" s="1"/>
  <c r="DB24" i="13" a="1"/>
  <c r="DB24" i="13" s="1"/>
  <c r="DA24" i="13" a="1"/>
  <c r="DA24" i="13" s="1"/>
  <c r="CZ24" i="13" a="1"/>
  <c r="CZ24" i="13" s="1"/>
  <c r="CY24" i="13" a="1"/>
  <c r="CY24" i="13" s="1"/>
  <c r="CX24" i="13" a="1"/>
  <c r="CX24" i="13" s="1"/>
  <c r="CW24" i="13" a="1"/>
  <c r="CW24" i="13" s="1"/>
  <c r="CV24" i="13" a="1"/>
  <c r="CV24" i="13" s="1"/>
  <c r="CU24" i="13" a="1"/>
  <c r="CU24" i="13" s="1"/>
  <c r="CT24" i="13" a="1"/>
  <c r="CT24" i="13" s="1"/>
  <c r="CS24" i="13" a="1"/>
  <c r="CS24" i="13" s="1"/>
  <c r="CR24" i="13" a="1"/>
  <c r="CR24" i="13" s="1"/>
  <c r="CQ24" i="13" a="1"/>
  <c r="CQ24" i="13" s="1"/>
  <c r="CP24" i="13" a="1"/>
  <c r="CP24" i="13" s="1"/>
  <c r="CO24" i="13" a="1"/>
  <c r="CO24" i="13" s="1"/>
  <c r="CN24" i="13" a="1"/>
  <c r="CN24" i="13" s="1"/>
  <c r="EJ24" i="13" s="1"/>
  <c r="CM24" i="13" a="1"/>
  <c r="CM24" i="13" s="1"/>
  <c r="CL24" i="13" a="1"/>
  <c r="CL24" i="13" s="1"/>
  <c r="CK24" i="13" a="1"/>
  <c r="CK24" i="13" s="1"/>
  <c r="CJ24" i="13" a="1"/>
  <c r="CJ24" i="13" s="1"/>
  <c r="CI24" i="13" a="1"/>
  <c r="CI24" i="13" s="1"/>
  <c r="CH24" i="13" a="1"/>
  <c r="CH24" i="13" s="1"/>
  <c r="CG24" i="13" a="1"/>
  <c r="CG24" i="13" s="1"/>
  <c r="CF24" i="13" a="1"/>
  <c r="CF24" i="13" s="1"/>
  <c r="CE24" i="13" a="1"/>
  <c r="CE24" i="13" s="1"/>
  <c r="CD24" i="13" a="1"/>
  <c r="CD24" i="13" s="1"/>
  <c r="CC24" i="13" a="1"/>
  <c r="CC24" i="13" s="1"/>
  <c r="CB24" i="13" a="1"/>
  <c r="CB24" i="13" s="1"/>
  <c r="CA24" i="13" a="1"/>
  <c r="CA24" i="13" s="1"/>
  <c r="BZ24" i="13" a="1"/>
  <c r="BZ24" i="13" s="1"/>
  <c r="BY24" i="13" a="1"/>
  <c r="BY24" i="13" s="1"/>
  <c r="BX24" i="13" a="1"/>
  <c r="BX24" i="13" s="1"/>
  <c r="BW24" i="13" a="1"/>
  <c r="BW24" i="13" s="1"/>
  <c r="BV24" i="13" a="1"/>
  <c r="BV24" i="13" s="1"/>
  <c r="BU24" i="13" a="1"/>
  <c r="BU24" i="13" s="1"/>
  <c r="BT24" i="13" a="1"/>
  <c r="BT24" i="13" s="1"/>
  <c r="BS24" i="13" a="1"/>
  <c r="BS24" i="13" s="1"/>
  <c r="BR24" i="13" a="1"/>
  <c r="BR24" i="13" s="1"/>
  <c r="BQ24" i="13" a="1"/>
  <c r="BQ24" i="13" s="1"/>
  <c r="BP24" i="13" a="1"/>
  <c r="BP24" i="13" s="1"/>
  <c r="BO24" i="13" a="1"/>
  <c r="BO24" i="13" s="1"/>
  <c r="BN24" i="13" a="1"/>
  <c r="BN24" i="13" s="1"/>
  <c r="BM24" i="13" a="1"/>
  <c r="BM24" i="13" s="1"/>
  <c r="BL24" i="13" a="1"/>
  <c r="BL24" i="13" s="1"/>
  <c r="BK24" i="13" a="1"/>
  <c r="BK24" i="13" s="1"/>
  <c r="BJ24" i="13" a="1"/>
  <c r="BJ24" i="13" s="1"/>
  <c r="BI24" i="13" a="1"/>
  <c r="BI24" i="13" s="1"/>
  <c r="BH24" i="13" a="1"/>
  <c r="BH24" i="13" s="1"/>
  <c r="BG24" i="13" a="1"/>
  <c r="BG24" i="13" s="1"/>
  <c r="BF24" i="13" a="1"/>
  <c r="BF24" i="13" s="1"/>
  <c r="BE24" i="13" a="1"/>
  <c r="BE24" i="13" s="1"/>
  <c r="BD24" i="13" a="1"/>
  <c r="BD24" i="13" s="1"/>
  <c r="BC24" i="13" a="1"/>
  <c r="BC24" i="13" s="1"/>
  <c r="BB24" i="13" a="1"/>
  <c r="BB24" i="13" s="1"/>
  <c r="AZ24" i="13" a="1"/>
  <c r="AZ24" i="13" s="1"/>
  <c r="AY24" i="13" a="1"/>
  <c r="AY24" i="13" s="1"/>
  <c r="AX24" i="13" a="1"/>
  <c r="AX24" i="13" s="1"/>
  <c r="AW24" i="13" a="1"/>
  <c r="AW24" i="13" s="1"/>
  <c r="AV24" i="13" a="1"/>
  <c r="AV24" i="13" s="1"/>
  <c r="AU24" i="13" a="1"/>
  <c r="AU24" i="13" s="1"/>
  <c r="AT24" i="13" a="1"/>
  <c r="AT24" i="13" s="1"/>
  <c r="AS24" i="13" a="1"/>
  <c r="AS24" i="13" s="1"/>
  <c r="AR24" i="13" a="1"/>
  <c r="AR24" i="13" s="1"/>
  <c r="AQ24" i="13" a="1"/>
  <c r="AQ24" i="13" s="1"/>
  <c r="AP24" i="13" a="1"/>
  <c r="AP24" i="13" s="1"/>
  <c r="AO24" i="13" a="1"/>
  <c r="AO24" i="13" s="1"/>
  <c r="AN24" i="13" a="1"/>
  <c r="AN24" i="13" s="1"/>
  <c r="AM24" i="13" a="1"/>
  <c r="AM24" i="13" s="1"/>
  <c r="AL24" i="13" a="1"/>
  <c r="AL24" i="13" s="1"/>
  <c r="AK24" i="13" a="1"/>
  <c r="AK24" i="13" s="1"/>
  <c r="AJ24" i="13" a="1"/>
  <c r="AJ24" i="13" s="1"/>
  <c r="AI24" i="13" a="1"/>
  <c r="AI24" i="13" s="1"/>
  <c r="AH24" i="13" a="1"/>
  <c r="AH24" i="13" s="1"/>
  <c r="AG24" i="13" a="1"/>
  <c r="AG24" i="13" s="1"/>
  <c r="AF24" i="13" a="1"/>
  <c r="AF24" i="13" s="1"/>
  <c r="AE24" i="13" a="1"/>
  <c r="AE24" i="13" s="1"/>
  <c r="AD24" i="13" a="1"/>
  <c r="AD24" i="13" s="1"/>
  <c r="AC24" i="13" a="1"/>
  <c r="AC24" i="13" s="1"/>
  <c r="AB24" i="13" a="1"/>
  <c r="AB24" i="13" s="1"/>
  <c r="AA24" i="13" a="1"/>
  <c r="AA24" i="13" s="1"/>
  <c r="Z24" i="13" a="1"/>
  <c r="Z24" i="13" s="1"/>
  <c r="Y24" i="13" a="1"/>
  <c r="Y24" i="13" s="1"/>
  <c r="X24" i="13" a="1"/>
  <c r="X24" i="13" s="1"/>
  <c r="W24" i="13" a="1"/>
  <c r="W24" i="13" s="1"/>
  <c r="V24" i="13" a="1"/>
  <c r="V24" i="13" s="1"/>
  <c r="U24" i="13" a="1"/>
  <c r="U24" i="13" s="1"/>
  <c r="T24" i="13" a="1"/>
  <c r="T24" i="13" s="1"/>
  <c r="S24" i="13" a="1"/>
  <c r="S24" i="13" s="1"/>
  <c r="R24" i="13" a="1"/>
  <c r="R24" i="13" s="1"/>
  <c r="Q24" i="13" a="1"/>
  <c r="Q24" i="13" s="1"/>
  <c r="P24" i="13" a="1"/>
  <c r="P24" i="13" s="1"/>
  <c r="O24" i="13" a="1"/>
  <c r="O24" i="13" s="1"/>
  <c r="N24" i="13" a="1"/>
  <c r="N24" i="13" s="1"/>
  <c r="M24" i="13" a="1"/>
  <c r="M24" i="13" s="1"/>
  <c r="L24" i="13" a="1"/>
  <c r="L24" i="13" s="1"/>
  <c r="K24" i="13" a="1"/>
  <c r="K24" i="13" s="1"/>
  <c r="J24" i="13" a="1"/>
  <c r="J24" i="13" s="1"/>
  <c r="I24" i="13" a="1"/>
  <c r="I24" i="13" s="1"/>
  <c r="F24" i="13" a="1"/>
  <c r="F24" i="13" s="1"/>
  <c r="E24" i="13" a="1"/>
  <c r="E24" i="13" s="1"/>
  <c r="EU23" i="13"/>
  <c r="ET23" i="13"/>
  <c r="ES23" i="13" a="1"/>
  <c r="ES23" i="13" s="1"/>
  <c r="ER23" i="13" a="1"/>
  <c r="ER23" i="13" s="1"/>
  <c r="EQ23" i="13" a="1"/>
  <c r="EQ23" i="13" s="1"/>
  <c r="EP23" i="13" a="1"/>
  <c r="EP23" i="13" s="1"/>
  <c r="EO23" i="13" a="1"/>
  <c r="EO23" i="13" s="1"/>
  <c r="EN23" i="13" a="1"/>
  <c r="EN23" i="13" s="1"/>
  <c r="EM23" i="13" a="1"/>
  <c r="EM23" i="13" s="1"/>
  <c r="EL23" i="13" a="1"/>
  <c r="EL23" i="13" s="1"/>
  <c r="EK23" i="13" a="1"/>
  <c r="EK23" i="13" s="1"/>
  <c r="EI23" i="13" a="1"/>
  <c r="EI23" i="13" s="1"/>
  <c r="EH23" i="13" a="1"/>
  <c r="EH23" i="13" s="1"/>
  <c r="EG23" i="13" a="1"/>
  <c r="EG23" i="13" s="1"/>
  <c r="EF23" i="13" a="1"/>
  <c r="EF23" i="13" s="1"/>
  <c r="EE23" i="13" a="1"/>
  <c r="EE23" i="13" s="1"/>
  <c r="ED23" i="13" a="1"/>
  <c r="ED23" i="13" s="1"/>
  <c r="EC23" i="13" a="1"/>
  <c r="EC23" i="13" s="1"/>
  <c r="EB23" i="13" a="1"/>
  <c r="EB23" i="13" s="1"/>
  <c r="EA23" i="13" a="1"/>
  <c r="EA23" i="13" s="1"/>
  <c r="DZ23" i="13" a="1"/>
  <c r="DZ23" i="13" s="1"/>
  <c r="DY23" i="13" a="1"/>
  <c r="DY23" i="13" s="1"/>
  <c r="DX23" i="13" a="1"/>
  <c r="DX23" i="13" s="1"/>
  <c r="DW23" i="13" a="1"/>
  <c r="DW23" i="13" s="1"/>
  <c r="DV23" i="13" a="1"/>
  <c r="DV23" i="13" s="1"/>
  <c r="DU23" i="13" a="1"/>
  <c r="DU23" i="13" s="1"/>
  <c r="DT23" i="13" a="1"/>
  <c r="DT23" i="13" s="1"/>
  <c r="DS23" i="13" a="1"/>
  <c r="DS23" i="13" s="1"/>
  <c r="DR23" i="13" a="1"/>
  <c r="DR23" i="13" s="1"/>
  <c r="DQ23" i="13" a="1"/>
  <c r="DQ23" i="13" s="1"/>
  <c r="DP23" i="13" a="1"/>
  <c r="DP23" i="13" s="1"/>
  <c r="DO23" i="13" a="1"/>
  <c r="DO23" i="13" s="1"/>
  <c r="DN23" i="13" a="1"/>
  <c r="DN23" i="13" s="1"/>
  <c r="DM23" i="13" a="1"/>
  <c r="DM23" i="13" s="1"/>
  <c r="DL23" i="13" a="1"/>
  <c r="DL23" i="13" s="1"/>
  <c r="DK23" i="13" a="1"/>
  <c r="DK23" i="13" s="1"/>
  <c r="DJ23" i="13" a="1"/>
  <c r="DJ23" i="13" s="1"/>
  <c r="DI23" i="13" a="1"/>
  <c r="DI23" i="13" s="1"/>
  <c r="DH23" i="13" a="1"/>
  <c r="DH23" i="13" s="1"/>
  <c r="DG23" i="13" a="1"/>
  <c r="DG23" i="13" s="1"/>
  <c r="DF23" i="13" a="1"/>
  <c r="DF23" i="13" s="1"/>
  <c r="DE23" i="13" a="1"/>
  <c r="DE23" i="13" s="1"/>
  <c r="DD23" i="13" a="1"/>
  <c r="DD23" i="13" s="1"/>
  <c r="DC23" i="13" a="1"/>
  <c r="DC23" i="13" s="1"/>
  <c r="DB23" i="13" a="1"/>
  <c r="DB23" i="13" s="1"/>
  <c r="DA23" i="13" a="1"/>
  <c r="DA23" i="13" s="1"/>
  <c r="CZ23" i="13" a="1"/>
  <c r="CZ23" i="13" s="1"/>
  <c r="CY23" i="13" a="1"/>
  <c r="CY23" i="13" s="1"/>
  <c r="CX23" i="13" a="1"/>
  <c r="CX23" i="13" s="1"/>
  <c r="CW23" i="13" a="1"/>
  <c r="CW23" i="13" s="1"/>
  <c r="CV23" i="13" a="1"/>
  <c r="CV23" i="13" s="1"/>
  <c r="CU23" i="13" a="1"/>
  <c r="CU23" i="13" s="1"/>
  <c r="CT23" i="13" a="1"/>
  <c r="CT23" i="13" s="1"/>
  <c r="CS23" i="13" a="1"/>
  <c r="CS23" i="13" s="1"/>
  <c r="CR23" i="13" a="1"/>
  <c r="CR23" i="13" s="1"/>
  <c r="CQ23" i="13" a="1"/>
  <c r="CQ23" i="13" s="1"/>
  <c r="CP23" i="13" a="1"/>
  <c r="CP23" i="13" s="1"/>
  <c r="CO23" i="13" a="1"/>
  <c r="CO23" i="13" s="1"/>
  <c r="CN23" i="13" a="1"/>
  <c r="CN23" i="13" s="1"/>
  <c r="EJ23" i="13" s="1"/>
  <c r="CM23" i="13" a="1"/>
  <c r="CM23" i="13" s="1"/>
  <c r="CL23" i="13" a="1"/>
  <c r="CL23" i="13" s="1"/>
  <c r="CK23" i="13" a="1"/>
  <c r="CK23" i="13" s="1"/>
  <c r="CJ23" i="13" a="1"/>
  <c r="CJ23" i="13" s="1"/>
  <c r="CI23" i="13" a="1"/>
  <c r="CI23" i="13" s="1"/>
  <c r="CH23" i="13" a="1"/>
  <c r="CH23" i="13" s="1"/>
  <c r="CG23" i="13" a="1"/>
  <c r="CG23" i="13" s="1"/>
  <c r="CF23" i="13" a="1"/>
  <c r="CF23" i="13" s="1"/>
  <c r="CE23" i="13" a="1"/>
  <c r="CE23" i="13" s="1"/>
  <c r="CD23" i="13" a="1"/>
  <c r="CD23" i="13" s="1"/>
  <c r="CC23" i="13" a="1"/>
  <c r="CC23" i="13" s="1"/>
  <c r="CB23" i="13" a="1"/>
  <c r="CB23" i="13" s="1"/>
  <c r="CA23" i="13" a="1"/>
  <c r="CA23" i="13" s="1"/>
  <c r="BZ23" i="13" a="1"/>
  <c r="BZ23" i="13" s="1"/>
  <c r="BY23" i="13" a="1"/>
  <c r="BY23" i="13" s="1"/>
  <c r="BX23" i="13" a="1"/>
  <c r="BX23" i="13" s="1"/>
  <c r="BW23" i="13" a="1"/>
  <c r="BW23" i="13" s="1"/>
  <c r="BV23" i="13" a="1"/>
  <c r="BV23" i="13" s="1"/>
  <c r="BU23" i="13" a="1"/>
  <c r="BU23" i="13" s="1"/>
  <c r="BT23" i="13" a="1"/>
  <c r="BT23" i="13" s="1"/>
  <c r="BS23" i="13" a="1"/>
  <c r="BS23" i="13" s="1"/>
  <c r="BR23" i="13" a="1"/>
  <c r="BR23" i="13" s="1"/>
  <c r="BQ23" i="13" a="1"/>
  <c r="BQ23" i="13" s="1"/>
  <c r="BP23" i="13" a="1"/>
  <c r="BP23" i="13" s="1"/>
  <c r="BO23" i="13" a="1"/>
  <c r="BO23" i="13" s="1"/>
  <c r="BN23" i="13" a="1"/>
  <c r="BN23" i="13" s="1"/>
  <c r="BM23" i="13" a="1"/>
  <c r="BM23" i="13" s="1"/>
  <c r="BL23" i="13" a="1"/>
  <c r="BL23" i="13" s="1"/>
  <c r="BK23" i="13" a="1"/>
  <c r="BK23" i="13" s="1"/>
  <c r="BJ23" i="13" a="1"/>
  <c r="BJ23" i="13" s="1"/>
  <c r="BI23" i="13" a="1"/>
  <c r="BI23" i="13" s="1"/>
  <c r="BH23" i="13" a="1"/>
  <c r="BH23" i="13" s="1"/>
  <c r="BG23" i="13" a="1"/>
  <c r="BG23" i="13" s="1"/>
  <c r="BF23" i="13" a="1"/>
  <c r="BF23" i="13" s="1"/>
  <c r="BE23" i="13" a="1"/>
  <c r="BE23" i="13" s="1"/>
  <c r="BD23" i="13" a="1"/>
  <c r="BD23" i="13" s="1"/>
  <c r="BC23" i="13" a="1"/>
  <c r="BC23" i="13" s="1"/>
  <c r="BB23" i="13" a="1"/>
  <c r="BB23" i="13" s="1"/>
  <c r="AZ23" i="13" a="1"/>
  <c r="AZ23" i="13" s="1"/>
  <c r="AY23" i="13" a="1"/>
  <c r="AY23" i="13" s="1"/>
  <c r="AX23" i="13" a="1"/>
  <c r="AX23" i="13" s="1"/>
  <c r="AW23" i="13" a="1"/>
  <c r="AW23" i="13" s="1"/>
  <c r="AV23" i="13" a="1"/>
  <c r="AV23" i="13" s="1"/>
  <c r="AU23" i="13" a="1"/>
  <c r="AU23" i="13" s="1"/>
  <c r="AT23" i="13" a="1"/>
  <c r="AT23" i="13" s="1"/>
  <c r="AS23" i="13" a="1"/>
  <c r="AS23" i="13" s="1"/>
  <c r="AR23" i="13" a="1"/>
  <c r="AR23" i="13" s="1"/>
  <c r="AQ23" i="13" a="1"/>
  <c r="AQ23" i="13" s="1"/>
  <c r="AP23" i="13" a="1"/>
  <c r="AP23" i="13" s="1"/>
  <c r="AO23" i="13" a="1"/>
  <c r="AO23" i="13" s="1"/>
  <c r="AN23" i="13" a="1"/>
  <c r="AN23" i="13" s="1"/>
  <c r="AM23" i="13" a="1"/>
  <c r="AM23" i="13" s="1"/>
  <c r="AL23" i="13" a="1"/>
  <c r="AL23" i="13" s="1"/>
  <c r="AK23" i="13" a="1"/>
  <c r="AK23" i="13" s="1"/>
  <c r="AJ23" i="13" a="1"/>
  <c r="AJ23" i="13" s="1"/>
  <c r="AI23" i="13" a="1"/>
  <c r="AI23" i="13" s="1"/>
  <c r="AH23" i="13" a="1"/>
  <c r="AH23" i="13" s="1"/>
  <c r="AG23" i="13" a="1"/>
  <c r="AG23" i="13" s="1"/>
  <c r="AF23" i="13" a="1"/>
  <c r="AF23" i="13" s="1"/>
  <c r="AE23" i="13" a="1"/>
  <c r="AE23" i="13" s="1"/>
  <c r="AD23" i="13" a="1"/>
  <c r="AD23" i="13" s="1"/>
  <c r="AC23" i="13" a="1"/>
  <c r="AC23" i="13" s="1"/>
  <c r="AB23" i="13" a="1"/>
  <c r="AB23" i="13" s="1"/>
  <c r="AA23" i="13" a="1"/>
  <c r="AA23" i="13" s="1"/>
  <c r="Z23" i="13" a="1"/>
  <c r="Z23" i="13" s="1"/>
  <c r="Y23" i="13" a="1"/>
  <c r="Y23" i="13" s="1"/>
  <c r="X23" i="13" a="1"/>
  <c r="X23" i="13" s="1"/>
  <c r="W23" i="13" a="1"/>
  <c r="W23" i="13" s="1"/>
  <c r="V23" i="13" a="1"/>
  <c r="V23" i="13" s="1"/>
  <c r="U23" i="13" a="1"/>
  <c r="U23" i="13" s="1"/>
  <c r="T23" i="13" a="1"/>
  <c r="T23" i="13" s="1"/>
  <c r="S23" i="13" a="1"/>
  <c r="S23" i="13" s="1"/>
  <c r="R23" i="13" a="1"/>
  <c r="R23" i="13" s="1"/>
  <c r="Q23" i="13" a="1"/>
  <c r="Q23" i="13" s="1"/>
  <c r="P23" i="13" a="1"/>
  <c r="P23" i="13" s="1"/>
  <c r="O23" i="13" a="1"/>
  <c r="O23" i="13" s="1"/>
  <c r="N23" i="13" a="1"/>
  <c r="N23" i="13" s="1"/>
  <c r="M23" i="13" a="1"/>
  <c r="M23" i="13" s="1"/>
  <c r="L23" i="13" a="1"/>
  <c r="L23" i="13" s="1"/>
  <c r="K23" i="13" a="1"/>
  <c r="K23" i="13" s="1"/>
  <c r="J23" i="13" a="1"/>
  <c r="J23" i="13" s="1"/>
  <c r="I23" i="13" a="1"/>
  <c r="I23" i="13" s="1"/>
  <c r="F23" i="13" a="1"/>
  <c r="F23" i="13" s="1"/>
  <c r="E23" i="13" a="1"/>
  <c r="E23" i="13" s="1"/>
  <c r="EU22" i="13"/>
  <c r="ET22" i="13"/>
  <c r="ES22" i="13" a="1"/>
  <c r="ES22" i="13" s="1"/>
  <c r="ER22" i="13" a="1"/>
  <c r="ER22" i="13" s="1"/>
  <c r="EQ22" i="13" a="1"/>
  <c r="EQ22" i="13" s="1"/>
  <c r="EP22" i="13" a="1"/>
  <c r="EP22" i="13" s="1"/>
  <c r="EO22" i="13" a="1"/>
  <c r="EO22" i="13" s="1"/>
  <c r="EN22" i="13" a="1"/>
  <c r="EN22" i="13" s="1"/>
  <c r="EM22" i="13" a="1"/>
  <c r="EM22" i="13" s="1"/>
  <c r="EL22" i="13" a="1"/>
  <c r="EL22" i="13" s="1"/>
  <c r="EK22" i="13" a="1"/>
  <c r="EK22" i="13" s="1"/>
  <c r="EI22" i="13" a="1"/>
  <c r="EI22" i="13" s="1"/>
  <c r="EH22" i="13" a="1"/>
  <c r="EH22" i="13" s="1"/>
  <c r="EG22" i="13" a="1"/>
  <c r="EG22" i="13" s="1"/>
  <c r="EF22" i="13" a="1"/>
  <c r="EF22" i="13" s="1"/>
  <c r="EE22" i="13" a="1"/>
  <c r="EE22" i="13" s="1"/>
  <c r="ED22" i="13" a="1"/>
  <c r="ED22" i="13" s="1"/>
  <c r="EC22" i="13" a="1"/>
  <c r="EC22" i="13" s="1"/>
  <c r="EB22" i="13" a="1"/>
  <c r="EB22" i="13" s="1"/>
  <c r="EA22" i="13" a="1"/>
  <c r="EA22" i="13" s="1"/>
  <c r="DZ22" i="13" a="1"/>
  <c r="DZ22" i="13" s="1"/>
  <c r="DY22" i="13" a="1"/>
  <c r="DY22" i="13" s="1"/>
  <c r="DX22" i="13" a="1"/>
  <c r="DX22" i="13" s="1"/>
  <c r="DW22" i="13" a="1"/>
  <c r="DW22" i="13" s="1"/>
  <c r="DV22" i="13" a="1"/>
  <c r="DV22" i="13" s="1"/>
  <c r="DU22" i="13" a="1"/>
  <c r="DU22" i="13" s="1"/>
  <c r="DT22" i="13" a="1"/>
  <c r="DT22" i="13" s="1"/>
  <c r="DS22" i="13" a="1"/>
  <c r="DS22" i="13" s="1"/>
  <c r="DR22" i="13" a="1"/>
  <c r="DR22" i="13" s="1"/>
  <c r="DQ22" i="13" a="1"/>
  <c r="DQ22" i="13" s="1"/>
  <c r="DP22" i="13" a="1"/>
  <c r="DP22" i="13" s="1"/>
  <c r="DO22" i="13" a="1"/>
  <c r="DO22" i="13" s="1"/>
  <c r="DN22" i="13" a="1"/>
  <c r="DN22" i="13" s="1"/>
  <c r="DM22" i="13" a="1"/>
  <c r="DM22" i="13" s="1"/>
  <c r="DL22" i="13" a="1"/>
  <c r="DL22" i="13" s="1"/>
  <c r="DK22" i="13" a="1"/>
  <c r="DK22" i="13" s="1"/>
  <c r="DJ22" i="13" a="1"/>
  <c r="DJ22" i="13" s="1"/>
  <c r="DI22" i="13" a="1"/>
  <c r="DI22" i="13" s="1"/>
  <c r="DH22" i="13" a="1"/>
  <c r="DH22" i="13" s="1"/>
  <c r="DG22" i="13" a="1"/>
  <c r="DG22" i="13" s="1"/>
  <c r="DF22" i="13" a="1"/>
  <c r="DF22" i="13" s="1"/>
  <c r="DE22" i="13" a="1"/>
  <c r="DE22" i="13" s="1"/>
  <c r="DD22" i="13" a="1"/>
  <c r="DD22" i="13" s="1"/>
  <c r="DC22" i="13" a="1"/>
  <c r="DC22" i="13" s="1"/>
  <c r="DB22" i="13" a="1"/>
  <c r="DB22" i="13" s="1"/>
  <c r="DA22" i="13" a="1"/>
  <c r="DA22" i="13" s="1"/>
  <c r="CZ22" i="13" a="1"/>
  <c r="CZ22" i="13" s="1"/>
  <c r="CY22" i="13" a="1"/>
  <c r="CY22" i="13" s="1"/>
  <c r="CX22" i="13" a="1"/>
  <c r="CX22" i="13" s="1"/>
  <c r="CW22" i="13" a="1"/>
  <c r="CW22" i="13" s="1"/>
  <c r="CV22" i="13" a="1"/>
  <c r="CV22" i="13" s="1"/>
  <c r="CU22" i="13" a="1"/>
  <c r="CU22" i="13" s="1"/>
  <c r="CT22" i="13" a="1"/>
  <c r="CT22" i="13" s="1"/>
  <c r="CS22" i="13" a="1"/>
  <c r="CS22" i="13" s="1"/>
  <c r="CR22" i="13" a="1"/>
  <c r="CR22" i="13" s="1"/>
  <c r="CQ22" i="13" a="1"/>
  <c r="CQ22" i="13" s="1"/>
  <c r="CP22" i="13" a="1"/>
  <c r="CP22" i="13" s="1"/>
  <c r="CO22" i="13" a="1"/>
  <c r="CO22" i="13" s="1"/>
  <c r="CN22" i="13" a="1"/>
  <c r="CN22" i="13" s="1"/>
  <c r="EJ22" i="13" s="1"/>
  <c r="CM22" i="13" a="1"/>
  <c r="CM22" i="13" s="1"/>
  <c r="CL22" i="13" a="1"/>
  <c r="CL22" i="13" s="1"/>
  <c r="CK22" i="13" a="1"/>
  <c r="CK22" i="13" s="1"/>
  <c r="CJ22" i="13" a="1"/>
  <c r="CJ22" i="13" s="1"/>
  <c r="CI22" i="13" a="1"/>
  <c r="CI22" i="13" s="1"/>
  <c r="CH22" i="13" a="1"/>
  <c r="CH22" i="13" s="1"/>
  <c r="CG22" i="13" a="1"/>
  <c r="CG22" i="13" s="1"/>
  <c r="CF22" i="13" a="1"/>
  <c r="CF22" i="13" s="1"/>
  <c r="CE22" i="13" a="1"/>
  <c r="CE22" i="13" s="1"/>
  <c r="CD22" i="13" a="1"/>
  <c r="CD22" i="13" s="1"/>
  <c r="CC22" i="13" a="1"/>
  <c r="CC22" i="13" s="1"/>
  <c r="CB22" i="13" a="1"/>
  <c r="CB22" i="13" s="1"/>
  <c r="CA22" i="13" a="1"/>
  <c r="CA22" i="13" s="1"/>
  <c r="BZ22" i="13" a="1"/>
  <c r="BZ22" i="13" s="1"/>
  <c r="BY22" i="13" a="1"/>
  <c r="BY22" i="13" s="1"/>
  <c r="BX22" i="13" a="1"/>
  <c r="BX22" i="13" s="1"/>
  <c r="BW22" i="13" a="1"/>
  <c r="BW22" i="13" s="1"/>
  <c r="BV22" i="13" a="1"/>
  <c r="BV22" i="13" s="1"/>
  <c r="BU22" i="13" a="1"/>
  <c r="BU22" i="13" s="1"/>
  <c r="BT22" i="13" a="1"/>
  <c r="BT22" i="13" s="1"/>
  <c r="BS22" i="13" a="1"/>
  <c r="BS22" i="13" s="1"/>
  <c r="BR22" i="13" a="1"/>
  <c r="BR22" i="13" s="1"/>
  <c r="BQ22" i="13" a="1"/>
  <c r="BQ22" i="13" s="1"/>
  <c r="BP22" i="13" a="1"/>
  <c r="BP22" i="13" s="1"/>
  <c r="BO22" i="13" a="1"/>
  <c r="BO22" i="13" s="1"/>
  <c r="BN22" i="13" a="1"/>
  <c r="BN22" i="13" s="1"/>
  <c r="BM22" i="13" a="1"/>
  <c r="BM22" i="13" s="1"/>
  <c r="BL22" i="13" a="1"/>
  <c r="BL22" i="13" s="1"/>
  <c r="BK22" i="13" a="1"/>
  <c r="BK22" i="13" s="1"/>
  <c r="BJ22" i="13" a="1"/>
  <c r="BJ22" i="13" s="1"/>
  <c r="BI22" i="13" a="1"/>
  <c r="BI22" i="13" s="1"/>
  <c r="BH22" i="13" a="1"/>
  <c r="BH22" i="13" s="1"/>
  <c r="BG22" i="13" a="1"/>
  <c r="BG22" i="13" s="1"/>
  <c r="BF22" i="13" a="1"/>
  <c r="BF22" i="13" s="1"/>
  <c r="BE22" i="13" a="1"/>
  <c r="BE22" i="13" s="1"/>
  <c r="BD22" i="13" a="1"/>
  <c r="BD22" i="13" s="1"/>
  <c r="BC22" i="13" a="1"/>
  <c r="BC22" i="13" s="1"/>
  <c r="BB22" i="13" a="1"/>
  <c r="BB22" i="13" s="1"/>
  <c r="AZ22" i="13" a="1"/>
  <c r="AZ22" i="13" s="1"/>
  <c r="AY22" i="13" a="1"/>
  <c r="AY22" i="13" s="1"/>
  <c r="AX22" i="13" a="1"/>
  <c r="AX22" i="13" s="1"/>
  <c r="AW22" i="13" a="1"/>
  <c r="AW22" i="13" s="1"/>
  <c r="AV22" i="13" a="1"/>
  <c r="AV22" i="13" s="1"/>
  <c r="AU22" i="13" a="1"/>
  <c r="AU22" i="13" s="1"/>
  <c r="AT22" i="13" a="1"/>
  <c r="AT22" i="13" s="1"/>
  <c r="AS22" i="13" a="1"/>
  <c r="AS22" i="13" s="1"/>
  <c r="AR22" i="13" a="1"/>
  <c r="AR22" i="13" s="1"/>
  <c r="AQ22" i="13" a="1"/>
  <c r="AQ22" i="13" s="1"/>
  <c r="AP22" i="13" a="1"/>
  <c r="AP22" i="13" s="1"/>
  <c r="AO22" i="13" a="1"/>
  <c r="AO22" i="13" s="1"/>
  <c r="AN22" i="13" a="1"/>
  <c r="AN22" i="13" s="1"/>
  <c r="AM22" i="13" a="1"/>
  <c r="AM22" i="13" s="1"/>
  <c r="AL22" i="13" a="1"/>
  <c r="AL22" i="13" s="1"/>
  <c r="AK22" i="13" a="1"/>
  <c r="AK22" i="13" s="1"/>
  <c r="AJ22" i="13" a="1"/>
  <c r="AJ22" i="13" s="1"/>
  <c r="AI22" i="13" a="1"/>
  <c r="AI22" i="13" s="1"/>
  <c r="AH22" i="13" a="1"/>
  <c r="AH22" i="13" s="1"/>
  <c r="AG22" i="13" a="1"/>
  <c r="AG22" i="13" s="1"/>
  <c r="AF22" i="13" a="1"/>
  <c r="AF22" i="13" s="1"/>
  <c r="AE22" i="13" a="1"/>
  <c r="AE22" i="13" s="1"/>
  <c r="AD22" i="13" a="1"/>
  <c r="AD22" i="13" s="1"/>
  <c r="AC22" i="13" a="1"/>
  <c r="AC22" i="13" s="1"/>
  <c r="AB22" i="13" a="1"/>
  <c r="AB22" i="13" s="1"/>
  <c r="AA22" i="13" a="1"/>
  <c r="AA22" i="13" s="1"/>
  <c r="Z22" i="13" a="1"/>
  <c r="Z22" i="13" s="1"/>
  <c r="Y22" i="13" a="1"/>
  <c r="Y22" i="13" s="1"/>
  <c r="X22" i="13" a="1"/>
  <c r="X22" i="13" s="1"/>
  <c r="W22" i="13" a="1"/>
  <c r="W22" i="13" s="1"/>
  <c r="V22" i="13" a="1"/>
  <c r="V22" i="13" s="1"/>
  <c r="U22" i="13" a="1"/>
  <c r="U22" i="13" s="1"/>
  <c r="T22" i="13" a="1"/>
  <c r="T22" i="13" s="1"/>
  <c r="S22" i="13" a="1"/>
  <c r="S22" i="13" s="1"/>
  <c r="R22" i="13" a="1"/>
  <c r="R22" i="13" s="1"/>
  <c r="Q22" i="13" a="1"/>
  <c r="Q22" i="13" s="1"/>
  <c r="P22" i="13" a="1"/>
  <c r="P22" i="13" s="1"/>
  <c r="O22" i="13" a="1"/>
  <c r="O22" i="13" s="1"/>
  <c r="N22" i="13" a="1"/>
  <c r="N22" i="13" s="1"/>
  <c r="M22" i="13" a="1"/>
  <c r="M22" i="13" s="1"/>
  <c r="L22" i="13" a="1"/>
  <c r="L22" i="13" s="1"/>
  <c r="K22" i="13" a="1"/>
  <c r="K22" i="13" s="1"/>
  <c r="J22" i="13" a="1"/>
  <c r="J22" i="13" s="1"/>
  <c r="I22" i="13" a="1"/>
  <c r="I22" i="13" s="1"/>
  <c r="F22" i="13" a="1"/>
  <c r="F22" i="13" s="1"/>
  <c r="E22" i="13" a="1"/>
  <c r="E22" i="13" s="1"/>
  <c r="EU21" i="13"/>
  <c r="ET21" i="13"/>
  <c r="ES21" i="13" a="1"/>
  <c r="ES21" i="13" s="1"/>
  <c r="ER21" i="13" a="1"/>
  <c r="ER21" i="13" s="1"/>
  <c r="EQ21" i="13" a="1"/>
  <c r="EQ21" i="13" s="1"/>
  <c r="EP21" i="13" a="1"/>
  <c r="EP21" i="13" s="1"/>
  <c r="EO21" i="13" a="1"/>
  <c r="EO21" i="13" s="1"/>
  <c r="EN21" i="13" a="1"/>
  <c r="EN21" i="13" s="1"/>
  <c r="EM21" i="13" a="1"/>
  <c r="EM21" i="13" s="1"/>
  <c r="EL21" i="13" a="1"/>
  <c r="EL21" i="13" s="1"/>
  <c r="EK21" i="13" a="1"/>
  <c r="EK21" i="13" s="1"/>
  <c r="EI21" i="13" a="1"/>
  <c r="EI21" i="13" s="1"/>
  <c r="EH21" i="13" a="1"/>
  <c r="EH21" i="13" s="1"/>
  <c r="EG21" i="13" a="1"/>
  <c r="EG21" i="13" s="1"/>
  <c r="EF21" i="13" a="1"/>
  <c r="EF21" i="13" s="1"/>
  <c r="EE21" i="13" a="1"/>
  <c r="EE21" i="13" s="1"/>
  <c r="ED21" i="13" a="1"/>
  <c r="ED21" i="13" s="1"/>
  <c r="EC21" i="13" a="1"/>
  <c r="EC21" i="13" s="1"/>
  <c r="EB21" i="13" a="1"/>
  <c r="EB21" i="13" s="1"/>
  <c r="EA21" i="13" a="1"/>
  <c r="EA21" i="13" s="1"/>
  <c r="DZ21" i="13" a="1"/>
  <c r="DZ21" i="13" s="1"/>
  <c r="DY21" i="13" a="1"/>
  <c r="DY21" i="13" s="1"/>
  <c r="DX21" i="13" a="1"/>
  <c r="DX21" i="13" s="1"/>
  <c r="DW21" i="13" a="1"/>
  <c r="DW21" i="13" s="1"/>
  <c r="DV21" i="13" a="1"/>
  <c r="DV21" i="13" s="1"/>
  <c r="DU21" i="13" a="1"/>
  <c r="DU21" i="13" s="1"/>
  <c r="DT21" i="13" a="1"/>
  <c r="DT21" i="13" s="1"/>
  <c r="DS21" i="13" a="1"/>
  <c r="DS21" i="13" s="1"/>
  <c r="DR21" i="13" a="1"/>
  <c r="DR21" i="13" s="1"/>
  <c r="DQ21" i="13" a="1"/>
  <c r="DQ21" i="13" s="1"/>
  <c r="DP21" i="13" a="1"/>
  <c r="DP21" i="13" s="1"/>
  <c r="DO21" i="13" a="1"/>
  <c r="DO21" i="13" s="1"/>
  <c r="DN21" i="13" a="1"/>
  <c r="DN21" i="13" s="1"/>
  <c r="DM21" i="13" a="1"/>
  <c r="DM21" i="13" s="1"/>
  <c r="DL21" i="13" a="1"/>
  <c r="DL21" i="13" s="1"/>
  <c r="DK21" i="13" a="1"/>
  <c r="DK21" i="13" s="1"/>
  <c r="DJ21" i="13" a="1"/>
  <c r="DJ21" i="13" s="1"/>
  <c r="DI21" i="13" a="1"/>
  <c r="DI21" i="13" s="1"/>
  <c r="DH21" i="13" a="1"/>
  <c r="DH21" i="13" s="1"/>
  <c r="DG21" i="13" a="1"/>
  <c r="DG21" i="13" s="1"/>
  <c r="DF21" i="13" a="1"/>
  <c r="DF21" i="13" s="1"/>
  <c r="DE21" i="13" a="1"/>
  <c r="DE21" i="13" s="1"/>
  <c r="DD21" i="13" a="1"/>
  <c r="DD21" i="13" s="1"/>
  <c r="DC21" i="13" a="1"/>
  <c r="DC21" i="13" s="1"/>
  <c r="DB21" i="13" a="1"/>
  <c r="DB21" i="13" s="1"/>
  <c r="DA21" i="13" a="1"/>
  <c r="DA21" i="13" s="1"/>
  <c r="CZ21" i="13" a="1"/>
  <c r="CZ21" i="13" s="1"/>
  <c r="CY21" i="13" a="1"/>
  <c r="CY21" i="13" s="1"/>
  <c r="CX21" i="13" a="1"/>
  <c r="CX21" i="13" s="1"/>
  <c r="CW21" i="13" a="1"/>
  <c r="CW21" i="13" s="1"/>
  <c r="CV21" i="13" a="1"/>
  <c r="CV21" i="13" s="1"/>
  <c r="CU21" i="13" a="1"/>
  <c r="CU21" i="13" s="1"/>
  <c r="CT21" i="13" a="1"/>
  <c r="CT21" i="13" s="1"/>
  <c r="CS21" i="13" a="1"/>
  <c r="CS21" i="13" s="1"/>
  <c r="CR21" i="13" a="1"/>
  <c r="CR21" i="13" s="1"/>
  <c r="CQ21" i="13" a="1"/>
  <c r="CQ21" i="13" s="1"/>
  <c r="CP21" i="13" a="1"/>
  <c r="CP21" i="13" s="1"/>
  <c r="CO21" i="13" a="1"/>
  <c r="CO21" i="13" s="1"/>
  <c r="CN21" i="13" a="1"/>
  <c r="CN21" i="13" s="1"/>
  <c r="EJ21" i="13" s="1"/>
  <c r="CM21" i="13" a="1"/>
  <c r="CM21" i="13" s="1"/>
  <c r="CL21" i="13" a="1"/>
  <c r="CL21" i="13" s="1"/>
  <c r="CK21" i="13" a="1"/>
  <c r="CK21" i="13" s="1"/>
  <c r="CJ21" i="13" a="1"/>
  <c r="CJ21" i="13" s="1"/>
  <c r="CI21" i="13" a="1"/>
  <c r="CI21" i="13" s="1"/>
  <c r="CH21" i="13" a="1"/>
  <c r="CH21" i="13" s="1"/>
  <c r="CG21" i="13" a="1"/>
  <c r="CG21" i="13" s="1"/>
  <c r="CF21" i="13" a="1"/>
  <c r="CF21" i="13" s="1"/>
  <c r="CE21" i="13" a="1"/>
  <c r="CE21" i="13" s="1"/>
  <c r="CD21" i="13" a="1"/>
  <c r="CD21" i="13" s="1"/>
  <c r="CC21" i="13" a="1"/>
  <c r="CC21" i="13" s="1"/>
  <c r="CB21" i="13" a="1"/>
  <c r="CB21" i="13" s="1"/>
  <c r="CA21" i="13" a="1"/>
  <c r="CA21" i="13" s="1"/>
  <c r="BZ21" i="13" a="1"/>
  <c r="BZ21" i="13" s="1"/>
  <c r="BY21" i="13" a="1"/>
  <c r="BY21" i="13" s="1"/>
  <c r="BX21" i="13" a="1"/>
  <c r="BX21" i="13" s="1"/>
  <c r="BW21" i="13" a="1"/>
  <c r="BW21" i="13" s="1"/>
  <c r="BV21" i="13" a="1"/>
  <c r="BV21" i="13" s="1"/>
  <c r="BU21" i="13" a="1"/>
  <c r="BU21" i="13" s="1"/>
  <c r="BT21" i="13" a="1"/>
  <c r="BT21" i="13" s="1"/>
  <c r="BS21" i="13" a="1"/>
  <c r="BS21" i="13" s="1"/>
  <c r="BR21" i="13" a="1"/>
  <c r="BR21" i="13" s="1"/>
  <c r="BQ21" i="13" a="1"/>
  <c r="BQ21" i="13" s="1"/>
  <c r="BP21" i="13" a="1"/>
  <c r="BP21" i="13" s="1"/>
  <c r="BO21" i="13" a="1"/>
  <c r="BO21" i="13" s="1"/>
  <c r="BN21" i="13" a="1"/>
  <c r="BN21" i="13" s="1"/>
  <c r="BM21" i="13" a="1"/>
  <c r="BM21" i="13" s="1"/>
  <c r="BL21" i="13" a="1"/>
  <c r="BL21" i="13" s="1"/>
  <c r="BK21" i="13" a="1"/>
  <c r="BK21" i="13" s="1"/>
  <c r="BJ21" i="13" a="1"/>
  <c r="BJ21" i="13" s="1"/>
  <c r="BI21" i="13" a="1"/>
  <c r="BI21" i="13" s="1"/>
  <c r="BH21" i="13" a="1"/>
  <c r="BH21" i="13" s="1"/>
  <c r="BG21" i="13" a="1"/>
  <c r="BG21" i="13" s="1"/>
  <c r="BF21" i="13" a="1"/>
  <c r="BF21" i="13" s="1"/>
  <c r="BE21" i="13" a="1"/>
  <c r="BE21" i="13" s="1"/>
  <c r="BD21" i="13" a="1"/>
  <c r="BD21" i="13" s="1"/>
  <c r="BC21" i="13" a="1"/>
  <c r="BC21" i="13" s="1"/>
  <c r="BB21" i="13" a="1"/>
  <c r="BB21" i="13" s="1"/>
  <c r="AZ21" i="13" a="1"/>
  <c r="AZ21" i="13" s="1"/>
  <c r="AY21" i="13" a="1"/>
  <c r="AY21" i="13" s="1"/>
  <c r="AX21" i="13" a="1"/>
  <c r="AX21" i="13" s="1"/>
  <c r="AW21" i="13" a="1"/>
  <c r="AW21" i="13" s="1"/>
  <c r="AV21" i="13" a="1"/>
  <c r="AV21" i="13" s="1"/>
  <c r="AU21" i="13" a="1"/>
  <c r="AU21" i="13" s="1"/>
  <c r="AT21" i="13" a="1"/>
  <c r="AT21" i="13" s="1"/>
  <c r="AS21" i="13" a="1"/>
  <c r="AS21" i="13" s="1"/>
  <c r="AR21" i="13" a="1"/>
  <c r="AR21" i="13" s="1"/>
  <c r="AQ21" i="13" a="1"/>
  <c r="AQ21" i="13" s="1"/>
  <c r="AP21" i="13" a="1"/>
  <c r="AP21" i="13" s="1"/>
  <c r="AO21" i="13" a="1"/>
  <c r="AO21" i="13" s="1"/>
  <c r="AN21" i="13" a="1"/>
  <c r="AN21" i="13" s="1"/>
  <c r="AM21" i="13" a="1"/>
  <c r="AM21" i="13" s="1"/>
  <c r="AL21" i="13" a="1"/>
  <c r="AL21" i="13" s="1"/>
  <c r="AK21" i="13" a="1"/>
  <c r="AK21" i="13" s="1"/>
  <c r="AJ21" i="13" a="1"/>
  <c r="AJ21" i="13" s="1"/>
  <c r="AI21" i="13" a="1"/>
  <c r="AI21" i="13" s="1"/>
  <c r="AH21" i="13" a="1"/>
  <c r="AH21" i="13" s="1"/>
  <c r="AG21" i="13" a="1"/>
  <c r="AG21" i="13" s="1"/>
  <c r="AF21" i="13" a="1"/>
  <c r="AF21" i="13" s="1"/>
  <c r="AE21" i="13" a="1"/>
  <c r="AE21" i="13" s="1"/>
  <c r="AD21" i="13" a="1"/>
  <c r="AD21" i="13" s="1"/>
  <c r="AC21" i="13" a="1"/>
  <c r="AC21" i="13" s="1"/>
  <c r="AB21" i="13" a="1"/>
  <c r="AB21" i="13" s="1"/>
  <c r="AA21" i="13" a="1"/>
  <c r="AA21" i="13" s="1"/>
  <c r="Z21" i="13" a="1"/>
  <c r="Z21" i="13" s="1"/>
  <c r="Y21" i="13" a="1"/>
  <c r="Y21" i="13" s="1"/>
  <c r="X21" i="13" a="1"/>
  <c r="X21" i="13" s="1"/>
  <c r="W21" i="13" a="1"/>
  <c r="W21" i="13" s="1"/>
  <c r="V21" i="13" a="1"/>
  <c r="V21" i="13" s="1"/>
  <c r="U21" i="13" a="1"/>
  <c r="U21" i="13" s="1"/>
  <c r="T21" i="13" a="1"/>
  <c r="T21" i="13" s="1"/>
  <c r="S21" i="13" a="1"/>
  <c r="S21" i="13" s="1"/>
  <c r="R21" i="13" a="1"/>
  <c r="R21" i="13" s="1"/>
  <c r="Q21" i="13" a="1"/>
  <c r="Q21" i="13" s="1"/>
  <c r="P21" i="13" a="1"/>
  <c r="P21" i="13" s="1"/>
  <c r="O21" i="13" a="1"/>
  <c r="O21" i="13" s="1"/>
  <c r="N21" i="13" a="1"/>
  <c r="N21" i="13" s="1"/>
  <c r="M21" i="13" a="1"/>
  <c r="M21" i="13" s="1"/>
  <c r="L21" i="13" a="1"/>
  <c r="L21" i="13" s="1"/>
  <c r="K21" i="13" a="1"/>
  <c r="K21" i="13" s="1"/>
  <c r="J21" i="13" a="1"/>
  <c r="J21" i="13" s="1"/>
  <c r="I21" i="13" a="1"/>
  <c r="I21" i="13" s="1"/>
  <c r="F21" i="13" a="1"/>
  <c r="F21" i="13" s="1"/>
  <c r="E21" i="13" a="1"/>
  <c r="E21" i="13" s="1"/>
  <c r="EU20" i="13"/>
  <c r="ET20" i="13"/>
  <c r="ES20" i="13" a="1"/>
  <c r="ES20" i="13" s="1"/>
  <c r="ER20" i="13" a="1"/>
  <c r="ER20" i="13" s="1"/>
  <c r="EQ20" i="13" a="1"/>
  <c r="EQ20" i="13" s="1"/>
  <c r="EP20" i="13" a="1"/>
  <c r="EP20" i="13" s="1"/>
  <c r="EO20" i="13" a="1"/>
  <c r="EO20" i="13" s="1"/>
  <c r="EN20" i="13" a="1"/>
  <c r="EN20" i="13" s="1"/>
  <c r="EM20" i="13" a="1"/>
  <c r="EM20" i="13" s="1"/>
  <c r="EL20" i="13" a="1"/>
  <c r="EL20" i="13" s="1"/>
  <c r="EK20" i="13" a="1"/>
  <c r="EK20" i="13" s="1"/>
  <c r="EI20" i="13" a="1"/>
  <c r="EI20" i="13" s="1"/>
  <c r="EH20" i="13" a="1"/>
  <c r="EH20" i="13" s="1"/>
  <c r="EG20" i="13" a="1"/>
  <c r="EG20" i="13" s="1"/>
  <c r="EF20" i="13" a="1"/>
  <c r="EF20" i="13" s="1"/>
  <c r="EE20" i="13" a="1"/>
  <c r="EE20" i="13" s="1"/>
  <c r="ED20" i="13" a="1"/>
  <c r="ED20" i="13" s="1"/>
  <c r="EC20" i="13" a="1"/>
  <c r="EC20" i="13" s="1"/>
  <c r="EB20" i="13" a="1"/>
  <c r="EB20" i="13" s="1"/>
  <c r="EA20" i="13" a="1"/>
  <c r="EA20" i="13" s="1"/>
  <c r="DZ20" i="13" a="1"/>
  <c r="DZ20" i="13" s="1"/>
  <c r="DY20" i="13" a="1"/>
  <c r="DY20" i="13" s="1"/>
  <c r="DX20" i="13" a="1"/>
  <c r="DX20" i="13" s="1"/>
  <c r="DW20" i="13" a="1"/>
  <c r="DW20" i="13" s="1"/>
  <c r="DV20" i="13" a="1"/>
  <c r="DV20" i="13" s="1"/>
  <c r="DU20" i="13" a="1"/>
  <c r="DU20" i="13" s="1"/>
  <c r="DT20" i="13" a="1"/>
  <c r="DT20" i="13" s="1"/>
  <c r="DS20" i="13" a="1"/>
  <c r="DS20" i="13" s="1"/>
  <c r="DR20" i="13" a="1"/>
  <c r="DR20" i="13" s="1"/>
  <c r="DQ20" i="13" a="1"/>
  <c r="DQ20" i="13" s="1"/>
  <c r="DP20" i="13" a="1"/>
  <c r="DP20" i="13" s="1"/>
  <c r="DO20" i="13" a="1"/>
  <c r="DO20" i="13" s="1"/>
  <c r="DN20" i="13" a="1"/>
  <c r="DN20" i="13" s="1"/>
  <c r="DM20" i="13" a="1"/>
  <c r="DM20" i="13" s="1"/>
  <c r="DL20" i="13" a="1"/>
  <c r="DL20" i="13" s="1"/>
  <c r="DK20" i="13" a="1"/>
  <c r="DK20" i="13" s="1"/>
  <c r="DJ20" i="13" a="1"/>
  <c r="DJ20" i="13" s="1"/>
  <c r="DI20" i="13" a="1"/>
  <c r="DI20" i="13" s="1"/>
  <c r="DH20" i="13" a="1"/>
  <c r="DH20" i="13" s="1"/>
  <c r="DG20" i="13" a="1"/>
  <c r="DG20" i="13" s="1"/>
  <c r="DF20" i="13" a="1"/>
  <c r="DF20" i="13" s="1"/>
  <c r="DE20" i="13" a="1"/>
  <c r="DE20" i="13" s="1"/>
  <c r="DD20" i="13" a="1"/>
  <c r="DD20" i="13" s="1"/>
  <c r="DC20" i="13" a="1"/>
  <c r="DC20" i="13" s="1"/>
  <c r="DB20" i="13" a="1"/>
  <c r="DB20" i="13" s="1"/>
  <c r="DA20" i="13" a="1"/>
  <c r="DA20" i="13" s="1"/>
  <c r="CZ20" i="13" a="1"/>
  <c r="CZ20" i="13" s="1"/>
  <c r="CY20" i="13" a="1"/>
  <c r="CY20" i="13" s="1"/>
  <c r="CX20" i="13" a="1"/>
  <c r="CX20" i="13" s="1"/>
  <c r="CW20" i="13" a="1"/>
  <c r="CW20" i="13" s="1"/>
  <c r="CV20" i="13" a="1"/>
  <c r="CV20" i="13" s="1"/>
  <c r="CU20" i="13" a="1"/>
  <c r="CU20" i="13" s="1"/>
  <c r="CT20" i="13" a="1"/>
  <c r="CT20" i="13" s="1"/>
  <c r="CS20" i="13" a="1"/>
  <c r="CS20" i="13" s="1"/>
  <c r="CR20" i="13" a="1"/>
  <c r="CR20" i="13" s="1"/>
  <c r="CQ20" i="13" a="1"/>
  <c r="CQ20" i="13" s="1"/>
  <c r="CP20" i="13" a="1"/>
  <c r="CP20" i="13" s="1"/>
  <c r="CO20" i="13" a="1"/>
  <c r="CO20" i="13" s="1"/>
  <c r="CN20" i="13" a="1"/>
  <c r="CN20" i="13" s="1"/>
  <c r="EJ20" i="13" s="1"/>
  <c r="CM20" i="13" a="1"/>
  <c r="CM20" i="13" s="1"/>
  <c r="CL20" i="13" a="1"/>
  <c r="CL20" i="13" s="1"/>
  <c r="CK20" i="13" a="1"/>
  <c r="CK20" i="13" s="1"/>
  <c r="CJ20" i="13" a="1"/>
  <c r="CJ20" i="13" s="1"/>
  <c r="CI20" i="13" a="1"/>
  <c r="CI20" i="13" s="1"/>
  <c r="CH20" i="13" a="1"/>
  <c r="CH20" i="13" s="1"/>
  <c r="CG20" i="13" a="1"/>
  <c r="CG20" i="13" s="1"/>
  <c r="CF20" i="13" a="1"/>
  <c r="CF20" i="13" s="1"/>
  <c r="CE20" i="13" a="1"/>
  <c r="CE20" i="13" s="1"/>
  <c r="CD20" i="13" a="1"/>
  <c r="CD20" i="13" s="1"/>
  <c r="CC20" i="13" a="1"/>
  <c r="CC20" i="13" s="1"/>
  <c r="CB20" i="13" a="1"/>
  <c r="CB20" i="13" s="1"/>
  <c r="CA20" i="13" a="1"/>
  <c r="CA20" i="13" s="1"/>
  <c r="BZ20" i="13" a="1"/>
  <c r="BZ20" i="13" s="1"/>
  <c r="BY20" i="13" a="1"/>
  <c r="BY20" i="13" s="1"/>
  <c r="BX20" i="13" a="1"/>
  <c r="BX20" i="13" s="1"/>
  <c r="BW20" i="13" a="1"/>
  <c r="BW20" i="13" s="1"/>
  <c r="BV20" i="13" a="1"/>
  <c r="BV20" i="13" s="1"/>
  <c r="BU20" i="13" a="1"/>
  <c r="BU20" i="13" s="1"/>
  <c r="BT20" i="13" a="1"/>
  <c r="BT20" i="13" s="1"/>
  <c r="BS20" i="13" a="1"/>
  <c r="BS20" i="13" s="1"/>
  <c r="BR20" i="13" a="1"/>
  <c r="BR20" i="13" s="1"/>
  <c r="BQ20" i="13" a="1"/>
  <c r="BQ20" i="13" s="1"/>
  <c r="BP20" i="13" a="1"/>
  <c r="BP20" i="13" s="1"/>
  <c r="BO20" i="13" a="1"/>
  <c r="BO20" i="13" s="1"/>
  <c r="BN20" i="13" a="1"/>
  <c r="BN20" i="13" s="1"/>
  <c r="BM20" i="13" a="1"/>
  <c r="BM20" i="13" s="1"/>
  <c r="BL20" i="13" a="1"/>
  <c r="BL20" i="13" s="1"/>
  <c r="BK20" i="13" a="1"/>
  <c r="BK20" i="13" s="1"/>
  <c r="BJ20" i="13" a="1"/>
  <c r="BJ20" i="13" s="1"/>
  <c r="BI20" i="13" a="1"/>
  <c r="BI20" i="13" s="1"/>
  <c r="BH20" i="13" a="1"/>
  <c r="BH20" i="13" s="1"/>
  <c r="BG20" i="13" a="1"/>
  <c r="BG20" i="13" s="1"/>
  <c r="BF20" i="13" a="1"/>
  <c r="BF20" i="13" s="1"/>
  <c r="BE20" i="13" a="1"/>
  <c r="BE20" i="13" s="1"/>
  <c r="BD20" i="13" a="1"/>
  <c r="BD20" i="13" s="1"/>
  <c r="BC20" i="13" a="1"/>
  <c r="BC20" i="13" s="1"/>
  <c r="BB20" i="13" a="1"/>
  <c r="BB20" i="13" s="1"/>
  <c r="AZ20" i="13" a="1"/>
  <c r="AZ20" i="13" s="1"/>
  <c r="AY20" i="13" a="1"/>
  <c r="AY20" i="13" s="1"/>
  <c r="AX20" i="13" a="1"/>
  <c r="AX20" i="13" s="1"/>
  <c r="AW20" i="13" a="1"/>
  <c r="AW20" i="13" s="1"/>
  <c r="AV20" i="13" a="1"/>
  <c r="AV20" i="13" s="1"/>
  <c r="AU20" i="13" a="1"/>
  <c r="AU20" i="13" s="1"/>
  <c r="AT20" i="13" a="1"/>
  <c r="AT20" i="13" s="1"/>
  <c r="AS20" i="13" a="1"/>
  <c r="AS20" i="13" s="1"/>
  <c r="AR20" i="13" a="1"/>
  <c r="AR20" i="13" s="1"/>
  <c r="AQ20" i="13" a="1"/>
  <c r="AQ20" i="13" s="1"/>
  <c r="AP20" i="13" a="1"/>
  <c r="AP20" i="13" s="1"/>
  <c r="AO20" i="13" a="1"/>
  <c r="AO20" i="13" s="1"/>
  <c r="AN20" i="13" a="1"/>
  <c r="AN20" i="13" s="1"/>
  <c r="AM20" i="13" a="1"/>
  <c r="AM20" i="13" s="1"/>
  <c r="AL20" i="13" a="1"/>
  <c r="AL20" i="13" s="1"/>
  <c r="AK20" i="13" a="1"/>
  <c r="AK20" i="13" s="1"/>
  <c r="AJ20" i="13" a="1"/>
  <c r="AJ20" i="13" s="1"/>
  <c r="AI20" i="13" a="1"/>
  <c r="AI20" i="13" s="1"/>
  <c r="AH20" i="13" a="1"/>
  <c r="AH20" i="13" s="1"/>
  <c r="AG20" i="13" a="1"/>
  <c r="AG20" i="13" s="1"/>
  <c r="AF20" i="13" a="1"/>
  <c r="AF20" i="13" s="1"/>
  <c r="AE20" i="13" a="1"/>
  <c r="AE20" i="13" s="1"/>
  <c r="AD20" i="13" a="1"/>
  <c r="AD20" i="13" s="1"/>
  <c r="AC20" i="13" a="1"/>
  <c r="AC20" i="13" s="1"/>
  <c r="AB20" i="13" a="1"/>
  <c r="AB20" i="13" s="1"/>
  <c r="AA20" i="13" a="1"/>
  <c r="AA20" i="13" s="1"/>
  <c r="Z20" i="13" a="1"/>
  <c r="Z20" i="13" s="1"/>
  <c r="Y20" i="13" a="1"/>
  <c r="Y20" i="13" s="1"/>
  <c r="X20" i="13" a="1"/>
  <c r="X20" i="13" s="1"/>
  <c r="W20" i="13" a="1"/>
  <c r="W20" i="13" s="1"/>
  <c r="V20" i="13" a="1"/>
  <c r="V20" i="13" s="1"/>
  <c r="U20" i="13" a="1"/>
  <c r="U20" i="13" s="1"/>
  <c r="T20" i="13" a="1"/>
  <c r="T20" i="13" s="1"/>
  <c r="S20" i="13" a="1"/>
  <c r="S20" i="13" s="1"/>
  <c r="R20" i="13" a="1"/>
  <c r="R20" i="13" s="1"/>
  <c r="Q20" i="13" a="1"/>
  <c r="Q20" i="13" s="1"/>
  <c r="P20" i="13" a="1"/>
  <c r="P20" i="13" s="1"/>
  <c r="O20" i="13" a="1"/>
  <c r="O20" i="13" s="1"/>
  <c r="N20" i="13" a="1"/>
  <c r="N20" i="13" s="1"/>
  <c r="M20" i="13" a="1"/>
  <c r="M20" i="13" s="1"/>
  <c r="L20" i="13" a="1"/>
  <c r="L20" i="13" s="1"/>
  <c r="K20" i="13" a="1"/>
  <c r="K20" i="13" s="1"/>
  <c r="J20" i="13" a="1"/>
  <c r="J20" i="13" s="1"/>
  <c r="I20" i="13" a="1"/>
  <c r="I20" i="13" s="1"/>
  <c r="F20" i="13" a="1"/>
  <c r="F20" i="13" s="1"/>
  <c r="E20" i="13" a="1"/>
  <c r="E20" i="13" s="1"/>
  <c r="EU19" i="13"/>
  <c r="ET19" i="13"/>
  <c r="ES19" i="13" a="1"/>
  <c r="ES19" i="13" s="1"/>
  <c r="ER19" i="13" a="1"/>
  <c r="ER19" i="13" s="1"/>
  <c r="EQ19" i="13" a="1"/>
  <c r="EQ19" i="13" s="1"/>
  <c r="EP19" i="13" a="1"/>
  <c r="EP19" i="13" s="1"/>
  <c r="EO19" i="13" a="1"/>
  <c r="EO19" i="13" s="1"/>
  <c r="EN19" i="13" a="1"/>
  <c r="EN19" i="13" s="1"/>
  <c r="EM19" i="13" a="1"/>
  <c r="EM19" i="13" s="1"/>
  <c r="EL19" i="13" a="1"/>
  <c r="EL19" i="13" s="1"/>
  <c r="EK19" i="13" a="1"/>
  <c r="EK19" i="13" s="1"/>
  <c r="EI19" i="13" a="1"/>
  <c r="EI19" i="13" s="1"/>
  <c r="EH19" i="13" a="1"/>
  <c r="EH19" i="13" s="1"/>
  <c r="EG19" i="13" a="1"/>
  <c r="EG19" i="13" s="1"/>
  <c r="EF19" i="13" a="1"/>
  <c r="EF19" i="13" s="1"/>
  <c r="EE19" i="13" a="1"/>
  <c r="EE19" i="13" s="1"/>
  <c r="ED19" i="13" a="1"/>
  <c r="ED19" i="13" s="1"/>
  <c r="EC19" i="13" a="1"/>
  <c r="EC19" i="13" s="1"/>
  <c r="EB19" i="13" a="1"/>
  <c r="EB19" i="13" s="1"/>
  <c r="EA19" i="13" a="1"/>
  <c r="EA19" i="13" s="1"/>
  <c r="DZ19" i="13" a="1"/>
  <c r="DZ19" i="13" s="1"/>
  <c r="DY19" i="13" a="1"/>
  <c r="DY19" i="13" s="1"/>
  <c r="DX19" i="13" a="1"/>
  <c r="DX19" i="13" s="1"/>
  <c r="DW19" i="13" a="1"/>
  <c r="DW19" i="13" s="1"/>
  <c r="DV19" i="13" a="1"/>
  <c r="DV19" i="13" s="1"/>
  <c r="DU19" i="13" a="1"/>
  <c r="DU19" i="13" s="1"/>
  <c r="DT19" i="13" a="1"/>
  <c r="DT19" i="13" s="1"/>
  <c r="DS19" i="13" a="1"/>
  <c r="DS19" i="13" s="1"/>
  <c r="DR19" i="13" a="1"/>
  <c r="DR19" i="13" s="1"/>
  <c r="DQ19" i="13" a="1"/>
  <c r="DQ19" i="13" s="1"/>
  <c r="DP19" i="13" a="1"/>
  <c r="DP19" i="13" s="1"/>
  <c r="DO19" i="13" a="1"/>
  <c r="DO19" i="13" s="1"/>
  <c r="DN19" i="13" a="1"/>
  <c r="DN19" i="13" s="1"/>
  <c r="DM19" i="13" a="1"/>
  <c r="DM19" i="13" s="1"/>
  <c r="DL19" i="13" a="1"/>
  <c r="DL19" i="13" s="1"/>
  <c r="DK19" i="13" a="1"/>
  <c r="DK19" i="13" s="1"/>
  <c r="DJ19" i="13" a="1"/>
  <c r="DJ19" i="13" s="1"/>
  <c r="DI19" i="13" a="1"/>
  <c r="DI19" i="13" s="1"/>
  <c r="DH19" i="13" a="1"/>
  <c r="DH19" i="13" s="1"/>
  <c r="DG19" i="13" a="1"/>
  <c r="DG19" i="13" s="1"/>
  <c r="DF19" i="13" a="1"/>
  <c r="DF19" i="13" s="1"/>
  <c r="DE19" i="13" a="1"/>
  <c r="DE19" i="13" s="1"/>
  <c r="DD19" i="13" a="1"/>
  <c r="DD19" i="13" s="1"/>
  <c r="DC19" i="13" a="1"/>
  <c r="DC19" i="13" s="1"/>
  <c r="DB19" i="13" a="1"/>
  <c r="DB19" i="13" s="1"/>
  <c r="DA19" i="13" a="1"/>
  <c r="DA19" i="13" s="1"/>
  <c r="CZ19" i="13" a="1"/>
  <c r="CZ19" i="13" s="1"/>
  <c r="CY19" i="13" a="1"/>
  <c r="CY19" i="13" s="1"/>
  <c r="CX19" i="13" a="1"/>
  <c r="CX19" i="13" s="1"/>
  <c r="CW19" i="13" a="1"/>
  <c r="CW19" i="13" s="1"/>
  <c r="CV19" i="13" a="1"/>
  <c r="CV19" i="13" s="1"/>
  <c r="CU19" i="13" a="1"/>
  <c r="CU19" i="13" s="1"/>
  <c r="CT19" i="13" a="1"/>
  <c r="CT19" i="13" s="1"/>
  <c r="CS19" i="13" a="1"/>
  <c r="CS19" i="13" s="1"/>
  <c r="CR19" i="13" a="1"/>
  <c r="CR19" i="13" s="1"/>
  <c r="CQ19" i="13" a="1"/>
  <c r="CQ19" i="13" s="1"/>
  <c r="CP19" i="13" a="1"/>
  <c r="CP19" i="13" s="1"/>
  <c r="CO19" i="13" a="1"/>
  <c r="CO19" i="13" s="1"/>
  <c r="CN19" i="13" a="1"/>
  <c r="CN19" i="13" s="1"/>
  <c r="EJ19" i="13" s="1"/>
  <c r="CM19" i="13" a="1"/>
  <c r="CM19" i="13" s="1"/>
  <c r="CL19" i="13" a="1"/>
  <c r="CL19" i="13" s="1"/>
  <c r="CK19" i="13" a="1"/>
  <c r="CK19" i="13" s="1"/>
  <c r="CJ19" i="13" a="1"/>
  <c r="CJ19" i="13" s="1"/>
  <c r="CI19" i="13" a="1"/>
  <c r="CI19" i="13" s="1"/>
  <c r="CH19" i="13" a="1"/>
  <c r="CH19" i="13" s="1"/>
  <c r="CG19" i="13" a="1"/>
  <c r="CG19" i="13" s="1"/>
  <c r="CF19" i="13" a="1"/>
  <c r="CF19" i="13" s="1"/>
  <c r="CE19" i="13" a="1"/>
  <c r="CE19" i="13" s="1"/>
  <c r="CD19" i="13" a="1"/>
  <c r="CD19" i="13" s="1"/>
  <c r="CC19" i="13" a="1"/>
  <c r="CC19" i="13" s="1"/>
  <c r="CB19" i="13" a="1"/>
  <c r="CB19" i="13" s="1"/>
  <c r="CA19" i="13" a="1"/>
  <c r="CA19" i="13" s="1"/>
  <c r="BZ19" i="13" a="1"/>
  <c r="BZ19" i="13" s="1"/>
  <c r="BY19" i="13" a="1"/>
  <c r="BY19" i="13" s="1"/>
  <c r="BX19" i="13" a="1"/>
  <c r="BX19" i="13" s="1"/>
  <c r="BW19" i="13" a="1"/>
  <c r="BW19" i="13" s="1"/>
  <c r="BV19" i="13" a="1"/>
  <c r="BV19" i="13" s="1"/>
  <c r="BU19" i="13" a="1"/>
  <c r="BU19" i="13" s="1"/>
  <c r="BT19" i="13" a="1"/>
  <c r="BT19" i="13" s="1"/>
  <c r="BS19" i="13" a="1"/>
  <c r="BS19" i="13" s="1"/>
  <c r="BR19" i="13" a="1"/>
  <c r="BR19" i="13" s="1"/>
  <c r="BQ19" i="13" a="1"/>
  <c r="BQ19" i="13" s="1"/>
  <c r="BP19" i="13" a="1"/>
  <c r="BP19" i="13" s="1"/>
  <c r="BO19" i="13" a="1"/>
  <c r="BO19" i="13" s="1"/>
  <c r="BN19" i="13" a="1"/>
  <c r="BN19" i="13" s="1"/>
  <c r="BM19" i="13" a="1"/>
  <c r="BM19" i="13" s="1"/>
  <c r="BL19" i="13" a="1"/>
  <c r="BL19" i="13" s="1"/>
  <c r="BK19" i="13" a="1"/>
  <c r="BK19" i="13" s="1"/>
  <c r="BJ19" i="13" a="1"/>
  <c r="BJ19" i="13" s="1"/>
  <c r="BI19" i="13" a="1"/>
  <c r="BI19" i="13" s="1"/>
  <c r="BH19" i="13" a="1"/>
  <c r="BH19" i="13" s="1"/>
  <c r="BG19" i="13" a="1"/>
  <c r="BG19" i="13" s="1"/>
  <c r="BF19" i="13" a="1"/>
  <c r="BF19" i="13" s="1"/>
  <c r="BE19" i="13" a="1"/>
  <c r="BE19" i="13" s="1"/>
  <c r="BD19" i="13" a="1"/>
  <c r="BD19" i="13" s="1"/>
  <c r="BC19" i="13" a="1"/>
  <c r="BC19" i="13" s="1"/>
  <c r="BB19" i="13" a="1"/>
  <c r="BB19" i="13" s="1"/>
  <c r="AZ19" i="13" a="1"/>
  <c r="AZ19" i="13" s="1"/>
  <c r="AY19" i="13" a="1"/>
  <c r="AY19" i="13" s="1"/>
  <c r="AX19" i="13" a="1"/>
  <c r="AX19" i="13" s="1"/>
  <c r="AW19" i="13" a="1"/>
  <c r="AW19" i="13" s="1"/>
  <c r="AV19" i="13" a="1"/>
  <c r="AV19" i="13" s="1"/>
  <c r="AU19" i="13" a="1"/>
  <c r="AU19" i="13" s="1"/>
  <c r="AT19" i="13" a="1"/>
  <c r="AT19" i="13" s="1"/>
  <c r="AS19" i="13" a="1"/>
  <c r="AS19" i="13" s="1"/>
  <c r="AR19" i="13" a="1"/>
  <c r="AR19" i="13" s="1"/>
  <c r="AQ19" i="13" a="1"/>
  <c r="AQ19" i="13" s="1"/>
  <c r="AP19" i="13" a="1"/>
  <c r="AP19" i="13" s="1"/>
  <c r="AO19" i="13" a="1"/>
  <c r="AO19" i="13" s="1"/>
  <c r="AN19" i="13" a="1"/>
  <c r="AN19" i="13" s="1"/>
  <c r="AM19" i="13" a="1"/>
  <c r="AM19" i="13" s="1"/>
  <c r="AL19" i="13" a="1"/>
  <c r="AL19" i="13" s="1"/>
  <c r="AK19" i="13" a="1"/>
  <c r="AK19" i="13" s="1"/>
  <c r="AJ19" i="13" a="1"/>
  <c r="AJ19" i="13" s="1"/>
  <c r="AI19" i="13" a="1"/>
  <c r="AI19" i="13" s="1"/>
  <c r="AH19" i="13" a="1"/>
  <c r="AH19" i="13" s="1"/>
  <c r="AG19" i="13" a="1"/>
  <c r="AG19" i="13" s="1"/>
  <c r="AF19" i="13" a="1"/>
  <c r="AF19" i="13" s="1"/>
  <c r="AE19" i="13" a="1"/>
  <c r="AE19" i="13" s="1"/>
  <c r="AD19" i="13" a="1"/>
  <c r="AD19" i="13" s="1"/>
  <c r="AC19" i="13" a="1"/>
  <c r="AC19" i="13" s="1"/>
  <c r="AB19" i="13" a="1"/>
  <c r="AB19" i="13" s="1"/>
  <c r="AA19" i="13" a="1"/>
  <c r="AA19" i="13" s="1"/>
  <c r="Z19" i="13" a="1"/>
  <c r="Z19" i="13" s="1"/>
  <c r="Y19" i="13" a="1"/>
  <c r="Y19" i="13" s="1"/>
  <c r="X19" i="13" a="1"/>
  <c r="X19" i="13" s="1"/>
  <c r="W19" i="13" a="1"/>
  <c r="W19" i="13" s="1"/>
  <c r="V19" i="13" a="1"/>
  <c r="V19" i="13" s="1"/>
  <c r="U19" i="13" a="1"/>
  <c r="U19" i="13" s="1"/>
  <c r="T19" i="13" a="1"/>
  <c r="T19" i="13" s="1"/>
  <c r="S19" i="13" a="1"/>
  <c r="S19" i="13" s="1"/>
  <c r="R19" i="13" a="1"/>
  <c r="R19" i="13" s="1"/>
  <c r="Q19" i="13" a="1"/>
  <c r="Q19" i="13" s="1"/>
  <c r="P19" i="13" a="1"/>
  <c r="P19" i="13" s="1"/>
  <c r="O19" i="13" a="1"/>
  <c r="O19" i="13" s="1"/>
  <c r="N19" i="13" a="1"/>
  <c r="N19" i="13" s="1"/>
  <c r="M19" i="13" a="1"/>
  <c r="M19" i="13" s="1"/>
  <c r="L19" i="13" a="1"/>
  <c r="L19" i="13" s="1"/>
  <c r="K19" i="13" a="1"/>
  <c r="K19" i="13" s="1"/>
  <c r="J19" i="13" a="1"/>
  <c r="J19" i="13" s="1"/>
  <c r="I19" i="13" a="1"/>
  <c r="I19" i="13" s="1"/>
  <c r="F19" i="13" a="1"/>
  <c r="F19" i="13" s="1"/>
  <c r="E19" i="13" a="1"/>
  <c r="E19" i="13" s="1"/>
  <c r="EU18" i="13"/>
  <c r="ET18" i="13"/>
  <c r="ES18" i="13" a="1"/>
  <c r="ES18" i="13" s="1"/>
  <c r="ER18" i="13" a="1"/>
  <c r="ER18" i="13" s="1"/>
  <c r="EQ18" i="13" a="1"/>
  <c r="EQ18" i="13" s="1"/>
  <c r="EP18" i="13" a="1"/>
  <c r="EP18" i="13" s="1"/>
  <c r="EO18" i="13" a="1"/>
  <c r="EO18" i="13" s="1"/>
  <c r="EN18" i="13" a="1"/>
  <c r="EN18" i="13" s="1"/>
  <c r="EM18" i="13" a="1"/>
  <c r="EM18" i="13" s="1"/>
  <c r="EL18" i="13" a="1"/>
  <c r="EL18" i="13" s="1"/>
  <c r="EK18" i="13" a="1"/>
  <c r="EK18" i="13" s="1"/>
  <c r="EI18" i="13" a="1"/>
  <c r="EI18" i="13" s="1"/>
  <c r="EH18" i="13" a="1"/>
  <c r="EH18" i="13" s="1"/>
  <c r="EG18" i="13" a="1"/>
  <c r="EG18" i="13" s="1"/>
  <c r="EF18" i="13" a="1"/>
  <c r="EF18" i="13" s="1"/>
  <c r="EE18" i="13" a="1"/>
  <c r="EE18" i="13" s="1"/>
  <c r="ED18" i="13" a="1"/>
  <c r="ED18" i="13" s="1"/>
  <c r="EC18" i="13" a="1"/>
  <c r="EC18" i="13" s="1"/>
  <c r="EB18" i="13" a="1"/>
  <c r="EB18" i="13" s="1"/>
  <c r="EA18" i="13" a="1"/>
  <c r="EA18" i="13" s="1"/>
  <c r="DZ18" i="13" a="1"/>
  <c r="DZ18" i="13" s="1"/>
  <c r="DY18" i="13" a="1"/>
  <c r="DY18" i="13" s="1"/>
  <c r="DX18" i="13" a="1"/>
  <c r="DX18" i="13" s="1"/>
  <c r="DW18" i="13" a="1"/>
  <c r="DW18" i="13" s="1"/>
  <c r="DV18" i="13" a="1"/>
  <c r="DV18" i="13" s="1"/>
  <c r="DU18" i="13" a="1"/>
  <c r="DU18" i="13" s="1"/>
  <c r="DT18" i="13" a="1"/>
  <c r="DT18" i="13" s="1"/>
  <c r="DS18" i="13" a="1"/>
  <c r="DS18" i="13" s="1"/>
  <c r="DR18" i="13" a="1"/>
  <c r="DR18" i="13" s="1"/>
  <c r="DQ18" i="13" a="1"/>
  <c r="DQ18" i="13" s="1"/>
  <c r="DP18" i="13" a="1"/>
  <c r="DP18" i="13" s="1"/>
  <c r="DO18" i="13" a="1"/>
  <c r="DO18" i="13" s="1"/>
  <c r="DN18" i="13" a="1"/>
  <c r="DN18" i="13" s="1"/>
  <c r="DM18" i="13" a="1"/>
  <c r="DM18" i="13" s="1"/>
  <c r="DL18" i="13" a="1"/>
  <c r="DL18" i="13" s="1"/>
  <c r="DK18" i="13" a="1"/>
  <c r="DK18" i="13" s="1"/>
  <c r="DJ18" i="13" a="1"/>
  <c r="DJ18" i="13" s="1"/>
  <c r="DI18" i="13" a="1"/>
  <c r="DI18" i="13" s="1"/>
  <c r="DH18" i="13" a="1"/>
  <c r="DH18" i="13" s="1"/>
  <c r="DG18" i="13" a="1"/>
  <c r="DG18" i="13" s="1"/>
  <c r="DF18" i="13" a="1"/>
  <c r="DF18" i="13" s="1"/>
  <c r="DE18" i="13" a="1"/>
  <c r="DE18" i="13" s="1"/>
  <c r="DD18" i="13" a="1"/>
  <c r="DD18" i="13" s="1"/>
  <c r="DC18" i="13" a="1"/>
  <c r="DC18" i="13" s="1"/>
  <c r="DB18" i="13" a="1"/>
  <c r="DB18" i="13" s="1"/>
  <c r="DA18" i="13" a="1"/>
  <c r="DA18" i="13" s="1"/>
  <c r="CZ18" i="13" a="1"/>
  <c r="CZ18" i="13" s="1"/>
  <c r="CY18" i="13" a="1"/>
  <c r="CY18" i="13" s="1"/>
  <c r="CX18" i="13" a="1"/>
  <c r="CX18" i="13" s="1"/>
  <c r="CW18" i="13" a="1"/>
  <c r="CW18" i="13" s="1"/>
  <c r="CV18" i="13" a="1"/>
  <c r="CV18" i="13" s="1"/>
  <c r="CU18" i="13" a="1"/>
  <c r="CU18" i="13" s="1"/>
  <c r="CT18" i="13" a="1"/>
  <c r="CT18" i="13" s="1"/>
  <c r="CS18" i="13" a="1"/>
  <c r="CS18" i="13" s="1"/>
  <c r="CR18" i="13" a="1"/>
  <c r="CR18" i="13" s="1"/>
  <c r="CQ18" i="13" a="1"/>
  <c r="CQ18" i="13" s="1"/>
  <c r="CP18" i="13" a="1"/>
  <c r="CP18" i="13" s="1"/>
  <c r="CO18" i="13" a="1"/>
  <c r="CO18" i="13" s="1"/>
  <c r="CN18" i="13" a="1"/>
  <c r="CN18" i="13" s="1"/>
  <c r="EJ18" i="13" s="1"/>
  <c r="CM18" i="13" a="1"/>
  <c r="CM18" i="13" s="1"/>
  <c r="CL18" i="13" a="1"/>
  <c r="CL18" i="13" s="1"/>
  <c r="CK18" i="13" a="1"/>
  <c r="CK18" i="13" s="1"/>
  <c r="CJ18" i="13" a="1"/>
  <c r="CJ18" i="13" s="1"/>
  <c r="CI18" i="13" a="1"/>
  <c r="CI18" i="13" s="1"/>
  <c r="CH18" i="13" a="1"/>
  <c r="CH18" i="13" s="1"/>
  <c r="CG18" i="13" a="1"/>
  <c r="CG18" i="13" s="1"/>
  <c r="CF18" i="13" a="1"/>
  <c r="CF18" i="13" s="1"/>
  <c r="CE18" i="13" a="1"/>
  <c r="CE18" i="13" s="1"/>
  <c r="CD18" i="13" a="1"/>
  <c r="CD18" i="13" s="1"/>
  <c r="CC18" i="13" a="1"/>
  <c r="CC18" i="13" s="1"/>
  <c r="CB18" i="13" a="1"/>
  <c r="CB18" i="13" s="1"/>
  <c r="CA18" i="13" a="1"/>
  <c r="CA18" i="13" s="1"/>
  <c r="BZ18" i="13" a="1"/>
  <c r="BZ18" i="13" s="1"/>
  <c r="BY18" i="13" a="1"/>
  <c r="BY18" i="13" s="1"/>
  <c r="BX18" i="13" a="1"/>
  <c r="BX18" i="13" s="1"/>
  <c r="BW18" i="13" a="1"/>
  <c r="BW18" i="13" s="1"/>
  <c r="BV18" i="13" a="1"/>
  <c r="BV18" i="13" s="1"/>
  <c r="BU18" i="13" a="1"/>
  <c r="BU18" i="13" s="1"/>
  <c r="BT18" i="13" a="1"/>
  <c r="BT18" i="13" s="1"/>
  <c r="BS18" i="13" a="1"/>
  <c r="BS18" i="13" s="1"/>
  <c r="BR18" i="13" a="1"/>
  <c r="BR18" i="13" s="1"/>
  <c r="BQ18" i="13" a="1"/>
  <c r="BQ18" i="13" s="1"/>
  <c r="BP18" i="13" a="1"/>
  <c r="BP18" i="13" s="1"/>
  <c r="BO18" i="13" a="1"/>
  <c r="BO18" i="13" s="1"/>
  <c r="BN18" i="13" a="1"/>
  <c r="BN18" i="13" s="1"/>
  <c r="BM18" i="13" a="1"/>
  <c r="BM18" i="13" s="1"/>
  <c r="BL18" i="13" a="1"/>
  <c r="BL18" i="13" s="1"/>
  <c r="BK18" i="13" a="1"/>
  <c r="BK18" i="13" s="1"/>
  <c r="BJ18" i="13" a="1"/>
  <c r="BJ18" i="13" s="1"/>
  <c r="BI18" i="13" a="1"/>
  <c r="BI18" i="13" s="1"/>
  <c r="BH18" i="13" a="1"/>
  <c r="BH18" i="13" s="1"/>
  <c r="BG18" i="13" a="1"/>
  <c r="BG18" i="13" s="1"/>
  <c r="BF18" i="13" a="1"/>
  <c r="BF18" i="13" s="1"/>
  <c r="BE18" i="13" a="1"/>
  <c r="BE18" i="13" s="1"/>
  <c r="BD18" i="13" a="1"/>
  <c r="BD18" i="13" s="1"/>
  <c r="BC18" i="13" a="1"/>
  <c r="BC18" i="13" s="1"/>
  <c r="BB18" i="13" a="1"/>
  <c r="BB18" i="13" s="1"/>
  <c r="AZ18" i="13" a="1"/>
  <c r="AZ18" i="13" s="1"/>
  <c r="AY18" i="13" a="1"/>
  <c r="AY18" i="13" s="1"/>
  <c r="AX18" i="13" a="1"/>
  <c r="AX18" i="13" s="1"/>
  <c r="AW18" i="13" a="1"/>
  <c r="AW18" i="13" s="1"/>
  <c r="AV18" i="13" a="1"/>
  <c r="AV18" i="13" s="1"/>
  <c r="AU18" i="13" a="1"/>
  <c r="AU18" i="13" s="1"/>
  <c r="AT18" i="13" a="1"/>
  <c r="AT18" i="13" s="1"/>
  <c r="AS18" i="13" a="1"/>
  <c r="AS18" i="13" s="1"/>
  <c r="AR18" i="13" a="1"/>
  <c r="AR18" i="13" s="1"/>
  <c r="AQ18" i="13" a="1"/>
  <c r="AQ18" i="13" s="1"/>
  <c r="AP18" i="13" a="1"/>
  <c r="AP18" i="13" s="1"/>
  <c r="AO18" i="13" a="1"/>
  <c r="AO18" i="13" s="1"/>
  <c r="AN18" i="13" a="1"/>
  <c r="AN18" i="13" s="1"/>
  <c r="AM18" i="13" a="1"/>
  <c r="AM18" i="13" s="1"/>
  <c r="AL18" i="13" a="1"/>
  <c r="AL18" i="13" s="1"/>
  <c r="AK18" i="13" a="1"/>
  <c r="AK18" i="13" s="1"/>
  <c r="AJ18" i="13" a="1"/>
  <c r="AJ18" i="13" s="1"/>
  <c r="AI18" i="13" a="1"/>
  <c r="AI18" i="13" s="1"/>
  <c r="AH18" i="13" a="1"/>
  <c r="AH18" i="13" s="1"/>
  <c r="AG18" i="13" a="1"/>
  <c r="AG18" i="13" s="1"/>
  <c r="AF18" i="13" a="1"/>
  <c r="AF18" i="13" s="1"/>
  <c r="AE18" i="13" a="1"/>
  <c r="AE18" i="13" s="1"/>
  <c r="AD18" i="13" a="1"/>
  <c r="AD18" i="13" s="1"/>
  <c r="AC18" i="13" a="1"/>
  <c r="AC18" i="13" s="1"/>
  <c r="AB18" i="13" a="1"/>
  <c r="AB18" i="13" s="1"/>
  <c r="AA18" i="13" a="1"/>
  <c r="AA18" i="13" s="1"/>
  <c r="Z18" i="13" a="1"/>
  <c r="Z18" i="13" s="1"/>
  <c r="Y18" i="13" a="1"/>
  <c r="Y18" i="13" s="1"/>
  <c r="X18" i="13" a="1"/>
  <c r="X18" i="13" s="1"/>
  <c r="W18" i="13" a="1"/>
  <c r="W18" i="13" s="1"/>
  <c r="V18" i="13" a="1"/>
  <c r="V18" i="13" s="1"/>
  <c r="U18" i="13" a="1"/>
  <c r="U18" i="13" s="1"/>
  <c r="T18" i="13" a="1"/>
  <c r="T18" i="13" s="1"/>
  <c r="S18" i="13" a="1"/>
  <c r="S18" i="13" s="1"/>
  <c r="R18" i="13" a="1"/>
  <c r="R18" i="13" s="1"/>
  <c r="Q18" i="13" a="1"/>
  <c r="Q18" i="13" s="1"/>
  <c r="P18" i="13" a="1"/>
  <c r="P18" i="13" s="1"/>
  <c r="O18" i="13" a="1"/>
  <c r="O18" i="13" s="1"/>
  <c r="N18" i="13" a="1"/>
  <c r="N18" i="13" s="1"/>
  <c r="M18" i="13" a="1"/>
  <c r="M18" i="13" s="1"/>
  <c r="L18" i="13" a="1"/>
  <c r="L18" i="13" s="1"/>
  <c r="K18" i="13" a="1"/>
  <c r="K18" i="13" s="1"/>
  <c r="J18" i="13" a="1"/>
  <c r="J18" i="13" s="1"/>
  <c r="I18" i="13" a="1"/>
  <c r="I18" i="13" s="1"/>
  <c r="F18" i="13" a="1"/>
  <c r="F18" i="13" s="1"/>
  <c r="E18" i="13" a="1"/>
  <c r="E18" i="13" s="1"/>
  <c r="EU17" i="13"/>
  <c r="ET17" i="13"/>
  <c r="ES17" i="13" a="1"/>
  <c r="ES17" i="13" s="1"/>
  <c r="ER17" i="13" a="1"/>
  <c r="ER17" i="13" s="1"/>
  <c r="EQ17" i="13" a="1"/>
  <c r="EQ17" i="13" s="1"/>
  <c r="EP17" i="13" a="1"/>
  <c r="EP17" i="13" s="1"/>
  <c r="EO17" i="13" a="1"/>
  <c r="EO17" i="13" s="1"/>
  <c r="EN17" i="13" a="1"/>
  <c r="EN17" i="13" s="1"/>
  <c r="EM17" i="13" a="1"/>
  <c r="EM17" i="13" s="1"/>
  <c r="EL17" i="13" a="1"/>
  <c r="EL17" i="13" s="1"/>
  <c r="EK17" i="13" a="1"/>
  <c r="EK17" i="13" s="1"/>
  <c r="EI17" i="13" a="1"/>
  <c r="EI17" i="13" s="1"/>
  <c r="EH17" i="13" a="1"/>
  <c r="EH17" i="13" s="1"/>
  <c r="EG17" i="13" a="1"/>
  <c r="EG17" i="13" s="1"/>
  <c r="EF17" i="13" a="1"/>
  <c r="EF17" i="13" s="1"/>
  <c r="EE17" i="13" a="1"/>
  <c r="EE17" i="13" s="1"/>
  <c r="ED17" i="13" a="1"/>
  <c r="ED17" i="13" s="1"/>
  <c r="EC17" i="13" a="1"/>
  <c r="EC17" i="13" s="1"/>
  <c r="EB17" i="13" a="1"/>
  <c r="EB17" i="13" s="1"/>
  <c r="EA17" i="13" a="1"/>
  <c r="EA17" i="13" s="1"/>
  <c r="DZ17" i="13" a="1"/>
  <c r="DZ17" i="13" s="1"/>
  <c r="DY17" i="13" a="1"/>
  <c r="DY17" i="13" s="1"/>
  <c r="DX17" i="13" a="1"/>
  <c r="DX17" i="13" s="1"/>
  <c r="DW17" i="13" a="1"/>
  <c r="DW17" i="13" s="1"/>
  <c r="DV17" i="13" a="1"/>
  <c r="DV17" i="13" s="1"/>
  <c r="DU17" i="13" a="1"/>
  <c r="DU17" i="13" s="1"/>
  <c r="DT17" i="13" a="1"/>
  <c r="DT17" i="13" s="1"/>
  <c r="DS17" i="13" a="1"/>
  <c r="DS17" i="13" s="1"/>
  <c r="DR17" i="13" a="1"/>
  <c r="DR17" i="13" s="1"/>
  <c r="DQ17" i="13" a="1"/>
  <c r="DQ17" i="13" s="1"/>
  <c r="DP17" i="13" a="1"/>
  <c r="DP17" i="13" s="1"/>
  <c r="DO17" i="13" a="1"/>
  <c r="DO17" i="13" s="1"/>
  <c r="DN17" i="13" a="1"/>
  <c r="DN17" i="13" s="1"/>
  <c r="DM17" i="13" a="1"/>
  <c r="DM17" i="13" s="1"/>
  <c r="DL17" i="13" a="1"/>
  <c r="DL17" i="13" s="1"/>
  <c r="DK17" i="13" a="1"/>
  <c r="DK17" i="13" s="1"/>
  <c r="DJ17" i="13" a="1"/>
  <c r="DJ17" i="13" s="1"/>
  <c r="DI17" i="13" a="1"/>
  <c r="DI17" i="13" s="1"/>
  <c r="DH17" i="13" a="1"/>
  <c r="DH17" i="13" s="1"/>
  <c r="DG17" i="13" a="1"/>
  <c r="DG17" i="13" s="1"/>
  <c r="DF17" i="13" a="1"/>
  <c r="DF17" i="13" s="1"/>
  <c r="DE17" i="13" a="1"/>
  <c r="DE17" i="13" s="1"/>
  <c r="DD17" i="13" a="1"/>
  <c r="DD17" i="13" s="1"/>
  <c r="DC17" i="13" a="1"/>
  <c r="DC17" i="13" s="1"/>
  <c r="DB17" i="13" a="1"/>
  <c r="DB17" i="13" s="1"/>
  <c r="DA17" i="13" a="1"/>
  <c r="DA17" i="13" s="1"/>
  <c r="CZ17" i="13" a="1"/>
  <c r="CZ17" i="13" s="1"/>
  <c r="CY17" i="13" a="1"/>
  <c r="CY17" i="13" s="1"/>
  <c r="CX17" i="13" a="1"/>
  <c r="CX17" i="13" s="1"/>
  <c r="CW17" i="13" a="1"/>
  <c r="CW17" i="13" s="1"/>
  <c r="CV17" i="13" a="1"/>
  <c r="CV17" i="13" s="1"/>
  <c r="CU17" i="13" a="1"/>
  <c r="CU17" i="13" s="1"/>
  <c r="CT17" i="13" a="1"/>
  <c r="CT17" i="13" s="1"/>
  <c r="CS17" i="13" a="1"/>
  <c r="CS17" i="13" s="1"/>
  <c r="CR17" i="13" a="1"/>
  <c r="CR17" i="13" s="1"/>
  <c r="CQ17" i="13" a="1"/>
  <c r="CQ17" i="13" s="1"/>
  <c r="CP17" i="13" a="1"/>
  <c r="CP17" i="13" s="1"/>
  <c r="CO17" i="13" a="1"/>
  <c r="CO17" i="13" s="1"/>
  <c r="CN17" i="13" a="1"/>
  <c r="CN17" i="13" s="1"/>
  <c r="EJ17" i="13" s="1"/>
  <c r="CM17" i="13" a="1"/>
  <c r="CM17" i="13" s="1"/>
  <c r="CL17" i="13" a="1"/>
  <c r="CL17" i="13" s="1"/>
  <c r="CK17" i="13" a="1"/>
  <c r="CK17" i="13" s="1"/>
  <c r="CJ17" i="13" a="1"/>
  <c r="CJ17" i="13" s="1"/>
  <c r="CI17" i="13" a="1"/>
  <c r="CI17" i="13" s="1"/>
  <c r="CH17" i="13" a="1"/>
  <c r="CH17" i="13" s="1"/>
  <c r="CG17" i="13" a="1"/>
  <c r="CG17" i="13" s="1"/>
  <c r="CF17" i="13" a="1"/>
  <c r="CF17" i="13" s="1"/>
  <c r="CE17" i="13" a="1"/>
  <c r="CE17" i="13" s="1"/>
  <c r="CD17" i="13" a="1"/>
  <c r="CD17" i="13" s="1"/>
  <c r="CC17" i="13" a="1"/>
  <c r="CC17" i="13" s="1"/>
  <c r="CB17" i="13" a="1"/>
  <c r="CB17" i="13" s="1"/>
  <c r="CA17" i="13" a="1"/>
  <c r="CA17" i="13" s="1"/>
  <c r="BZ17" i="13" a="1"/>
  <c r="BZ17" i="13" s="1"/>
  <c r="BY17" i="13" a="1"/>
  <c r="BY17" i="13" s="1"/>
  <c r="BX17" i="13" a="1"/>
  <c r="BX17" i="13" s="1"/>
  <c r="BW17" i="13" a="1"/>
  <c r="BW17" i="13" s="1"/>
  <c r="BV17" i="13" a="1"/>
  <c r="BV17" i="13" s="1"/>
  <c r="BU17" i="13" a="1"/>
  <c r="BU17" i="13" s="1"/>
  <c r="BT17" i="13" a="1"/>
  <c r="BT17" i="13" s="1"/>
  <c r="BS17" i="13" a="1"/>
  <c r="BS17" i="13" s="1"/>
  <c r="BR17" i="13" a="1"/>
  <c r="BR17" i="13" s="1"/>
  <c r="BQ17" i="13" a="1"/>
  <c r="BQ17" i="13" s="1"/>
  <c r="BP17" i="13" a="1"/>
  <c r="BP17" i="13" s="1"/>
  <c r="BO17" i="13" a="1"/>
  <c r="BO17" i="13" s="1"/>
  <c r="BN17" i="13" a="1"/>
  <c r="BN17" i="13" s="1"/>
  <c r="BM17" i="13" a="1"/>
  <c r="BM17" i="13" s="1"/>
  <c r="BL17" i="13" a="1"/>
  <c r="BL17" i="13" s="1"/>
  <c r="BK17" i="13" a="1"/>
  <c r="BK17" i="13" s="1"/>
  <c r="BJ17" i="13" a="1"/>
  <c r="BJ17" i="13" s="1"/>
  <c r="BI17" i="13" a="1"/>
  <c r="BI17" i="13" s="1"/>
  <c r="BH17" i="13" a="1"/>
  <c r="BH17" i="13" s="1"/>
  <c r="BG17" i="13" a="1"/>
  <c r="BG17" i="13" s="1"/>
  <c r="BF17" i="13" a="1"/>
  <c r="BF17" i="13" s="1"/>
  <c r="BE17" i="13" a="1"/>
  <c r="BE17" i="13" s="1"/>
  <c r="BD17" i="13" a="1"/>
  <c r="BD17" i="13" s="1"/>
  <c r="BC17" i="13" a="1"/>
  <c r="BC17" i="13" s="1"/>
  <c r="BB17" i="13" a="1"/>
  <c r="BB17" i="13" s="1"/>
  <c r="AZ17" i="13" a="1"/>
  <c r="AZ17" i="13" s="1"/>
  <c r="AY17" i="13" a="1"/>
  <c r="AY17" i="13" s="1"/>
  <c r="AX17" i="13" a="1"/>
  <c r="AX17" i="13" s="1"/>
  <c r="AW17" i="13" a="1"/>
  <c r="AW17" i="13" s="1"/>
  <c r="AV17" i="13" a="1"/>
  <c r="AV17" i="13" s="1"/>
  <c r="AU17" i="13" a="1"/>
  <c r="AU17" i="13" s="1"/>
  <c r="AT17" i="13" a="1"/>
  <c r="AT17" i="13" s="1"/>
  <c r="AS17" i="13" a="1"/>
  <c r="AS17" i="13" s="1"/>
  <c r="AR17" i="13" a="1"/>
  <c r="AR17" i="13" s="1"/>
  <c r="AQ17" i="13" a="1"/>
  <c r="AQ17" i="13" s="1"/>
  <c r="AP17" i="13" a="1"/>
  <c r="AP17" i="13" s="1"/>
  <c r="AO17" i="13" a="1"/>
  <c r="AO17" i="13" s="1"/>
  <c r="AN17" i="13" a="1"/>
  <c r="AN17" i="13" s="1"/>
  <c r="AM17" i="13" a="1"/>
  <c r="AM17" i="13" s="1"/>
  <c r="AL17" i="13" a="1"/>
  <c r="AL17" i="13" s="1"/>
  <c r="AK17" i="13" a="1"/>
  <c r="AK17" i="13" s="1"/>
  <c r="AJ17" i="13" a="1"/>
  <c r="AJ17" i="13" s="1"/>
  <c r="AI17" i="13" a="1"/>
  <c r="AI17" i="13" s="1"/>
  <c r="AH17" i="13" a="1"/>
  <c r="AH17" i="13" s="1"/>
  <c r="AG17" i="13" a="1"/>
  <c r="AG17" i="13" s="1"/>
  <c r="AF17" i="13" a="1"/>
  <c r="AF17" i="13" s="1"/>
  <c r="AE17" i="13" a="1"/>
  <c r="AE17" i="13" s="1"/>
  <c r="AD17" i="13" a="1"/>
  <c r="AD17" i="13" s="1"/>
  <c r="AC17" i="13" a="1"/>
  <c r="AC17" i="13" s="1"/>
  <c r="AB17" i="13" a="1"/>
  <c r="AB17" i="13" s="1"/>
  <c r="AA17" i="13" a="1"/>
  <c r="AA17" i="13" s="1"/>
  <c r="Z17" i="13" a="1"/>
  <c r="Z17" i="13" s="1"/>
  <c r="Y17" i="13" a="1"/>
  <c r="Y17" i="13" s="1"/>
  <c r="X17" i="13" a="1"/>
  <c r="X17" i="13" s="1"/>
  <c r="W17" i="13" a="1"/>
  <c r="W17" i="13" s="1"/>
  <c r="V17" i="13" a="1"/>
  <c r="V17" i="13" s="1"/>
  <c r="U17" i="13" a="1"/>
  <c r="U17" i="13" s="1"/>
  <c r="T17" i="13" a="1"/>
  <c r="T17" i="13" s="1"/>
  <c r="S17" i="13" a="1"/>
  <c r="S17" i="13" s="1"/>
  <c r="R17" i="13" a="1"/>
  <c r="R17" i="13" s="1"/>
  <c r="Q17" i="13" a="1"/>
  <c r="Q17" i="13" s="1"/>
  <c r="P17" i="13" a="1"/>
  <c r="P17" i="13" s="1"/>
  <c r="O17" i="13" a="1"/>
  <c r="O17" i="13" s="1"/>
  <c r="N17" i="13" a="1"/>
  <c r="N17" i="13" s="1"/>
  <c r="M17" i="13" a="1"/>
  <c r="M17" i="13" s="1"/>
  <c r="L17" i="13" a="1"/>
  <c r="L17" i="13" s="1"/>
  <c r="K17" i="13" a="1"/>
  <c r="K17" i="13" s="1"/>
  <c r="J17" i="13" a="1"/>
  <c r="J17" i="13" s="1"/>
  <c r="I17" i="13" a="1"/>
  <c r="I17" i="13" s="1"/>
  <c r="F17" i="13" a="1"/>
  <c r="F17" i="13" s="1"/>
  <c r="E17" i="13" a="1"/>
  <c r="E17" i="13" s="1"/>
  <c r="EU16" i="13"/>
  <c r="ET16" i="13"/>
  <c r="ES16" i="13" a="1"/>
  <c r="ES16" i="13" s="1"/>
  <c r="ER16" i="13" a="1"/>
  <c r="ER16" i="13" s="1"/>
  <c r="EQ16" i="13" a="1"/>
  <c r="EQ16" i="13" s="1"/>
  <c r="EP16" i="13" a="1"/>
  <c r="EP16" i="13" s="1"/>
  <c r="EO16" i="13" a="1"/>
  <c r="EO16" i="13" s="1"/>
  <c r="EN16" i="13" a="1"/>
  <c r="EN16" i="13" s="1"/>
  <c r="EM16" i="13" a="1"/>
  <c r="EM16" i="13" s="1"/>
  <c r="EL16" i="13" a="1"/>
  <c r="EL16" i="13" s="1"/>
  <c r="EK16" i="13" a="1"/>
  <c r="EK16" i="13" s="1"/>
  <c r="EI16" i="13" a="1"/>
  <c r="EI16" i="13" s="1"/>
  <c r="EH16" i="13" a="1"/>
  <c r="EH16" i="13" s="1"/>
  <c r="EG16" i="13" a="1"/>
  <c r="EG16" i="13" s="1"/>
  <c r="EF16" i="13" a="1"/>
  <c r="EF16" i="13" s="1"/>
  <c r="EE16" i="13" a="1"/>
  <c r="EE16" i="13" s="1"/>
  <c r="ED16" i="13" a="1"/>
  <c r="ED16" i="13" s="1"/>
  <c r="EC16" i="13" a="1"/>
  <c r="EC16" i="13" s="1"/>
  <c r="EB16" i="13" a="1"/>
  <c r="EB16" i="13" s="1"/>
  <c r="EA16" i="13" a="1"/>
  <c r="EA16" i="13" s="1"/>
  <c r="DZ16" i="13" a="1"/>
  <c r="DZ16" i="13" s="1"/>
  <c r="DY16" i="13" a="1"/>
  <c r="DY16" i="13" s="1"/>
  <c r="DX16" i="13" a="1"/>
  <c r="DX16" i="13" s="1"/>
  <c r="DW16" i="13" a="1"/>
  <c r="DW16" i="13" s="1"/>
  <c r="DV16" i="13" a="1"/>
  <c r="DV16" i="13" s="1"/>
  <c r="DU16" i="13" a="1"/>
  <c r="DU16" i="13" s="1"/>
  <c r="DT16" i="13" a="1"/>
  <c r="DT16" i="13" s="1"/>
  <c r="DS16" i="13" a="1"/>
  <c r="DS16" i="13" s="1"/>
  <c r="DR16" i="13" a="1"/>
  <c r="DR16" i="13" s="1"/>
  <c r="DQ16" i="13" a="1"/>
  <c r="DQ16" i="13" s="1"/>
  <c r="DP16" i="13" a="1"/>
  <c r="DP16" i="13" s="1"/>
  <c r="DO16" i="13" a="1"/>
  <c r="DO16" i="13" s="1"/>
  <c r="DN16" i="13" a="1"/>
  <c r="DN16" i="13" s="1"/>
  <c r="DM16" i="13" a="1"/>
  <c r="DM16" i="13" s="1"/>
  <c r="DL16" i="13" a="1"/>
  <c r="DL16" i="13" s="1"/>
  <c r="DK16" i="13" a="1"/>
  <c r="DK16" i="13" s="1"/>
  <c r="DJ16" i="13" a="1"/>
  <c r="DJ16" i="13" s="1"/>
  <c r="DI16" i="13" a="1"/>
  <c r="DI16" i="13" s="1"/>
  <c r="DH16" i="13" a="1"/>
  <c r="DH16" i="13" s="1"/>
  <c r="DG16" i="13" a="1"/>
  <c r="DG16" i="13" s="1"/>
  <c r="DF16" i="13" a="1"/>
  <c r="DF16" i="13" s="1"/>
  <c r="DE16" i="13" a="1"/>
  <c r="DE16" i="13" s="1"/>
  <c r="DD16" i="13" a="1"/>
  <c r="DD16" i="13" s="1"/>
  <c r="DC16" i="13" a="1"/>
  <c r="DC16" i="13" s="1"/>
  <c r="DB16" i="13" a="1"/>
  <c r="DB16" i="13" s="1"/>
  <c r="DA16" i="13" a="1"/>
  <c r="DA16" i="13" s="1"/>
  <c r="CZ16" i="13" a="1"/>
  <c r="CZ16" i="13" s="1"/>
  <c r="CY16" i="13" a="1"/>
  <c r="CY16" i="13" s="1"/>
  <c r="CX16" i="13" a="1"/>
  <c r="CX16" i="13" s="1"/>
  <c r="CW16" i="13" a="1"/>
  <c r="CW16" i="13" s="1"/>
  <c r="CV16" i="13" a="1"/>
  <c r="CV16" i="13" s="1"/>
  <c r="CU16" i="13" a="1"/>
  <c r="CU16" i="13" s="1"/>
  <c r="CT16" i="13" a="1"/>
  <c r="CT16" i="13" s="1"/>
  <c r="CS16" i="13" a="1"/>
  <c r="CS16" i="13" s="1"/>
  <c r="CR16" i="13" a="1"/>
  <c r="CR16" i="13" s="1"/>
  <c r="CQ16" i="13" a="1"/>
  <c r="CQ16" i="13" s="1"/>
  <c r="CP16" i="13" a="1"/>
  <c r="CP16" i="13" s="1"/>
  <c r="CO16" i="13" a="1"/>
  <c r="CO16" i="13" s="1"/>
  <c r="CN16" i="13" a="1"/>
  <c r="CN16" i="13" s="1"/>
  <c r="EJ16" i="13" s="1"/>
  <c r="CM16" i="13" a="1"/>
  <c r="CM16" i="13" s="1"/>
  <c r="CL16" i="13" a="1"/>
  <c r="CL16" i="13" s="1"/>
  <c r="CK16" i="13" a="1"/>
  <c r="CK16" i="13" s="1"/>
  <c r="CJ16" i="13" a="1"/>
  <c r="CJ16" i="13" s="1"/>
  <c r="CI16" i="13" a="1"/>
  <c r="CI16" i="13" s="1"/>
  <c r="CH16" i="13" a="1"/>
  <c r="CH16" i="13" s="1"/>
  <c r="CG16" i="13" a="1"/>
  <c r="CG16" i="13" s="1"/>
  <c r="CF16" i="13" a="1"/>
  <c r="CF16" i="13" s="1"/>
  <c r="CE16" i="13" a="1"/>
  <c r="CE16" i="13" s="1"/>
  <c r="CD16" i="13" a="1"/>
  <c r="CD16" i="13" s="1"/>
  <c r="CC16" i="13" a="1"/>
  <c r="CC16" i="13" s="1"/>
  <c r="CB16" i="13" a="1"/>
  <c r="CB16" i="13" s="1"/>
  <c r="CA16" i="13" a="1"/>
  <c r="CA16" i="13" s="1"/>
  <c r="BZ16" i="13" a="1"/>
  <c r="BZ16" i="13" s="1"/>
  <c r="BY16" i="13" a="1"/>
  <c r="BY16" i="13" s="1"/>
  <c r="BX16" i="13" a="1"/>
  <c r="BX16" i="13" s="1"/>
  <c r="BW16" i="13" a="1"/>
  <c r="BW16" i="13" s="1"/>
  <c r="BV16" i="13" a="1"/>
  <c r="BV16" i="13" s="1"/>
  <c r="BU16" i="13" a="1"/>
  <c r="BU16" i="13" s="1"/>
  <c r="BT16" i="13" a="1"/>
  <c r="BT16" i="13" s="1"/>
  <c r="BS16" i="13" a="1"/>
  <c r="BS16" i="13" s="1"/>
  <c r="BR16" i="13" a="1"/>
  <c r="BR16" i="13" s="1"/>
  <c r="BQ16" i="13" a="1"/>
  <c r="BQ16" i="13" s="1"/>
  <c r="BP16" i="13" a="1"/>
  <c r="BP16" i="13" s="1"/>
  <c r="BO16" i="13" a="1"/>
  <c r="BO16" i="13" s="1"/>
  <c r="BN16" i="13" a="1"/>
  <c r="BN16" i="13" s="1"/>
  <c r="BM16" i="13" a="1"/>
  <c r="BM16" i="13" s="1"/>
  <c r="BL16" i="13" a="1"/>
  <c r="BL16" i="13" s="1"/>
  <c r="BK16" i="13" a="1"/>
  <c r="BK16" i="13" s="1"/>
  <c r="BJ16" i="13" a="1"/>
  <c r="BJ16" i="13" s="1"/>
  <c r="BI16" i="13" a="1"/>
  <c r="BI16" i="13" s="1"/>
  <c r="BH16" i="13" a="1"/>
  <c r="BH16" i="13" s="1"/>
  <c r="BG16" i="13" a="1"/>
  <c r="BG16" i="13" s="1"/>
  <c r="BF16" i="13" a="1"/>
  <c r="BF16" i="13" s="1"/>
  <c r="BE16" i="13" a="1"/>
  <c r="BE16" i="13" s="1"/>
  <c r="BD16" i="13" a="1"/>
  <c r="BD16" i="13" s="1"/>
  <c r="BC16" i="13" a="1"/>
  <c r="BC16" i="13" s="1"/>
  <c r="BB16" i="13" a="1"/>
  <c r="BB16" i="13" s="1"/>
  <c r="AZ16" i="13" a="1"/>
  <c r="AZ16" i="13" s="1"/>
  <c r="AY16" i="13" a="1"/>
  <c r="AY16" i="13" s="1"/>
  <c r="AX16" i="13" a="1"/>
  <c r="AX16" i="13" s="1"/>
  <c r="AW16" i="13" a="1"/>
  <c r="AW16" i="13" s="1"/>
  <c r="AV16" i="13" a="1"/>
  <c r="AV16" i="13" s="1"/>
  <c r="AU16" i="13" a="1"/>
  <c r="AU16" i="13" s="1"/>
  <c r="AT16" i="13" a="1"/>
  <c r="AT16" i="13" s="1"/>
  <c r="AS16" i="13" a="1"/>
  <c r="AS16" i="13" s="1"/>
  <c r="AR16" i="13" a="1"/>
  <c r="AR16" i="13" s="1"/>
  <c r="AQ16" i="13" a="1"/>
  <c r="AQ16" i="13" s="1"/>
  <c r="AP16" i="13" a="1"/>
  <c r="AP16" i="13" s="1"/>
  <c r="AO16" i="13" a="1"/>
  <c r="AO16" i="13" s="1"/>
  <c r="AN16" i="13" a="1"/>
  <c r="AN16" i="13" s="1"/>
  <c r="AM16" i="13" a="1"/>
  <c r="AM16" i="13" s="1"/>
  <c r="AL16" i="13" a="1"/>
  <c r="AL16" i="13" s="1"/>
  <c r="AK16" i="13" a="1"/>
  <c r="AK16" i="13" s="1"/>
  <c r="AJ16" i="13" a="1"/>
  <c r="AJ16" i="13" s="1"/>
  <c r="AI16" i="13" a="1"/>
  <c r="AI16" i="13" s="1"/>
  <c r="AH16" i="13" a="1"/>
  <c r="AH16" i="13" s="1"/>
  <c r="AG16" i="13" a="1"/>
  <c r="AG16" i="13" s="1"/>
  <c r="AF16" i="13" a="1"/>
  <c r="AF16" i="13" s="1"/>
  <c r="AE16" i="13" a="1"/>
  <c r="AE16" i="13" s="1"/>
  <c r="AD16" i="13" a="1"/>
  <c r="AD16" i="13" s="1"/>
  <c r="AC16" i="13" a="1"/>
  <c r="AC16" i="13" s="1"/>
  <c r="AB16" i="13" a="1"/>
  <c r="AB16" i="13" s="1"/>
  <c r="AA16" i="13" a="1"/>
  <c r="AA16" i="13" s="1"/>
  <c r="Z16" i="13" a="1"/>
  <c r="Z16" i="13" s="1"/>
  <c r="Y16" i="13" a="1"/>
  <c r="Y16" i="13" s="1"/>
  <c r="X16" i="13" a="1"/>
  <c r="X16" i="13" s="1"/>
  <c r="W16" i="13" a="1"/>
  <c r="W16" i="13" s="1"/>
  <c r="V16" i="13" a="1"/>
  <c r="V16" i="13" s="1"/>
  <c r="U16" i="13" a="1"/>
  <c r="U16" i="13" s="1"/>
  <c r="T16" i="13" a="1"/>
  <c r="T16" i="13" s="1"/>
  <c r="S16" i="13" a="1"/>
  <c r="S16" i="13" s="1"/>
  <c r="R16" i="13" a="1"/>
  <c r="R16" i="13" s="1"/>
  <c r="Q16" i="13" a="1"/>
  <c r="Q16" i="13" s="1"/>
  <c r="P16" i="13" a="1"/>
  <c r="P16" i="13" s="1"/>
  <c r="O16" i="13" a="1"/>
  <c r="O16" i="13" s="1"/>
  <c r="N16" i="13" a="1"/>
  <c r="N16" i="13" s="1"/>
  <c r="M16" i="13" a="1"/>
  <c r="M16" i="13" s="1"/>
  <c r="L16" i="13" a="1"/>
  <c r="L16" i="13" s="1"/>
  <c r="K16" i="13" a="1"/>
  <c r="K16" i="13" s="1"/>
  <c r="J16" i="13" a="1"/>
  <c r="J16" i="13" s="1"/>
  <c r="I16" i="13" a="1"/>
  <c r="I16" i="13" s="1"/>
  <c r="F16" i="13" a="1"/>
  <c r="F16" i="13" s="1"/>
  <c r="E16" i="13" a="1"/>
  <c r="E16" i="13" s="1"/>
  <c r="EU15" i="13"/>
  <c r="ET15" i="13"/>
  <c r="ES15" i="13" a="1"/>
  <c r="ES15" i="13" s="1"/>
  <c r="ER15" i="13" a="1"/>
  <c r="ER15" i="13" s="1"/>
  <c r="EQ15" i="13" a="1"/>
  <c r="EQ15" i="13" s="1"/>
  <c r="EP15" i="13" a="1"/>
  <c r="EP15" i="13" s="1"/>
  <c r="EO15" i="13" a="1"/>
  <c r="EO15" i="13" s="1"/>
  <c r="EN15" i="13" a="1"/>
  <c r="EN15" i="13" s="1"/>
  <c r="EM15" i="13" a="1"/>
  <c r="EM15" i="13" s="1"/>
  <c r="EL15" i="13" a="1"/>
  <c r="EL15" i="13" s="1"/>
  <c r="EK15" i="13" a="1"/>
  <c r="EK15" i="13" s="1"/>
  <c r="EI15" i="13" a="1"/>
  <c r="EI15" i="13" s="1"/>
  <c r="EH15" i="13" a="1"/>
  <c r="EH15" i="13" s="1"/>
  <c r="EG15" i="13" a="1"/>
  <c r="EG15" i="13" s="1"/>
  <c r="EF15" i="13" a="1"/>
  <c r="EF15" i="13" s="1"/>
  <c r="EE15" i="13" a="1"/>
  <c r="EE15" i="13" s="1"/>
  <c r="ED15" i="13" a="1"/>
  <c r="ED15" i="13" s="1"/>
  <c r="EC15" i="13" a="1"/>
  <c r="EC15" i="13" s="1"/>
  <c r="EB15" i="13" a="1"/>
  <c r="EB15" i="13" s="1"/>
  <c r="EA15" i="13" a="1"/>
  <c r="EA15" i="13" s="1"/>
  <c r="DZ15" i="13" a="1"/>
  <c r="DZ15" i="13" s="1"/>
  <c r="DY15" i="13" a="1"/>
  <c r="DY15" i="13" s="1"/>
  <c r="DX15" i="13" a="1"/>
  <c r="DX15" i="13" s="1"/>
  <c r="DW15" i="13" a="1"/>
  <c r="DW15" i="13" s="1"/>
  <c r="DV15" i="13" a="1"/>
  <c r="DV15" i="13" s="1"/>
  <c r="DU15" i="13" a="1"/>
  <c r="DU15" i="13" s="1"/>
  <c r="DT15" i="13" a="1"/>
  <c r="DT15" i="13" s="1"/>
  <c r="DS15" i="13" a="1"/>
  <c r="DS15" i="13" s="1"/>
  <c r="DR15" i="13" a="1"/>
  <c r="DR15" i="13" s="1"/>
  <c r="DQ15" i="13" a="1"/>
  <c r="DQ15" i="13" s="1"/>
  <c r="DP15" i="13" a="1"/>
  <c r="DP15" i="13" s="1"/>
  <c r="DO15" i="13" a="1"/>
  <c r="DO15" i="13" s="1"/>
  <c r="DN15" i="13" a="1"/>
  <c r="DN15" i="13" s="1"/>
  <c r="DM15" i="13" a="1"/>
  <c r="DM15" i="13" s="1"/>
  <c r="DL15" i="13" a="1"/>
  <c r="DL15" i="13" s="1"/>
  <c r="DK15" i="13" a="1"/>
  <c r="DK15" i="13" s="1"/>
  <c r="DJ15" i="13" a="1"/>
  <c r="DJ15" i="13" s="1"/>
  <c r="DI15" i="13" a="1"/>
  <c r="DI15" i="13" s="1"/>
  <c r="DH15" i="13" a="1"/>
  <c r="DH15" i="13" s="1"/>
  <c r="DG15" i="13" a="1"/>
  <c r="DG15" i="13" s="1"/>
  <c r="DF15" i="13" a="1"/>
  <c r="DF15" i="13" s="1"/>
  <c r="DE15" i="13" a="1"/>
  <c r="DE15" i="13" s="1"/>
  <c r="DD15" i="13" a="1"/>
  <c r="DD15" i="13" s="1"/>
  <c r="DC15" i="13" a="1"/>
  <c r="DC15" i="13" s="1"/>
  <c r="DB15" i="13" a="1"/>
  <c r="DB15" i="13" s="1"/>
  <c r="DA15" i="13" a="1"/>
  <c r="DA15" i="13" s="1"/>
  <c r="CZ15" i="13" a="1"/>
  <c r="CZ15" i="13" s="1"/>
  <c r="CY15" i="13" a="1"/>
  <c r="CY15" i="13" s="1"/>
  <c r="CX15" i="13" a="1"/>
  <c r="CX15" i="13" s="1"/>
  <c r="CW15" i="13" a="1"/>
  <c r="CW15" i="13" s="1"/>
  <c r="CV15" i="13" a="1"/>
  <c r="CV15" i="13" s="1"/>
  <c r="CU15" i="13" a="1"/>
  <c r="CU15" i="13" s="1"/>
  <c r="CT15" i="13" a="1"/>
  <c r="CT15" i="13" s="1"/>
  <c r="CS15" i="13" a="1"/>
  <c r="CS15" i="13" s="1"/>
  <c r="CR15" i="13" a="1"/>
  <c r="CR15" i="13" s="1"/>
  <c r="CQ15" i="13" a="1"/>
  <c r="CQ15" i="13" s="1"/>
  <c r="CP15" i="13" a="1"/>
  <c r="CP15" i="13" s="1"/>
  <c r="CO15" i="13" a="1"/>
  <c r="CO15" i="13" s="1"/>
  <c r="CN15" i="13" a="1"/>
  <c r="CN15" i="13" s="1"/>
  <c r="EJ15" i="13" s="1"/>
  <c r="CM15" i="13" a="1"/>
  <c r="CM15" i="13" s="1"/>
  <c r="CL15" i="13" a="1"/>
  <c r="CL15" i="13" s="1"/>
  <c r="CK15" i="13" a="1"/>
  <c r="CK15" i="13" s="1"/>
  <c r="CJ15" i="13" a="1"/>
  <c r="CJ15" i="13" s="1"/>
  <c r="CI15" i="13" a="1"/>
  <c r="CI15" i="13" s="1"/>
  <c r="CH15" i="13" a="1"/>
  <c r="CH15" i="13" s="1"/>
  <c r="CG15" i="13" a="1"/>
  <c r="CG15" i="13" s="1"/>
  <c r="CF15" i="13" a="1"/>
  <c r="CF15" i="13" s="1"/>
  <c r="CE15" i="13" a="1"/>
  <c r="CE15" i="13" s="1"/>
  <c r="CD15" i="13" a="1"/>
  <c r="CD15" i="13" s="1"/>
  <c r="CC15" i="13" a="1"/>
  <c r="CC15" i="13" s="1"/>
  <c r="CB15" i="13" a="1"/>
  <c r="CB15" i="13" s="1"/>
  <c r="CA15" i="13" a="1"/>
  <c r="CA15" i="13" s="1"/>
  <c r="BZ15" i="13" a="1"/>
  <c r="BZ15" i="13" s="1"/>
  <c r="BY15" i="13" a="1"/>
  <c r="BY15" i="13" s="1"/>
  <c r="BX15" i="13" a="1"/>
  <c r="BX15" i="13" s="1"/>
  <c r="BW15" i="13" a="1"/>
  <c r="BW15" i="13" s="1"/>
  <c r="BV15" i="13" a="1"/>
  <c r="BV15" i="13" s="1"/>
  <c r="BU15" i="13" a="1"/>
  <c r="BU15" i="13" s="1"/>
  <c r="BT15" i="13" a="1"/>
  <c r="BT15" i="13" s="1"/>
  <c r="BS15" i="13" a="1"/>
  <c r="BS15" i="13" s="1"/>
  <c r="BR15" i="13" a="1"/>
  <c r="BR15" i="13" s="1"/>
  <c r="BQ15" i="13" a="1"/>
  <c r="BQ15" i="13" s="1"/>
  <c r="BP15" i="13" a="1"/>
  <c r="BP15" i="13" s="1"/>
  <c r="BO15" i="13" a="1"/>
  <c r="BO15" i="13" s="1"/>
  <c r="BN15" i="13" a="1"/>
  <c r="BN15" i="13" s="1"/>
  <c r="BM15" i="13" a="1"/>
  <c r="BM15" i="13" s="1"/>
  <c r="BL15" i="13" a="1"/>
  <c r="BL15" i="13" s="1"/>
  <c r="BK15" i="13" a="1"/>
  <c r="BK15" i="13" s="1"/>
  <c r="BJ15" i="13" a="1"/>
  <c r="BJ15" i="13" s="1"/>
  <c r="BI15" i="13" a="1"/>
  <c r="BI15" i="13" s="1"/>
  <c r="BH15" i="13" a="1"/>
  <c r="BH15" i="13" s="1"/>
  <c r="BG15" i="13" a="1"/>
  <c r="BG15" i="13" s="1"/>
  <c r="BF15" i="13" a="1"/>
  <c r="BF15" i="13" s="1"/>
  <c r="BE15" i="13" a="1"/>
  <c r="BE15" i="13" s="1"/>
  <c r="BD15" i="13" a="1"/>
  <c r="BD15" i="13" s="1"/>
  <c r="BC15" i="13" a="1"/>
  <c r="BC15" i="13" s="1"/>
  <c r="BB15" i="13" a="1"/>
  <c r="BB15" i="13" s="1"/>
  <c r="AZ15" i="13" a="1"/>
  <c r="AZ15" i="13" s="1"/>
  <c r="AY15" i="13" a="1"/>
  <c r="AY15" i="13" s="1"/>
  <c r="AX15" i="13" a="1"/>
  <c r="AX15" i="13" s="1"/>
  <c r="AW15" i="13" a="1"/>
  <c r="AW15" i="13" s="1"/>
  <c r="AV15" i="13" a="1"/>
  <c r="AV15" i="13" s="1"/>
  <c r="AU15" i="13" a="1"/>
  <c r="AU15" i="13" s="1"/>
  <c r="AT15" i="13" a="1"/>
  <c r="AT15" i="13" s="1"/>
  <c r="AS15" i="13" a="1"/>
  <c r="AS15" i="13" s="1"/>
  <c r="AR15" i="13" a="1"/>
  <c r="AR15" i="13" s="1"/>
  <c r="AQ15" i="13" a="1"/>
  <c r="AQ15" i="13" s="1"/>
  <c r="AP15" i="13" a="1"/>
  <c r="AP15" i="13" s="1"/>
  <c r="AO15" i="13" a="1"/>
  <c r="AO15" i="13" s="1"/>
  <c r="AN15" i="13" a="1"/>
  <c r="AN15" i="13" s="1"/>
  <c r="AM15" i="13" a="1"/>
  <c r="AM15" i="13" s="1"/>
  <c r="AL15" i="13" a="1"/>
  <c r="AL15" i="13" s="1"/>
  <c r="AK15" i="13" a="1"/>
  <c r="AK15" i="13" s="1"/>
  <c r="AJ15" i="13" a="1"/>
  <c r="AJ15" i="13" s="1"/>
  <c r="AI15" i="13" a="1"/>
  <c r="AI15" i="13" s="1"/>
  <c r="AH15" i="13" a="1"/>
  <c r="AH15" i="13" s="1"/>
  <c r="AG15" i="13" a="1"/>
  <c r="AG15" i="13" s="1"/>
  <c r="AF15" i="13" a="1"/>
  <c r="AF15" i="13" s="1"/>
  <c r="AE15" i="13" a="1"/>
  <c r="AE15" i="13" s="1"/>
  <c r="AD15" i="13" a="1"/>
  <c r="AD15" i="13" s="1"/>
  <c r="AC15" i="13" a="1"/>
  <c r="AC15" i="13" s="1"/>
  <c r="AB15" i="13" a="1"/>
  <c r="AB15" i="13" s="1"/>
  <c r="AA15" i="13" a="1"/>
  <c r="AA15" i="13" s="1"/>
  <c r="Z15" i="13" a="1"/>
  <c r="Z15" i="13" s="1"/>
  <c r="Y15" i="13" a="1"/>
  <c r="Y15" i="13" s="1"/>
  <c r="X15" i="13" a="1"/>
  <c r="X15" i="13" s="1"/>
  <c r="W15" i="13" a="1"/>
  <c r="W15" i="13" s="1"/>
  <c r="V15" i="13" a="1"/>
  <c r="V15" i="13" s="1"/>
  <c r="U15" i="13" a="1"/>
  <c r="U15" i="13" s="1"/>
  <c r="T15" i="13" a="1"/>
  <c r="T15" i="13" s="1"/>
  <c r="S15" i="13" a="1"/>
  <c r="S15" i="13" s="1"/>
  <c r="R15" i="13" a="1"/>
  <c r="R15" i="13" s="1"/>
  <c r="Q15" i="13" a="1"/>
  <c r="Q15" i="13" s="1"/>
  <c r="P15" i="13" a="1"/>
  <c r="P15" i="13" s="1"/>
  <c r="O15" i="13" a="1"/>
  <c r="O15" i="13" s="1"/>
  <c r="N15" i="13" a="1"/>
  <c r="N15" i="13" s="1"/>
  <c r="M15" i="13" a="1"/>
  <c r="M15" i="13" s="1"/>
  <c r="L15" i="13" a="1"/>
  <c r="L15" i="13" s="1"/>
  <c r="K15" i="13" a="1"/>
  <c r="K15" i="13" s="1"/>
  <c r="J15" i="13" a="1"/>
  <c r="J15" i="13" s="1"/>
  <c r="I15" i="13" a="1"/>
  <c r="I15" i="13" s="1"/>
  <c r="F15" i="13" a="1"/>
  <c r="F15" i="13" s="1"/>
  <c r="E15" i="13" a="1"/>
  <c r="E15" i="13" s="1"/>
  <c r="EU14" i="13"/>
  <c r="ET14" i="13"/>
  <c r="ES14" i="13" a="1"/>
  <c r="ES14" i="13" s="1"/>
  <c r="ER14" i="13" a="1"/>
  <c r="ER14" i="13" s="1"/>
  <c r="EQ14" i="13" a="1"/>
  <c r="EQ14" i="13" s="1"/>
  <c r="EP14" i="13" a="1"/>
  <c r="EP14" i="13" s="1"/>
  <c r="EO14" i="13" a="1"/>
  <c r="EO14" i="13" s="1"/>
  <c r="EN14" i="13" a="1"/>
  <c r="EN14" i="13" s="1"/>
  <c r="EM14" i="13" a="1"/>
  <c r="EM14" i="13" s="1"/>
  <c r="EL14" i="13" a="1"/>
  <c r="EL14" i="13" s="1"/>
  <c r="EK14" i="13" a="1"/>
  <c r="EK14" i="13" s="1"/>
  <c r="EI14" i="13" a="1"/>
  <c r="EI14" i="13" s="1"/>
  <c r="EH14" i="13" a="1"/>
  <c r="EH14" i="13" s="1"/>
  <c r="EG14" i="13" a="1"/>
  <c r="EG14" i="13" s="1"/>
  <c r="EF14" i="13" a="1"/>
  <c r="EF14" i="13" s="1"/>
  <c r="EE14" i="13" a="1"/>
  <c r="EE14" i="13" s="1"/>
  <c r="ED14" i="13" a="1"/>
  <c r="ED14" i="13" s="1"/>
  <c r="EC14" i="13" a="1"/>
  <c r="EC14" i="13" s="1"/>
  <c r="EB14" i="13" a="1"/>
  <c r="EB14" i="13" s="1"/>
  <c r="EA14" i="13" a="1"/>
  <c r="EA14" i="13" s="1"/>
  <c r="DZ14" i="13" a="1"/>
  <c r="DZ14" i="13" s="1"/>
  <c r="DY14" i="13" a="1"/>
  <c r="DY14" i="13" s="1"/>
  <c r="DX14" i="13" a="1"/>
  <c r="DX14" i="13" s="1"/>
  <c r="DW14" i="13" a="1"/>
  <c r="DW14" i="13" s="1"/>
  <c r="DV14" i="13" a="1"/>
  <c r="DV14" i="13" s="1"/>
  <c r="DU14" i="13" a="1"/>
  <c r="DU14" i="13" s="1"/>
  <c r="DT14" i="13" a="1"/>
  <c r="DT14" i="13" s="1"/>
  <c r="DS14" i="13" a="1"/>
  <c r="DS14" i="13" s="1"/>
  <c r="DR14" i="13" a="1"/>
  <c r="DR14" i="13" s="1"/>
  <c r="DQ14" i="13" a="1"/>
  <c r="DQ14" i="13" s="1"/>
  <c r="DP14" i="13" a="1"/>
  <c r="DP14" i="13" s="1"/>
  <c r="DO14" i="13" a="1"/>
  <c r="DO14" i="13" s="1"/>
  <c r="DN14" i="13" a="1"/>
  <c r="DN14" i="13" s="1"/>
  <c r="DM14" i="13" a="1"/>
  <c r="DM14" i="13" s="1"/>
  <c r="DL14" i="13" a="1"/>
  <c r="DL14" i="13" s="1"/>
  <c r="DK14" i="13" a="1"/>
  <c r="DK14" i="13" s="1"/>
  <c r="DJ14" i="13" a="1"/>
  <c r="DJ14" i="13" s="1"/>
  <c r="DI14" i="13" a="1"/>
  <c r="DI14" i="13" s="1"/>
  <c r="DH14" i="13" a="1"/>
  <c r="DH14" i="13" s="1"/>
  <c r="DG14" i="13" a="1"/>
  <c r="DG14" i="13" s="1"/>
  <c r="DF14" i="13" a="1"/>
  <c r="DF14" i="13" s="1"/>
  <c r="DE14" i="13" a="1"/>
  <c r="DE14" i="13" s="1"/>
  <c r="DD14" i="13" a="1"/>
  <c r="DD14" i="13" s="1"/>
  <c r="DC14" i="13" a="1"/>
  <c r="DC14" i="13" s="1"/>
  <c r="DB14" i="13" a="1"/>
  <c r="DB14" i="13" s="1"/>
  <c r="DA14" i="13" a="1"/>
  <c r="DA14" i="13" s="1"/>
  <c r="CZ14" i="13" a="1"/>
  <c r="CZ14" i="13" s="1"/>
  <c r="CY14" i="13" a="1"/>
  <c r="CY14" i="13" s="1"/>
  <c r="CX14" i="13" a="1"/>
  <c r="CX14" i="13" s="1"/>
  <c r="CW14" i="13" a="1"/>
  <c r="CW14" i="13" s="1"/>
  <c r="CV14" i="13" a="1"/>
  <c r="CV14" i="13" s="1"/>
  <c r="CU14" i="13" a="1"/>
  <c r="CU14" i="13" s="1"/>
  <c r="CT14" i="13" a="1"/>
  <c r="CT14" i="13" s="1"/>
  <c r="CS14" i="13" a="1"/>
  <c r="CS14" i="13" s="1"/>
  <c r="CR14" i="13" a="1"/>
  <c r="CR14" i="13" s="1"/>
  <c r="CQ14" i="13" a="1"/>
  <c r="CQ14" i="13" s="1"/>
  <c r="CP14" i="13" a="1"/>
  <c r="CP14" i="13" s="1"/>
  <c r="CO14" i="13" a="1"/>
  <c r="CO14" i="13" s="1"/>
  <c r="CN14" i="13" a="1"/>
  <c r="CN14" i="13" s="1"/>
  <c r="EJ14" i="13" s="1"/>
  <c r="CM14" i="13" a="1"/>
  <c r="CM14" i="13" s="1"/>
  <c r="CL14" i="13" a="1"/>
  <c r="CL14" i="13" s="1"/>
  <c r="CK14" i="13" a="1"/>
  <c r="CK14" i="13" s="1"/>
  <c r="CJ14" i="13" a="1"/>
  <c r="CJ14" i="13" s="1"/>
  <c r="CI14" i="13" a="1"/>
  <c r="CI14" i="13" s="1"/>
  <c r="CH14" i="13" a="1"/>
  <c r="CH14" i="13" s="1"/>
  <c r="CG14" i="13" a="1"/>
  <c r="CG14" i="13" s="1"/>
  <c r="CF14" i="13" a="1"/>
  <c r="CF14" i="13" s="1"/>
  <c r="CE14" i="13" a="1"/>
  <c r="CE14" i="13" s="1"/>
  <c r="CD14" i="13" a="1"/>
  <c r="CD14" i="13" s="1"/>
  <c r="CC14" i="13" a="1"/>
  <c r="CC14" i="13" s="1"/>
  <c r="CB14" i="13" a="1"/>
  <c r="CB14" i="13" s="1"/>
  <c r="CA14" i="13" a="1"/>
  <c r="CA14" i="13" s="1"/>
  <c r="BZ14" i="13" a="1"/>
  <c r="BZ14" i="13" s="1"/>
  <c r="BY14" i="13" a="1"/>
  <c r="BY14" i="13" s="1"/>
  <c r="BX14" i="13" a="1"/>
  <c r="BX14" i="13" s="1"/>
  <c r="BW14" i="13" a="1"/>
  <c r="BW14" i="13" s="1"/>
  <c r="BV14" i="13" a="1"/>
  <c r="BV14" i="13" s="1"/>
  <c r="BU14" i="13" a="1"/>
  <c r="BU14" i="13" s="1"/>
  <c r="BT14" i="13" a="1"/>
  <c r="BT14" i="13" s="1"/>
  <c r="BS14" i="13" a="1"/>
  <c r="BS14" i="13" s="1"/>
  <c r="BR14" i="13" a="1"/>
  <c r="BR14" i="13" s="1"/>
  <c r="BQ14" i="13" a="1"/>
  <c r="BQ14" i="13" s="1"/>
  <c r="BP14" i="13" a="1"/>
  <c r="BP14" i="13" s="1"/>
  <c r="BO14" i="13" a="1"/>
  <c r="BO14" i="13" s="1"/>
  <c r="BN14" i="13" a="1"/>
  <c r="BN14" i="13" s="1"/>
  <c r="BM14" i="13" a="1"/>
  <c r="BM14" i="13" s="1"/>
  <c r="BL14" i="13" a="1"/>
  <c r="BL14" i="13" s="1"/>
  <c r="BK14" i="13" a="1"/>
  <c r="BK14" i="13" s="1"/>
  <c r="BJ14" i="13" a="1"/>
  <c r="BJ14" i="13" s="1"/>
  <c r="BI14" i="13" a="1"/>
  <c r="BI14" i="13" s="1"/>
  <c r="BH14" i="13" a="1"/>
  <c r="BH14" i="13" s="1"/>
  <c r="BG14" i="13" a="1"/>
  <c r="BG14" i="13" s="1"/>
  <c r="BF14" i="13" a="1"/>
  <c r="BF14" i="13" s="1"/>
  <c r="BE14" i="13" a="1"/>
  <c r="BE14" i="13" s="1"/>
  <c r="BD14" i="13" a="1"/>
  <c r="BD14" i="13" s="1"/>
  <c r="BC14" i="13" a="1"/>
  <c r="BC14" i="13" s="1"/>
  <c r="BB14" i="13" a="1"/>
  <c r="BB14" i="13" s="1"/>
  <c r="AZ14" i="13" a="1"/>
  <c r="AZ14" i="13" s="1"/>
  <c r="AY14" i="13" a="1"/>
  <c r="AY14" i="13" s="1"/>
  <c r="AX14" i="13" a="1"/>
  <c r="AX14" i="13" s="1"/>
  <c r="AW14" i="13" a="1"/>
  <c r="AW14" i="13" s="1"/>
  <c r="AV14" i="13" a="1"/>
  <c r="AV14" i="13" s="1"/>
  <c r="AU14" i="13" a="1"/>
  <c r="AU14" i="13" s="1"/>
  <c r="AT14" i="13" a="1"/>
  <c r="AT14" i="13" s="1"/>
  <c r="AS14" i="13" a="1"/>
  <c r="AS14" i="13" s="1"/>
  <c r="AR14" i="13" a="1"/>
  <c r="AR14" i="13" s="1"/>
  <c r="AQ14" i="13" a="1"/>
  <c r="AQ14" i="13" s="1"/>
  <c r="AP14" i="13" a="1"/>
  <c r="AP14" i="13" s="1"/>
  <c r="AO14" i="13" a="1"/>
  <c r="AO14" i="13" s="1"/>
  <c r="AN14" i="13" a="1"/>
  <c r="AN14" i="13" s="1"/>
  <c r="AM14" i="13" a="1"/>
  <c r="AM14" i="13" s="1"/>
  <c r="AL14" i="13" a="1"/>
  <c r="AL14" i="13" s="1"/>
  <c r="AK14" i="13" a="1"/>
  <c r="AK14" i="13" s="1"/>
  <c r="AJ14" i="13" a="1"/>
  <c r="AJ14" i="13" s="1"/>
  <c r="AI14" i="13" a="1"/>
  <c r="AI14" i="13" s="1"/>
  <c r="AH14" i="13" a="1"/>
  <c r="AH14" i="13" s="1"/>
  <c r="AG14" i="13" a="1"/>
  <c r="AG14" i="13" s="1"/>
  <c r="AF14" i="13" a="1"/>
  <c r="AF14" i="13" s="1"/>
  <c r="AE14" i="13" a="1"/>
  <c r="AE14" i="13" s="1"/>
  <c r="AD14" i="13" a="1"/>
  <c r="AD14" i="13" s="1"/>
  <c r="AC14" i="13" a="1"/>
  <c r="AC14" i="13" s="1"/>
  <c r="AB14" i="13" a="1"/>
  <c r="AB14" i="13" s="1"/>
  <c r="AA14" i="13" a="1"/>
  <c r="AA14" i="13" s="1"/>
  <c r="Z14" i="13" a="1"/>
  <c r="Z14" i="13" s="1"/>
  <c r="Y14" i="13" a="1"/>
  <c r="Y14" i="13" s="1"/>
  <c r="X14" i="13" a="1"/>
  <c r="X14" i="13" s="1"/>
  <c r="W14" i="13" a="1"/>
  <c r="W14" i="13" s="1"/>
  <c r="V14" i="13" a="1"/>
  <c r="V14" i="13" s="1"/>
  <c r="U14" i="13" a="1"/>
  <c r="U14" i="13" s="1"/>
  <c r="T14" i="13" a="1"/>
  <c r="T14" i="13" s="1"/>
  <c r="S14" i="13" a="1"/>
  <c r="S14" i="13" s="1"/>
  <c r="R14" i="13" a="1"/>
  <c r="R14" i="13" s="1"/>
  <c r="Q14" i="13" a="1"/>
  <c r="Q14" i="13" s="1"/>
  <c r="P14" i="13" a="1"/>
  <c r="P14" i="13" s="1"/>
  <c r="O14" i="13" a="1"/>
  <c r="O14" i="13" s="1"/>
  <c r="N14" i="13" a="1"/>
  <c r="N14" i="13" s="1"/>
  <c r="M14" i="13" a="1"/>
  <c r="M14" i="13" s="1"/>
  <c r="L14" i="13" a="1"/>
  <c r="L14" i="13" s="1"/>
  <c r="K14" i="13" a="1"/>
  <c r="K14" i="13" s="1"/>
  <c r="J14" i="13" a="1"/>
  <c r="J14" i="13" s="1"/>
  <c r="I14" i="13" a="1"/>
  <c r="I14" i="13" s="1"/>
  <c r="F14" i="13" a="1"/>
  <c r="F14" i="13" s="1"/>
  <c r="E14" i="13" a="1"/>
  <c r="E14" i="13" s="1"/>
  <c r="EU13" i="13"/>
  <c r="ET13" i="13"/>
  <c r="ES13" i="13" a="1"/>
  <c r="ES13" i="13" s="1"/>
  <c r="ER13" i="13" a="1"/>
  <c r="ER13" i="13" s="1"/>
  <c r="EQ13" i="13" a="1"/>
  <c r="EQ13" i="13" s="1"/>
  <c r="EP13" i="13" a="1"/>
  <c r="EP13" i="13" s="1"/>
  <c r="EO13" i="13" a="1"/>
  <c r="EO13" i="13" s="1"/>
  <c r="EN13" i="13" a="1"/>
  <c r="EN13" i="13" s="1"/>
  <c r="EM13" i="13" a="1"/>
  <c r="EM13" i="13" s="1"/>
  <c r="EL13" i="13" a="1"/>
  <c r="EL13" i="13" s="1"/>
  <c r="EK13" i="13" a="1"/>
  <c r="EK13" i="13" s="1"/>
  <c r="EI13" i="13" a="1"/>
  <c r="EI13" i="13" s="1"/>
  <c r="EH13" i="13" a="1"/>
  <c r="EH13" i="13" s="1"/>
  <c r="EG13" i="13" a="1"/>
  <c r="EG13" i="13" s="1"/>
  <c r="EF13" i="13" a="1"/>
  <c r="EF13" i="13" s="1"/>
  <c r="EE13" i="13" a="1"/>
  <c r="EE13" i="13" s="1"/>
  <c r="ED13" i="13" a="1"/>
  <c r="ED13" i="13" s="1"/>
  <c r="EC13" i="13" a="1"/>
  <c r="EC13" i="13" s="1"/>
  <c r="EB13" i="13" a="1"/>
  <c r="EB13" i="13" s="1"/>
  <c r="EA13" i="13" a="1"/>
  <c r="EA13" i="13" s="1"/>
  <c r="DZ13" i="13" a="1"/>
  <c r="DZ13" i="13" s="1"/>
  <c r="DY13" i="13" a="1"/>
  <c r="DY13" i="13" s="1"/>
  <c r="DX13" i="13" a="1"/>
  <c r="DX13" i="13" s="1"/>
  <c r="DW13" i="13" a="1"/>
  <c r="DW13" i="13" s="1"/>
  <c r="DV13" i="13" a="1"/>
  <c r="DV13" i="13" s="1"/>
  <c r="DU13" i="13" a="1"/>
  <c r="DU13" i="13" s="1"/>
  <c r="DT13" i="13" a="1"/>
  <c r="DT13" i="13" s="1"/>
  <c r="DS13" i="13" a="1"/>
  <c r="DS13" i="13" s="1"/>
  <c r="DR13" i="13" a="1"/>
  <c r="DR13" i="13" s="1"/>
  <c r="DQ13" i="13" a="1"/>
  <c r="DQ13" i="13" s="1"/>
  <c r="DP13" i="13" a="1"/>
  <c r="DP13" i="13" s="1"/>
  <c r="DO13" i="13" a="1"/>
  <c r="DO13" i="13" s="1"/>
  <c r="DN13" i="13" a="1"/>
  <c r="DN13" i="13" s="1"/>
  <c r="DM13" i="13" a="1"/>
  <c r="DM13" i="13" s="1"/>
  <c r="DL13" i="13" a="1"/>
  <c r="DL13" i="13" s="1"/>
  <c r="DK13" i="13" a="1"/>
  <c r="DK13" i="13" s="1"/>
  <c r="DJ13" i="13" a="1"/>
  <c r="DJ13" i="13" s="1"/>
  <c r="DI13" i="13" a="1"/>
  <c r="DI13" i="13" s="1"/>
  <c r="DH13" i="13" a="1"/>
  <c r="DH13" i="13" s="1"/>
  <c r="DG13" i="13" a="1"/>
  <c r="DG13" i="13" s="1"/>
  <c r="DF13" i="13" a="1"/>
  <c r="DF13" i="13" s="1"/>
  <c r="DE13" i="13" a="1"/>
  <c r="DE13" i="13" s="1"/>
  <c r="DD13" i="13" a="1"/>
  <c r="DD13" i="13" s="1"/>
  <c r="DC13" i="13" a="1"/>
  <c r="DC13" i="13" s="1"/>
  <c r="DB13" i="13" a="1"/>
  <c r="DB13" i="13" s="1"/>
  <c r="DA13" i="13" a="1"/>
  <c r="DA13" i="13" s="1"/>
  <c r="CZ13" i="13" a="1"/>
  <c r="CZ13" i="13" s="1"/>
  <c r="CY13" i="13" a="1"/>
  <c r="CY13" i="13" s="1"/>
  <c r="CX13" i="13" a="1"/>
  <c r="CX13" i="13" s="1"/>
  <c r="CW13" i="13" a="1"/>
  <c r="CW13" i="13" s="1"/>
  <c r="CV13" i="13" a="1"/>
  <c r="CV13" i="13" s="1"/>
  <c r="CU13" i="13" a="1"/>
  <c r="CU13" i="13" s="1"/>
  <c r="CT13" i="13" a="1"/>
  <c r="CT13" i="13" s="1"/>
  <c r="CS13" i="13" a="1"/>
  <c r="CS13" i="13" s="1"/>
  <c r="CR13" i="13" a="1"/>
  <c r="CR13" i="13" s="1"/>
  <c r="CQ13" i="13" a="1"/>
  <c r="CQ13" i="13" s="1"/>
  <c r="CP13" i="13" a="1"/>
  <c r="CP13" i="13" s="1"/>
  <c r="CO13" i="13" a="1"/>
  <c r="CO13" i="13" s="1"/>
  <c r="CN13" i="13" a="1"/>
  <c r="CN13" i="13" s="1"/>
  <c r="EJ13" i="13" s="1"/>
  <c r="CM13" i="13" a="1"/>
  <c r="CM13" i="13" s="1"/>
  <c r="CL13" i="13" a="1"/>
  <c r="CL13" i="13" s="1"/>
  <c r="CK13" i="13" a="1"/>
  <c r="CK13" i="13" s="1"/>
  <c r="CJ13" i="13" a="1"/>
  <c r="CJ13" i="13" s="1"/>
  <c r="CI13" i="13" a="1"/>
  <c r="CI13" i="13" s="1"/>
  <c r="CH13" i="13" a="1"/>
  <c r="CH13" i="13" s="1"/>
  <c r="CG13" i="13" a="1"/>
  <c r="CG13" i="13" s="1"/>
  <c r="CF13" i="13" a="1"/>
  <c r="CF13" i="13" s="1"/>
  <c r="CE13" i="13" a="1"/>
  <c r="CE13" i="13" s="1"/>
  <c r="CD13" i="13" a="1"/>
  <c r="CD13" i="13" s="1"/>
  <c r="CC13" i="13" a="1"/>
  <c r="CC13" i="13" s="1"/>
  <c r="CB13" i="13" a="1"/>
  <c r="CB13" i="13" s="1"/>
  <c r="CA13" i="13" a="1"/>
  <c r="CA13" i="13" s="1"/>
  <c r="BZ13" i="13" a="1"/>
  <c r="BZ13" i="13" s="1"/>
  <c r="BY13" i="13" a="1"/>
  <c r="BY13" i="13" s="1"/>
  <c r="BX13" i="13" a="1"/>
  <c r="BX13" i="13" s="1"/>
  <c r="BW13" i="13" a="1"/>
  <c r="BW13" i="13" s="1"/>
  <c r="BV13" i="13" a="1"/>
  <c r="BV13" i="13" s="1"/>
  <c r="BU13" i="13" a="1"/>
  <c r="BU13" i="13" s="1"/>
  <c r="BT13" i="13" a="1"/>
  <c r="BT13" i="13" s="1"/>
  <c r="BS13" i="13" a="1"/>
  <c r="BS13" i="13" s="1"/>
  <c r="BR13" i="13" a="1"/>
  <c r="BR13" i="13" s="1"/>
  <c r="BQ13" i="13" a="1"/>
  <c r="BQ13" i="13" s="1"/>
  <c r="BP13" i="13" a="1"/>
  <c r="BP13" i="13" s="1"/>
  <c r="BO13" i="13" a="1"/>
  <c r="BO13" i="13" s="1"/>
  <c r="BN13" i="13" a="1"/>
  <c r="BN13" i="13" s="1"/>
  <c r="BM13" i="13" a="1"/>
  <c r="BM13" i="13" s="1"/>
  <c r="BL13" i="13" a="1"/>
  <c r="BL13" i="13" s="1"/>
  <c r="BK13" i="13" a="1"/>
  <c r="BK13" i="13" s="1"/>
  <c r="BJ13" i="13" a="1"/>
  <c r="BJ13" i="13" s="1"/>
  <c r="BI13" i="13" a="1"/>
  <c r="BI13" i="13" s="1"/>
  <c r="BH13" i="13" a="1"/>
  <c r="BH13" i="13" s="1"/>
  <c r="BG13" i="13" a="1"/>
  <c r="BG13" i="13" s="1"/>
  <c r="BF13" i="13" a="1"/>
  <c r="BF13" i="13" s="1"/>
  <c r="BE13" i="13" a="1"/>
  <c r="BE13" i="13" s="1"/>
  <c r="BD13" i="13" a="1"/>
  <c r="BD13" i="13" s="1"/>
  <c r="BC13" i="13" a="1"/>
  <c r="BC13" i="13" s="1"/>
  <c r="BB13" i="13" a="1"/>
  <c r="BB13" i="13" s="1"/>
  <c r="AZ13" i="13" a="1"/>
  <c r="AZ13" i="13" s="1"/>
  <c r="AY13" i="13" a="1"/>
  <c r="AY13" i="13" s="1"/>
  <c r="AX13" i="13" a="1"/>
  <c r="AX13" i="13" s="1"/>
  <c r="AW13" i="13" a="1"/>
  <c r="AW13" i="13" s="1"/>
  <c r="AV13" i="13" a="1"/>
  <c r="AV13" i="13" s="1"/>
  <c r="AU13" i="13" a="1"/>
  <c r="AU13" i="13" s="1"/>
  <c r="AT13" i="13" a="1"/>
  <c r="AT13" i="13" s="1"/>
  <c r="AS13" i="13" a="1"/>
  <c r="AS13" i="13" s="1"/>
  <c r="AR13" i="13" a="1"/>
  <c r="AR13" i="13" s="1"/>
  <c r="AQ13" i="13" a="1"/>
  <c r="AQ13" i="13" s="1"/>
  <c r="AP13" i="13" a="1"/>
  <c r="AP13" i="13" s="1"/>
  <c r="AO13" i="13" a="1"/>
  <c r="AO13" i="13" s="1"/>
  <c r="AN13" i="13" a="1"/>
  <c r="AN13" i="13" s="1"/>
  <c r="AM13" i="13" a="1"/>
  <c r="AM13" i="13" s="1"/>
  <c r="AL13" i="13" a="1"/>
  <c r="AL13" i="13" s="1"/>
  <c r="AK13" i="13" a="1"/>
  <c r="AK13" i="13" s="1"/>
  <c r="AJ13" i="13" a="1"/>
  <c r="AJ13" i="13" s="1"/>
  <c r="AI13" i="13" a="1"/>
  <c r="AI13" i="13" s="1"/>
  <c r="AH13" i="13" a="1"/>
  <c r="AH13" i="13" s="1"/>
  <c r="AG13" i="13" a="1"/>
  <c r="AG13" i="13" s="1"/>
  <c r="AF13" i="13" a="1"/>
  <c r="AF13" i="13" s="1"/>
  <c r="AE13" i="13" a="1"/>
  <c r="AE13" i="13" s="1"/>
  <c r="AD13" i="13" a="1"/>
  <c r="AD13" i="13" s="1"/>
  <c r="AC13" i="13" a="1"/>
  <c r="AC13" i="13" s="1"/>
  <c r="AB13" i="13" a="1"/>
  <c r="AB13" i="13" s="1"/>
  <c r="AA13" i="13" a="1"/>
  <c r="AA13" i="13" s="1"/>
  <c r="Z13" i="13" a="1"/>
  <c r="Z13" i="13" s="1"/>
  <c r="Y13" i="13" a="1"/>
  <c r="Y13" i="13" s="1"/>
  <c r="X13" i="13" a="1"/>
  <c r="X13" i="13" s="1"/>
  <c r="W13" i="13" a="1"/>
  <c r="W13" i="13" s="1"/>
  <c r="V13" i="13" a="1"/>
  <c r="V13" i="13" s="1"/>
  <c r="U13" i="13" a="1"/>
  <c r="U13" i="13" s="1"/>
  <c r="T13" i="13" a="1"/>
  <c r="T13" i="13" s="1"/>
  <c r="S13" i="13" a="1"/>
  <c r="S13" i="13" s="1"/>
  <c r="R13" i="13" a="1"/>
  <c r="R13" i="13" s="1"/>
  <c r="Q13" i="13" a="1"/>
  <c r="Q13" i="13" s="1"/>
  <c r="P13" i="13" a="1"/>
  <c r="P13" i="13" s="1"/>
  <c r="O13" i="13" a="1"/>
  <c r="O13" i="13" s="1"/>
  <c r="N13" i="13" a="1"/>
  <c r="N13" i="13" s="1"/>
  <c r="M13" i="13" a="1"/>
  <c r="M13" i="13" s="1"/>
  <c r="L13" i="13" a="1"/>
  <c r="L13" i="13" s="1"/>
  <c r="K13" i="13" a="1"/>
  <c r="K13" i="13" s="1"/>
  <c r="J13" i="13" a="1"/>
  <c r="J13" i="13" s="1"/>
  <c r="I13" i="13" a="1"/>
  <c r="I13" i="13" s="1"/>
  <c r="F13" i="13" a="1"/>
  <c r="F13" i="13" s="1"/>
  <c r="E13" i="13" a="1"/>
  <c r="E13" i="13" s="1"/>
  <c r="EU12" i="13"/>
  <c r="ET12" i="13"/>
  <c r="ES12" i="13" a="1"/>
  <c r="ES12" i="13" s="1"/>
  <c r="ER12" i="13" a="1"/>
  <c r="ER12" i="13" s="1"/>
  <c r="EQ12" i="13" a="1"/>
  <c r="EQ12" i="13" s="1"/>
  <c r="EP12" i="13" a="1"/>
  <c r="EP12" i="13" s="1"/>
  <c r="EO12" i="13" a="1"/>
  <c r="EO12" i="13" s="1"/>
  <c r="EN12" i="13" a="1"/>
  <c r="EN12" i="13" s="1"/>
  <c r="EM12" i="13" a="1"/>
  <c r="EM12" i="13" s="1"/>
  <c r="EL12" i="13" a="1"/>
  <c r="EL12" i="13" s="1"/>
  <c r="EK12" i="13" a="1"/>
  <c r="EK12" i="13" s="1"/>
  <c r="EI12" i="13" a="1"/>
  <c r="EI12" i="13" s="1"/>
  <c r="EH12" i="13" a="1"/>
  <c r="EH12" i="13" s="1"/>
  <c r="EG12" i="13" a="1"/>
  <c r="EG12" i="13" s="1"/>
  <c r="EF12" i="13" a="1"/>
  <c r="EF12" i="13" s="1"/>
  <c r="EE12" i="13" a="1"/>
  <c r="EE12" i="13" s="1"/>
  <c r="ED12" i="13" a="1"/>
  <c r="ED12" i="13" s="1"/>
  <c r="EC12" i="13" a="1"/>
  <c r="EC12" i="13" s="1"/>
  <c r="EB12" i="13" a="1"/>
  <c r="EB12" i="13" s="1"/>
  <c r="EA12" i="13" a="1"/>
  <c r="EA12" i="13" s="1"/>
  <c r="DZ12" i="13" a="1"/>
  <c r="DZ12" i="13" s="1"/>
  <c r="DY12" i="13" a="1"/>
  <c r="DY12" i="13" s="1"/>
  <c r="DX12" i="13" a="1"/>
  <c r="DX12" i="13" s="1"/>
  <c r="DW12" i="13" a="1"/>
  <c r="DW12" i="13" s="1"/>
  <c r="DV12" i="13" a="1"/>
  <c r="DV12" i="13" s="1"/>
  <c r="DU12" i="13" a="1"/>
  <c r="DU12" i="13" s="1"/>
  <c r="DT12" i="13" a="1"/>
  <c r="DT12" i="13" s="1"/>
  <c r="DS12" i="13" a="1"/>
  <c r="DS12" i="13" s="1"/>
  <c r="DR12" i="13" a="1"/>
  <c r="DR12" i="13" s="1"/>
  <c r="DQ12" i="13" a="1"/>
  <c r="DQ12" i="13" s="1"/>
  <c r="DP12" i="13" a="1"/>
  <c r="DP12" i="13" s="1"/>
  <c r="DO12" i="13" a="1"/>
  <c r="DO12" i="13" s="1"/>
  <c r="DN12" i="13" a="1"/>
  <c r="DN12" i="13" s="1"/>
  <c r="DM12" i="13" a="1"/>
  <c r="DM12" i="13" s="1"/>
  <c r="DL12" i="13" a="1"/>
  <c r="DL12" i="13" s="1"/>
  <c r="DK12" i="13" a="1"/>
  <c r="DK12" i="13" s="1"/>
  <c r="DJ12" i="13" a="1"/>
  <c r="DJ12" i="13" s="1"/>
  <c r="DI12" i="13" a="1"/>
  <c r="DI12" i="13" s="1"/>
  <c r="DH12" i="13" a="1"/>
  <c r="DH12" i="13" s="1"/>
  <c r="DG12" i="13" a="1"/>
  <c r="DG12" i="13" s="1"/>
  <c r="DF12" i="13" a="1"/>
  <c r="DF12" i="13" s="1"/>
  <c r="DE12" i="13" a="1"/>
  <c r="DE12" i="13" s="1"/>
  <c r="DD12" i="13" a="1"/>
  <c r="DD12" i="13" s="1"/>
  <c r="DC12" i="13" a="1"/>
  <c r="DC12" i="13" s="1"/>
  <c r="DB12" i="13" a="1"/>
  <c r="DB12" i="13" s="1"/>
  <c r="DA12" i="13" a="1"/>
  <c r="DA12" i="13" s="1"/>
  <c r="CZ12" i="13" a="1"/>
  <c r="CZ12" i="13" s="1"/>
  <c r="CY12" i="13" a="1"/>
  <c r="CY12" i="13" s="1"/>
  <c r="CX12" i="13" a="1"/>
  <c r="CX12" i="13" s="1"/>
  <c r="CW12" i="13" a="1"/>
  <c r="CW12" i="13" s="1"/>
  <c r="CV12" i="13" a="1"/>
  <c r="CV12" i="13" s="1"/>
  <c r="CU12" i="13" a="1"/>
  <c r="CU12" i="13" s="1"/>
  <c r="CT12" i="13" a="1"/>
  <c r="CT12" i="13" s="1"/>
  <c r="CS12" i="13" a="1"/>
  <c r="CS12" i="13" s="1"/>
  <c r="CR12" i="13" a="1"/>
  <c r="CR12" i="13" s="1"/>
  <c r="CQ12" i="13" a="1"/>
  <c r="CQ12" i="13" s="1"/>
  <c r="CP12" i="13" a="1"/>
  <c r="CP12" i="13" s="1"/>
  <c r="CO12" i="13" a="1"/>
  <c r="CO12" i="13" s="1"/>
  <c r="CN12" i="13" a="1"/>
  <c r="CN12" i="13" s="1"/>
  <c r="EJ12" i="13" s="1"/>
  <c r="CM12" i="13" a="1"/>
  <c r="CM12" i="13" s="1"/>
  <c r="CL12" i="13" a="1"/>
  <c r="CL12" i="13" s="1"/>
  <c r="CK12" i="13" a="1"/>
  <c r="CK12" i="13" s="1"/>
  <c r="CJ12" i="13" a="1"/>
  <c r="CJ12" i="13" s="1"/>
  <c r="CI12" i="13" a="1"/>
  <c r="CI12" i="13" s="1"/>
  <c r="CH12" i="13" a="1"/>
  <c r="CH12" i="13" s="1"/>
  <c r="CG12" i="13" a="1"/>
  <c r="CG12" i="13" s="1"/>
  <c r="CF12" i="13" a="1"/>
  <c r="CF12" i="13" s="1"/>
  <c r="CE12" i="13" a="1"/>
  <c r="CE12" i="13" s="1"/>
  <c r="CD12" i="13" a="1"/>
  <c r="CD12" i="13" s="1"/>
  <c r="CC12" i="13" a="1"/>
  <c r="CC12" i="13" s="1"/>
  <c r="CB12" i="13" a="1"/>
  <c r="CB12" i="13" s="1"/>
  <c r="CA12" i="13" a="1"/>
  <c r="CA12" i="13" s="1"/>
  <c r="BZ12" i="13" a="1"/>
  <c r="BZ12" i="13" s="1"/>
  <c r="BY12" i="13" a="1"/>
  <c r="BY12" i="13" s="1"/>
  <c r="BX12" i="13" a="1"/>
  <c r="BX12" i="13" s="1"/>
  <c r="BW12" i="13" a="1"/>
  <c r="BW12" i="13" s="1"/>
  <c r="BV12" i="13" a="1"/>
  <c r="BV12" i="13" s="1"/>
  <c r="BU12" i="13" a="1"/>
  <c r="BU12" i="13" s="1"/>
  <c r="BT12" i="13" a="1"/>
  <c r="BT12" i="13" s="1"/>
  <c r="BS12" i="13" a="1"/>
  <c r="BS12" i="13" s="1"/>
  <c r="BR12" i="13" a="1"/>
  <c r="BR12" i="13" s="1"/>
  <c r="BQ12" i="13" a="1"/>
  <c r="BQ12" i="13" s="1"/>
  <c r="BP12" i="13" a="1"/>
  <c r="BP12" i="13" s="1"/>
  <c r="BO12" i="13" a="1"/>
  <c r="BO12" i="13" s="1"/>
  <c r="BN12" i="13" a="1"/>
  <c r="BN12" i="13" s="1"/>
  <c r="BM12" i="13" a="1"/>
  <c r="BM12" i="13" s="1"/>
  <c r="BL12" i="13" a="1"/>
  <c r="BL12" i="13" s="1"/>
  <c r="BK12" i="13" a="1"/>
  <c r="BK12" i="13" s="1"/>
  <c r="BJ12" i="13" a="1"/>
  <c r="BJ12" i="13" s="1"/>
  <c r="BI12" i="13" a="1"/>
  <c r="BI12" i="13" s="1"/>
  <c r="BH12" i="13" a="1"/>
  <c r="BH12" i="13" s="1"/>
  <c r="BG12" i="13" a="1"/>
  <c r="BG12" i="13" s="1"/>
  <c r="BF12" i="13" a="1"/>
  <c r="BF12" i="13" s="1"/>
  <c r="BE12" i="13" a="1"/>
  <c r="BE12" i="13" s="1"/>
  <c r="BD12" i="13" a="1"/>
  <c r="BD12" i="13" s="1"/>
  <c r="BC12" i="13" a="1"/>
  <c r="BC12" i="13" s="1"/>
  <c r="BB12" i="13" a="1"/>
  <c r="BB12" i="13" s="1"/>
  <c r="AZ12" i="13" a="1"/>
  <c r="AZ12" i="13" s="1"/>
  <c r="AY12" i="13" a="1"/>
  <c r="AY12" i="13" s="1"/>
  <c r="AX12" i="13" a="1"/>
  <c r="AX12" i="13" s="1"/>
  <c r="AW12" i="13" a="1"/>
  <c r="AW12" i="13" s="1"/>
  <c r="AV12" i="13" a="1"/>
  <c r="AV12" i="13" s="1"/>
  <c r="AU12" i="13" a="1"/>
  <c r="AU12" i="13" s="1"/>
  <c r="AT12" i="13" a="1"/>
  <c r="AT12" i="13" s="1"/>
  <c r="AS12" i="13" a="1"/>
  <c r="AS12" i="13" s="1"/>
  <c r="AR12" i="13" a="1"/>
  <c r="AR12" i="13" s="1"/>
  <c r="AQ12" i="13" a="1"/>
  <c r="AQ12" i="13" s="1"/>
  <c r="AP12" i="13" a="1"/>
  <c r="AP12" i="13" s="1"/>
  <c r="AO12" i="13" a="1"/>
  <c r="AO12" i="13" s="1"/>
  <c r="AN12" i="13" a="1"/>
  <c r="AN12" i="13" s="1"/>
  <c r="AM12" i="13" a="1"/>
  <c r="AM12" i="13" s="1"/>
  <c r="AL12" i="13" a="1"/>
  <c r="AL12" i="13" s="1"/>
  <c r="AK12" i="13" a="1"/>
  <c r="AK12" i="13" s="1"/>
  <c r="AJ12" i="13" a="1"/>
  <c r="AJ12" i="13" s="1"/>
  <c r="AI12" i="13" a="1"/>
  <c r="AI12" i="13" s="1"/>
  <c r="AH12" i="13" a="1"/>
  <c r="AH12" i="13" s="1"/>
  <c r="AG12" i="13" a="1"/>
  <c r="AG12" i="13" s="1"/>
  <c r="AF12" i="13" a="1"/>
  <c r="AF12" i="13" s="1"/>
  <c r="AE12" i="13" a="1"/>
  <c r="AE12" i="13" s="1"/>
  <c r="AD12" i="13" a="1"/>
  <c r="AD12" i="13" s="1"/>
  <c r="AC12" i="13" a="1"/>
  <c r="AC12" i="13" s="1"/>
  <c r="AB12" i="13" a="1"/>
  <c r="AB12" i="13" s="1"/>
  <c r="AA12" i="13" a="1"/>
  <c r="AA12" i="13" s="1"/>
  <c r="Z12" i="13" a="1"/>
  <c r="Z12" i="13" s="1"/>
  <c r="Y12" i="13" a="1"/>
  <c r="Y12" i="13" s="1"/>
  <c r="X12" i="13" a="1"/>
  <c r="X12" i="13" s="1"/>
  <c r="W12" i="13" a="1"/>
  <c r="W12" i="13" s="1"/>
  <c r="V12" i="13" a="1"/>
  <c r="V12" i="13" s="1"/>
  <c r="U12" i="13" a="1"/>
  <c r="U12" i="13" s="1"/>
  <c r="T12" i="13" a="1"/>
  <c r="T12" i="13" s="1"/>
  <c r="S12" i="13" a="1"/>
  <c r="S12" i="13" s="1"/>
  <c r="R12" i="13" a="1"/>
  <c r="R12" i="13" s="1"/>
  <c r="Q12" i="13" a="1"/>
  <c r="Q12" i="13" s="1"/>
  <c r="P12" i="13" a="1"/>
  <c r="P12" i="13" s="1"/>
  <c r="O12" i="13" a="1"/>
  <c r="O12" i="13" s="1"/>
  <c r="N12" i="13" a="1"/>
  <c r="N12" i="13" s="1"/>
  <c r="M12" i="13" a="1"/>
  <c r="M12" i="13" s="1"/>
  <c r="L12" i="13" a="1"/>
  <c r="L12" i="13" s="1"/>
  <c r="K12" i="13" a="1"/>
  <c r="K12" i="13" s="1"/>
  <c r="J12" i="13" a="1"/>
  <c r="J12" i="13" s="1"/>
  <c r="I12" i="13" a="1"/>
  <c r="I12" i="13" s="1"/>
  <c r="F12" i="13" a="1"/>
  <c r="F12" i="13" s="1"/>
  <c r="E12" i="13" a="1"/>
  <c r="E12" i="13" s="1"/>
  <c r="EU11" i="13"/>
  <c r="ET11" i="13"/>
  <c r="ES11" i="13" a="1"/>
  <c r="ES11" i="13" s="1"/>
  <c r="ER11" i="13" a="1"/>
  <c r="ER11" i="13" s="1"/>
  <c r="EQ11" i="13" a="1"/>
  <c r="EQ11" i="13" s="1"/>
  <c r="EP11" i="13" a="1"/>
  <c r="EP11" i="13" s="1"/>
  <c r="EO11" i="13" a="1"/>
  <c r="EO11" i="13" s="1"/>
  <c r="EN11" i="13" a="1"/>
  <c r="EN11" i="13" s="1"/>
  <c r="EM11" i="13" a="1"/>
  <c r="EM11" i="13" s="1"/>
  <c r="EL11" i="13" a="1"/>
  <c r="EL11" i="13" s="1"/>
  <c r="EK11" i="13" a="1"/>
  <c r="EK11" i="13" s="1"/>
  <c r="EI11" i="13" a="1"/>
  <c r="EI11" i="13" s="1"/>
  <c r="EH11" i="13" a="1"/>
  <c r="EH11" i="13" s="1"/>
  <c r="EG11" i="13" a="1"/>
  <c r="EG11" i="13" s="1"/>
  <c r="EF11" i="13" a="1"/>
  <c r="EF11" i="13" s="1"/>
  <c r="EE11" i="13" a="1"/>
  <c r="EE11" i="13" s="1"/>
  <c r="ED11" i="13" a="1"/>
  <c r="ED11" i="13" s="1"/>
  <c r="EC11" i="13" a="1"/>
  <c r="EC11" i="13" s="1"/>
  <c r="EB11" i="13" a="1"/>
  <c r="EB11" i="13" s="1"/>
  <c r="EA11" i="13" a="1"/>
  <c r="EA11" i="13" s="1"/>
  <c r="DZ11" i="13" a="1"/>
  <c r="DZ11" i="13" s="1"/>
  <c r="DY11" i="13" a="1"/>
  <c r="DY11" i="13" s="1"/>
  <c r="DX11" i="13" a="1"/>
  <c r="DX11" i="13" s="1"/>
  <c r="DW11" i="13" a="1"/>
  <c r="DW11" i="13" s="1"/>
  <c r="DV11" i="13" a="1"/>
  <c r="DV11" i="13" s="1"/>
  <c r="DU11" i="13" a="1"/>
  <c r="DU11" i="13" s="1"/>
  <c r="DT11" i="13" a="1"/>
  <c r="DT11" i="13" s="1"/>
  <c r="DS11" i="13" a="1"/>
  <c r="DS11" i="13" s="1"/>
  <c r="DR11" i="13" a="1"/>
  <c r="DR11" i="13" s="1"/>
  <c r="DQ11" i="13" a="1"/>
  <c r="DQ11" i="13" s="1"/>
  <c r="DP11" i="13" a="1"/>
  <c r="DP11" i="13" s="1"/>
  <c r="DO11" i="13" a="1"/>
  <c r="DO11" i="13" s="1"/>
  <c r="DN11" i="13" a="1"/>
  <c r="DN11" i="13" s="1"/>
  <c r="DM11" i="13" a="1"/>
  <c r="DM11" i="13" s="1"/>
  <c r="DL11" i="13" a="1"/>
  <c r="DL11" i="13" s="1"/>
  <c r="DK11" i="13" a="1"/>
  <c r="DK11" i="13" s="1"/>
  <c r="DJ11" i="13" a="1"/>
  <c r="DJ11" i="13" s="1"/>
  <c r="DI11" i="13" a="1"/>
  <c r="DI11" i="13" s="1"/>
  <c r="DH11" i="13" a="1"/>
  <c r="DH11" i="13" s="1"/>
  <c r="DG11" i="13" a="1"/>
  <c r="DG11" i="13" s="1"/>
  <c r="DF11" i="13" a="1"/>
  <c r="DF11" i="13" s="1"/>
  <c r="DE11" i="13" a="1"/>
  <c r="DE11" i="13" s="1"/>
  <c r="DD11" i="13" a="1"/>
  <c r="DD11" i="13" s="1"/>
  <c r="DC11" i="13" a="1"/>
  <c r="DC11" i="13" s="1"/>
  <c r="DB11" i="13" a="1"/>
  <c r="DB11" i="13" s="1"/>
  <c r="DA11" i="13" a="1"/>
  <c r="DA11" i="13" s="1"/>
  <c r="CZ11" i="13" a="1"/>
  <c r="CZ11" i="13" s="1"/>
  <c r="CY11" i="13" a="1"/>
  <c r="CY11" i="13" s="1"/>
  <c r="CX11" i="13" a="1"/>
  <c r="CX11" i="13" s="1"/>
  <c r="CW11" i="13" a="1"/>
  <c r="CW11" i="13" s="1"/>
  <c r="CV11" i="13" a="1"/>
  <c r="CV11" i="13" s="1"/>
  <c r="CU11" i="13" a="1"/>
  <c r="CU11" i="13" s="1"/>
  <c r="CT11" i="13" a="1"/>
  <c r="CT11" i="13" s="1"/>
  <c r="CS11" i="13" a="1"/>
  <c r="CS11" i="13" s="1"/>
  <c r="CR11" i="13" a="1"/>
  <c r="CR11" i="13" s="1"/>
  <c r="CQ11" i="13" a="1"/>
  <c r="CQ11" i="13" s="1"/>
  <c r="CP11" i="13" a="1"/>
  <c r="CP11" i="13" s="1"/>
  <c r="CO11" i="13" a="1"/>
  <c r="CO11" i="13" s="1"/>
  <c r="CN11" i="13" a="1"/>
  <c r="CN11" i="13" s="1"/>
  <c r="EJ11" i="13" s="1"/>
  <c r="CM11" i="13" a="1"/>
  <c r="CM11" i="13" s="1"/>
  <c r="CL11" i="13" a="1"/>
  <c r="CL11" i="13" s="1"/>
  <c r="CK11" i="13" a="1"/>
  <c r="CK11" i="13" s="1"/>
  <c r="CJ11" i="13" a="1"/>
  <c r="CJ11" i="13" s="1"/>
  <c r="CI11" i="13" a="1"/>
  <c r="CI11" i="13" s="1"/>
  <c r="CH11" i="13" a="1"/>
  <c r="CH11" i="13" s="1"/>
  <c r="CG11" i="13" a="1"/>
  <c r="CG11" i="13" s="1"/>
  <c r="CF11" i="13" a="1"/>
  <c r="CF11" i="13" s="1"/>
  <c r="CE11" i="13" a="1"/>
  <c r="CE11" i="13" s="1"/>
  <c r="CD11" i="13" a="1"/>
  <c r="CD11" i="13" s="1"/>
  <c r="CC11" i="13" a="1"/>
  <c r="CC11" i="13" s="1"/>
  <c r="CB11" i="13" a="1"/>
  <c r="CB11" i="13" s="1"/>
  <c r="CA11" i="13" a="1"/>
  <c r="CA11" i="13" s="1"/>
  <c r="BZ11" i="13" a="1"/>
  <c r="BZ11" i="13" s="1"/>
  <c r="BY11" i="13" a="1"/>
  <c r="BY11" i="13" s="1"/>
  <c r="BX11" i="13" a="1"/>
  <c r="BX11" i="13" s="1"/>
  <c r="BW11" i="13" a="1"/>
  <c r="BW11" i="13" s="1"/>
  <c r="BV11" i="13" a="1"/>
  <c r="BV11" i="13" s="1"/>
  <c r="BU11" i="13" a="1"/>
  <c r="BU11" i="13" s="1"/>
  <c r="BT11" i="13" a="1"/>
  <c r="BT11" i="13" s="1"/>
  <c r="BS11" i="13" a="1"/>
  <c r="BS11" i="13" s="1"/>
  <c r="BR11" i="13" a="1"/>
  <c r="BR11" i="13" s="1"/>
  <c r="BQ11" i="13" a="1"/>
  <c r="BQ11" i="13" s="1"/>
  <c r="BP11" i="13" a="1"/>
  <c r="BP11" i="13" s="1"/>
  <c r="BO11" i="13" a="1"/>
  <c r="BO11" i="13" s="1"/>
  <c r="BN11" i="13" a="1"/>
  <c r="BN11" i="13" s="1"/>
  <c r="BM11" i="13" a="1"/>
  <c r="BM11" i="13" s="1"/>
  <c r="BL11" i="13" a="1"/>
  <c r="BL11" i="13" s="1"/>
  <c r="BK11" i="13" a="1"/>
  <c r="BK11" i="13" s="1"/>
  <c r="BJ11" i="13" a="1"/>
  <c r="BJ11" i="13" s="1"/>
  <c r="BI11" i="13" a="1"/>
  <c r="BI11" i="13" s="1"/>
  <c r="BH11" i="13" a="1"/>
  <c r="BH11" i="13" s="1"/>
  <c r="BG11" i="13" a="1"/>
  <c r="BG11" i="13" s="1"/>
  <c r="BF11" i="13" a="1"/>
  <c r="BF11" i="13" s="1"/>
  <c r="BE11" i="13" a="1"/>
  <c r="BE11" i="13" s="1"/>
  <c r="BD11" i="13" a="1"/>
  <c r="BD11" i="13" s="1"/>
  <c r="BC11" i="13" a="1"/>
  <c r="BC11" i="13" s="1"/>
  <c r="BB11" i="13" a="1"/>
  <c r="BB11" i="13" s="1"/>
  <c r="AZ11" i="13" a="1"/>
  <c r="AZ11" i="13" s="1"/>
  <c r="AY11" i="13" a="1"/>
  <c r="AY11" i="13" s="1"/>
  <c r="AX11" i="13" a="1"/>
  <c r="AX11" i="13" s="1"/>
  <c r="AW11" i="13" a="1"/>
  <c r="AW11" i="13" s="1"/>
  <c r="AV11" i="13" a="1"/>
  <c r="AV11" i="13" s="1"/>
  <c r="AU11" i="13" a="1"/>
  <c r="AU11" i="13" s="1"/>
  <c r="AT11" i="13" a="1"/>
  <c r="AT11" i="13" s="1"/>
  <c r="AS11" i="13" a="1"/>
  <c r="AS11" i="13" s="1"/>
  <c r="AR11" i="13" a="1"/>
  <c r="AR11" i="13" s="1"/>
  <c r="AQ11" i="13" a="1"/>
  <c r="AQ11" i="13" s="1"/>
  <c r="AP11" i="13" a="1"/>
  <c r="AP11" i="13" s="1"/>
  <c r="AO11" i="13" a="1"/>
  <c r="AO11" i="13" s="1"/>
  <c r="AN11" i="13" a="1"/>
  <c r="AN11" i="13" s="1"/>
  <c r="AM11" i="13" a="1"/>
  <c r="AM11" i="13" s="1"/>
  <c r="AL11" i="13" a="1"/>
  <c r="AL11" i="13" s="1"/>
  <c r="AK11" i="13" a="1"/>
  <c r="AK11" i="13" s="1"/>
  <c r="AJ11" i="13" a="1"/>
  <c r="AJ11" i="13" s="1"/>
  <c r="AI11" i="13" a="1"/>
  <c r="AI11" i="13" s="1"/>
  <c r="AH11" i="13" a="1"/>
  <c r="AH11" i="13" s="1"/>
  <c r="AG11" i="13" a="1"/>
  <c r="AG11" i="13" s="1"/>
  <c r="AF11" i="13" a="1"/>
  <c r="AF11" i="13" s="1"/>
  <c r="AE11" i="13" a="1"/>
  <c r="AE11" i="13" s="1"/>
  <c r="AD11" i="13" a="1"/>
  <c r="AD11" i="13" s="1"/>
  <c r="AC11" i="13" a="1"/>
  <c r="AC11" i="13" s="1"/>
  <c r="AB11" i="13" a="1"/>
  <c r="AB11" i="13" s="1"/>
  <c r="AA11" i="13" a="1"/>
  <c r="AA11" i="13" s="1"/>
  <c r="Z11" i="13" a="1"/>
  <c r="Z11" i="13" s="1"/>
  <c r="Y11" i="13" a="1"/>
  <c r="Y11" i="13" s="1"/>
  <c r="X11" i="13" a="1"/>
  <c r="X11" i="13" s="1"/>
  <c r="W11" i="13" a="1"/>
  <c r="W11" i="13" s="1"/>
  <c r="V11" i="13" a="1"/>
  <c r="V11" i="13" s="1"/>
  <c r="U11" i="13" a="1"/>
  <c r="U11" i="13" s="1"/>
  <c r="T11" i="13" a="1"/>
  <c r="T11" i="13" s="1"/>
  <c r="S11" i="13" a="1"/>
  <c r="S11" i="13" s="1"/>
  <c r="R11" i="13" a="1"/>
  <c r="R11" i="13" s="1"/>
  <c r="Q11" i="13" a="1"/>
  <c r="Q11" i="13" s="1"/>
  <c r="P11" i="13" a="1"/>
  <c r="P11" i="13" s="1"/>
  <c r="O11" i="13" a="1"/>
  <c r="O11" i="13" s="1"/>
  <c r="N11" i="13" a="1"/>
  <c r="N11" i="13" s="1"/>
  <c r="M11" i="13" a="1"/>
  <c r="M11" i="13" s="1"/>
  <c r="L11" i="13" a="1"/>
  <c r="L11" i="13" s="1"/>
  <c r="K11" i="13" a="1"/>
  <c r="K11" i="13" s="1"/>
  <c r="J11" i="13" a="1"/>
  <c r="J11" i="13" s="1"/>
  <c r="I11" i="13" a="1"/>
  <c r="I11" i="13" s="1"/>
  <c r="F11" i="13" a="1"/>
  <c r="F11" i="13" s="1"/>
  <c r="E11" i="13" a="1"/>
  <c r="E11" i="13" s="1"/>
  <c r="EU10" i="13"/>
  <c r="ET10" i="13"/>
  <c r="ES10" i="13" a="1"/>
  <c r="ES10" i="13" s="1"/>
  <c r="ER10" i="13" a="1"/>
  <c r="ER10" i="13" s="1"/>
  <c r="EQ10" i="13" a="1"/>
  <c r="EQ10" i="13" s="1"/>
  <c r="EP10" i="13" a="1"/>
  <c r="EP10" i="13" s="1"/>
  <c r="EO10" i="13" a="1"/>
  <c r="EO10" i="13" s="1"/>
  <c r="EN10" i="13" a="1"/>
  <c r="EN10" i="13" s="1"/>
  <c r="EM10" i="13" a="1"/>
  <c r="EM10" i="13" s="1"/>
  <c r="EL10" i="13" a="1"/>
  <c r="EL10" i="13" s="1"/>
  <c r="EK10" i="13" a="1"/>
  <c r="EK10" i="13" s="1"/>
  <c r="EI10" i="13" a="1"/>
  <c r="EI10" i="13" s="1"/>
  <c r="EH10" i="13" a="1"/>
  <c r="EH10" i="13" s="1"/>
  <c r="EG10" i="13" a="1"/>
  <c r="EG10" i="13" s="1"/>
  <c r="EF10" i="13" a="1"/>
  <c r="EF10" i="13" s="1"/>
  <c r="EE10" i="13" a="1"/>
  <c r="EE10" i="13" s="1"/>
  <c r="ED10" i="13" a="1"/>
  <c r="ED10" i="13" s="1"/>
  <c r="EC10" i="13" a="1"/>
  <c r="EC10" i="13" s="1"/>
  <c r="EB10" i="13" a="1"/>
  <c r="EB10" i="13" s="1"/>
  <c r="EA10" i="13" a="1"/>
  <c r="EA10" i="13" s="1"/>
  <c r="DZ10" i="13" a="1"/>
  <c r="DZ10" i="13" s="1"/>
  <c r="DY10" i="13" a="1"/>
  <c r="DY10" i="13" s="1"/>
  <c r="DX10" i="13" a="1"/>
  <c r="DX10" i="13" s="1"/>
  <c r="DW10" i="13" a="1"/>
  <c r="DW10" i="13" s="1"/>
  <c r="DV10" i="13" a="1"/>
  <c r="DV10" i="13" s="1"/>
  <c r="DU10" i="13" a="1"/>
  <c r="DU10" i="13" s="1"/>
  <c r="DT10" i="13" a="1"/>
  <c r="DT10" i="13" s="1"/>
  <c r="DS10" i="13" a="1"/>
  <c r="DS10" i="13" s="1"/>
  <c r="DR10" i="13" a="1"/>
  <c r="DR10" i="13" s="1"/>
  <c r="DQ10" i="13" a="1"/>
  <c r="DQ10" i="13" s="1"/>
  <c r="DP10" i="13" a="1"/>
  <c r="DP10" i="13" s="1"/>
  <c r="DO10" i="13" a="1"/>
  <c r="DO10" i="13" s="1"/>
  <c r="DN10" i="13" a="1"/>
  <c r="DN10" i="13" s="1"/>
  <c r="DM10" i="13" a="1"/>
  <c r="DM10" i="13" s="1"/>
  <c r="DL10" i="13" a="1"/>
  <c r="DL10" i="13" s="1"/>
  <c r="DK10" i="13" a="1"/>
  <c r="DK10" i="13" s="1"/>
  <c r="DJ10" i="13" a="1"/>
  <c r="DJ10" i="13" s="1"/>
  <c r="DI10" i="13" a="1"/>
  <c r="DI10" i="13" s="1"/>
  <c r="DH10" i="13" a="1"/>
  <c r="DH10" i="13" s="1"/>
  <c r="DG10" i="13" a="1"/>
  <c r="DG10" i="13" s="1"/>
  <c r="DF10" i="13" a="1"/>
  <c r="DF10" i="13" s="1"/>
  <c r="DE10" i="13" a="1"/>
  <c r="DE10" i="13" s="1"/>
  <c r="DD10" i="13" a="1"/>
  <c r="DD10" i="13" s="1"/>
  <c r="DC10" i="13" a="1"/>
  <c r="DC10" i="13" s="1"/>
  <c r="DB10" i="13" a="1"/>
  <c r="DB10" i="13" s="1"/>
  <c r="DA10" i="13" a="1"/>
  <c r="DA10" i="13" s="1"/>
  <c r="CZ10" i="13" a="1"/>
  <c r="CZ10" i="13" s="1"/>
  <c r="CY10" i="13" a="1"/>
  <c r="CY10" i="13" s="1"/>
  <c r="CX10" i="13" a="1"/>
  <c r="CX10" i="13" s="1"/>
  <c r="CW10" i="13" a="1"/>
  <c r="CW10" i="13" s="1"/>
  <c r="CV10" i="13" a="1"/>
  <c r="CV10" i="13" s="1"/>
  <c r="CU10" i="13" a="1"/>
  <c r="CU10" i="13" s="1"/>
  <c r="CT10" i="13" a="1"/>
  <c r="CT10" i="13" s="1"/>
  <c r="CS10" i="13" a="1"/>
  <c r="CS10" i="13" s="1"/>
  <c r="CR10" i="13" a="1"/>
  <c r="CR10" i="13" s="1"/>
  <c r="CQ10" i="13" a="1"/>
  <c r="CQ10" i="13" s="1"/>
  <c r="CP10" i="13" a="1"/>
  <c r="CP10" i="13" s="1"/>
  <c r="CO10" i="13" a="1"/>
  <c r="CO10" i="13" s="1"/>
  <c r="CN10" i="13" a="1"/>
  <c r="CN10" i="13" s="1"/>
  <c r="EJ10" i="13" s="1"/>
  <c r="CM10" i="13" a="1"/>
  <c r="CM10" i="13" s="1"/>
  <c r="CL10" i="13" a="1"/>
  <c r="CL10" i="13" s="1"/>
  <c r="CK10" i="13" a="1"/>
  <c r="CK10" i="13" s="1"/>
  <c r="CJ10" i="13" a="1"/>
  <c r="CJ10" i="13" s="1"/>
  <c r="CI10" i="13" a="1"/>
  <c r="CI10" i="13" s="1"/>
  <c r="CH10" i="13" a="1"/>
  <c r="CH10" i="13" s="1"/>
  <c r="CG10" i="13" a="1"/>
  <c r="CG10" i="13" s="1"/>
  <c r="CF10" i="13" a="1"/>
  <c r="CF10" i="13" s="1"/>
  <c r="CE10" i="13" a="1"/>
  <c r="CE10" i="13" s="1"/>
  <c r="CD10" i="13" a="1"/>
  <c r="CD10" i="13" s="1"/>
  <c r="CC10" i="13" a="1"/>
  <c r="CC10" i="13" s="1"/>
  <c r="CB10" i="13" a="1"/>
  <c r="CB10" i="13" s="1"/>
  <c r="CA10" i="13" a="1"/>
  <c r="CA10" i="13" s="1"/>
  <c r="BZ10" i="13" a="1"/>
  <c r="BZ10" i="13" s="1"/>
  <c r="BY10" i="13" a="1"/>
  <c r="BY10" i="13" s="1"/>
  <c r="BX10" i="13" a="1"/>
  <c r="BX10" i="13" s="1"/>
  <c r="BW10" i="13" a="1"/>
  <c r="BW10" i="13" s="1"/>
  <c r="BV10" i="13" a="1"/>
  <c r="BV10" i="13" s="1"/>
  <c r="BU10" i="13" a="1"/>
  <c r="BU10" i="13" s="1"/>
  <c r="BT10" i="13" a="1"/>
  <c r="BT10" i="13" s="1"/>
  <c r="BS10" i="13" a="1"/>
  <c r="BS10" i="13" s="1"/>
  <c r="BR10" i="13" a="1"/>
  <c r="BR10" i="13" s="1"/>
  <c r="BQ10" i="13" a="1"/>
  <c r="BQ10" i="13" s="1"/>
  <c r="BP10" i="13" a="1"/>
  <c r="BP10" i="13" s="1"/>
  <c r="BO10" i="13" a="1"/>
  <c r="BO10" i="13" s="1"/>
  <c r="BN10" i="13" a="1"/>
  <c r="BN10" i="13" s="1"/>
  <c r="BM10" i="13" a="1"/>
  <c r="BM10" i="13" s="1"/>
  <c r="BL10" i="13" a="1"/>
  <c r="BL10" i="13" s="1"/>
  <c r="BK10" i="13" a="1"/>
  <c r="BK10" i="13" s="1"/>
  <c r="BJ10" i="13" a="1"/>
  <c r="BJ10" i="13" s="1"/>
  <c r="BI10" i="13" a="1"/>
  <c r="BI10" i="13" s="1"/>
  <c r="BH10" i="13" a="1"/>
  <c r="BH10" i="13" s="1"/>
  <c r="BG10" i="13" a="1"/>
  <c r="BG10" i="13" s="1"/>
  <c r="BF10" i="13" a="1"/>
  <c r="BF10" i="13" s="1"/>
  <c r="BE10" i="13" a="1"/>
  <c r="BE10" i="13" s="1"/>
  <c r="BD10" i="13" a="1"/>
  <c r="BD10" i="13" s="1"/>
  <c r="BC10" i="13" a="1"/>
  <c r="BC10" i="13" s="1"/>
  <c r="BB10" i="13" a="1"/>
  <c r="BB10" i="13" s="1"/>
  <c r="AZ10" i="13" a="1"/>
  <c r="AZ10" i="13" s="1"/>
  <c r="AY10" i="13" a="1"/>
  <c r="AY10" i="13" s="1"/>
  <c r="AX10" i="13" a="1"/>
  <c r="AX10" i="13" s="1"/>
  <c r="AW10" i="13" a="1"/>
  <c r="AW10" i="13" s="1"/>
  <c r="AV10" i="13" a="1"/>
  <c r="AV10" i="13" s="1"/>
  <c r="AU10" i="13" a="1"/>
  <c r="AU10" i="13" s="1"/>
  <c r="AT10" i="13" a="1"/>
  <c r="AT10" i="13" s="1"/>
  <c r="AS10" i="13" a="1"/>
  <c r="AS10" i="13" s="1"/>
  <c r="AR10" i="13" a="1"/>
  <c r="AR10" i="13" s="1"/>
  <c r="AQ10" i="13" a="1"/>
  <c r="AQ10" i="13" s="1"/>
  <c r="AP10" i="13" a="1"/>
  <c r="AP10" i="13" s="1"/>
  <c r="AO10" i="13" a="1"/>
  <c r="AO10" i="13" s="1"/>
  <c r="AN10" i="13" a="1"/>
  <c r="AN10" i="13" s="1"/>
  <c r="AM10" i="13" a="1"/>
  <c r="AM10" i="13" s="1"/>
  <c r="AL10" i="13" a="1"/>
  <c r="AL10" i="13" s="1"/>
  <c r="AK10" i="13" a="1"/>
  <c r="AK10" i="13" s="1"/>
  <c r="AJ10" i="13" a="1"/>
  <c r="AJ10" i="13" s="1"/>
  <c r="AI10" i="13" a="1"/>
  <c r="AI10" i="13" s="1"/>
  <c r="AH10" i="13" a="1"/>
  <c r="AH10" i="13" s="1"/>
  <c r="AG10" i="13" a="1"/>
  <c r="AG10" i="13" s="1"/>
  <c r="AF10" i="13" a="1"/>
  <c r="AF10" i="13" s="1"/>
  <c r="AE10" i="13" a="1"/>
  <c r="AE10" i="13" s="1"/>
  <c r="AD10" i="13" a="1"/>
  <c r="AD10" i="13" s="1"/>
  <c r="AC10" i="13" a="1"/>
  <c r="AC10" i="13" s="1"/>
  <c r="AB10" i="13" a="1"/>
  <c r="AB10" i="13" s="1"/>
  <c r="AA10" i="13" a="1"/>
  <c r="AA10" i="13" s="1"/>
  <c r="Z10" i="13" a="1"/>
  <c r="Z10" i="13" s="1"/>
  <c r="Y10" i="13" a="1"/>
  <c r="Y10" i="13" s="1"/>
  <c r="X10" i="13" a="1"/>
  <c r="X10" i="13" s="1"/>
  <c r="W10" i="13" a="1"/>
  <c r="W10" i="13" s="1"/>
  <c r="V10" i="13" a="1"/>
  <c r="V10" i="13" s="1"/>
  <c r="U10" i="13" a="1"/>
  <c r="U10" i="13" s="1"/>
  <c r="T10" i="13" a="1"/>
  <c r="T10" i="13" s="1"/>
  <c r="S10" i="13" a="1"/>
  <c r="S10" i="13" s="1"/>
  <c r="R10" i="13" a="1"/>
  <c r="R10" i="13" s="1"/>
  <c r="Q10" i="13" a="1"/>
  <c r="Q10" i="13" s="1"/>
  <c r="P10" i="13" a="1"/>
  <c r="P10" i="13" s="1"/>
  <c r="O10" i="13" a="1"/>
  <c r="O10" i="13" s="1"/>
  <c r="N10" i="13" a="1"/>
  <c r="N10" i="13" s="1"/>
  <c r="M10" i="13" a="1"/>
  <c r="M10" i="13" s="1"/>
  <c r="L10" i="13" a="1"/>
  <c r="L10" i="13" s="1"/>
  <c r="K10" i="13" a="1"/>
  <c r="K10" i="13" s="1"/>
  <c r="J10" i="13" a="1"/>
  <c r="J10" i="13" s="1"/>
  <c r="I10" i="13" a="1"/>
  <c r="I10" i="13" s="1"/>
  <c r="F10" i="13" a="1"/>
  <c r="F10" i="13" s="1"/>
  <c r="E10" i="13" a="1"/>
  <c r="E10" i="13" s="1"/>
  <c r="EU9" i="13"/>
  <c r="ET9" i="13"/>
  <c r="ES9" i="13" a="1"/>
  <c r="ES9" i="13" s="1"/>
  <c r="ER9" i="13" a="1"/>
  <c r="ER9" i="13" s="1"/>
  <c r="EQ9" i="13" a="1"/>
  <c r="EQ9" i="13" s="1"/>
  <c r="EP9" i="13" a="1"/>
  <c r="EP9" i="13" s="1"/>
  <c r="EO9" i="13" a="1"/>
  <c r="EO9" i="13" s="1"/>
  <c r="EN9" i="13" a="1"/>
  <c r="EN9" i="13" s="1"/>
  <c r="EM9" i="13" a="1"/>
  <c r="EM9" i="13" s="1"/>
  <c r="EL9" i="13" a="1"/>
  <c r="EL9" i="13" s="1"/>
  <c r="EK9" i="13" a="1"/>
  <c r="EK9" i="13" s="1"/>
  <c r="EI9" i="13" a="1"/>
  <c r="EI9" i="13" s="1"/>
  <c r="EH9" i="13" a="1"/>
  <c r="EH9" i="13" s="1"/>
  <c r="EG9" i="13" a="1"/>
  <c r="EG9" i="13" s="1"/>
  <c r="EF9" i="13" a="1"/>
  <c r="EF9" i="13" s="1"/>
  <c r="EE9" i="13" a="1"/>
  <c r="EE9" i="13" s="1"/>
  <c r="ED9" i="13" a="1"/>
  <c r="ED9" i="13" s="1"/>
  <c r="EC9" i="13" a="1"/>
  <c r="EC9" i="13" s="1"/>
  <c r="EB9" i="13" a="1"/>
  <c r="EB9" i="13" s="1"/>
  <c r="EA9" i="13" a="1"/>
  <c r="EA9" i="13" s="1"/>
  <c r="DZ9" i="13" a="1"/>
  <c r="DZ9" i="13" s="1"/>
  <c r="DY9" i="13" a="1"/>
  <c r="DY9" i="13" s="1"/>
  <c r="DX9" i="13" a="1"/>
  <c r="DX9" i="13" s="1"/>
  <c r="DW9" i="13" a="1"/>
  <c r="DW9" i="13" s="1"/>
  <c r="DV9" i="13" a="1"/>
  <c r="DV9" i="13" s="1"/>
  <c r="DU9" i="13" a="1"/>
  <c r="DU9" i="13" s="1"/>
  <c r="DT9" i="13" a="1"/>
  <c r="DT9" i="13" s="1"/>
  <c r="DS9" i="13" a="1"/>
  <c r="DS9" i="13" s="1"/>
  <c r="DR9" i="13" a="1"/>
  <c r="DR9" i="13" s="1"/>
  <c r="DQ9" i="13" a="1"/>
  <c r="DQ9" i="13" s="1"/>
  <c r="DP9" i="13" a="1"/>
  <c r="DP9" i="13" s="1"/>
  <c r="DO9" i="13" a="1"/>
  <c r="DO9" i="13" s="1"/>
  <c r="DN9" i="13" a="1"/>
  <c r="DN9" i="13" s="1"/>
  <c r="DM9" i="13" a="1"/>
  <c r="DM9" i="13" s="1"/>
  <c r="DL9" i="13" a="1"/>
  <c r="DL9" i="13" s="1"/>
  <c r="DK9" i="13" a="1"/>
  <c r="DK9" i="13" s="1"/>
  <c r="DJ9" i="13" a="1"/>
  <c r="DJ9" i="13" s="1"/>
  <c r="DI9" i="13" a="1"/>
  <c r="DI9" i="13" s="1"/>
  <c r="DH9" i="13" a="1"/>
  <c r="DH9" i="13" s="1"/>
  <c r="DG9" i="13" a="1"/>
  <c r="DG9" i="13" s="1"/>
  <c r="DF9" i="13" a="1"/>
  <c r="DF9" i="13" s="1"/>
  <c r="DE9" i="13" a="1"/>
  <c r="DE9" i="13" s="1"/>
  <c r="DD9" i="13" a="1"/>
  <c r="DD9" i="13" s="1"/>
  <c r="DC9" i="13" a="1"/>
  <c r="DC9" i="13" s="1"/>
  <c r="DB9" i="13" a="1"/>
  <c r="DB9" i="13" s="1"/>
  <c r="DA9" i="13" a="1"/>
  <c r="DA9" i="13" s="1"/>
  <c r="CZ9" i="13" a="1"/>
  <c r="CZ9" i="13" s="1"/>
  <c r="CY9" i="13" a="1"/>
  <c r="CY9" i="13" s="1"/>
  <c r="CX9" i="13" a="1"/>
  <c r="CX9" i="13" s="1"/>
  <c r="CW9" i="13" a="1"/>
  <c r="CW9" i="13" s="1"/>
  <c r="CV9" i="13" a="1"/>
  <c r="CV9" i="13" s="1"/>
  <c r="CU9" i="13" a="1"/>
  <c r="CU9" i="13" s="1"/>
  <c r="CT9" i="13" a="1"/>
  <c r="CT9" i="13" s="1"/>
  <c r="CS9" i="13" a="1"/>
  <c r="CS9" i="13" s="1"/>
  <c r="CR9" i="13" a="1"/>
  <c r="CR9" i="13" s="1"/>
  <c r="CQ9" i="13" a="1"/>
  <c r="CQ9" i="13" s="1"/>
  <c r="CP9" i="13" a="1"/>
  <c r="CP9" i="13" s="1"/>
  <c r="CO9" i="13" a="1"/>
  <c r="CO9" i="13" s="1"/>
  <c r="CN9" i="13" a="1"/>
  <c r="CN9" i="13" s="1"/>
  <c r="EJ9" i="13" s="1"/>
  <c r="CM9" i="13" a="1"/>
  <c r="CM9" i="13" s="1"/>
  <c r="CL9" i="13" a="1"/>
  <c r="CL9" i="13" s="1"/>
  <c r="CK9" i="13" a="1"/>
  <c r="CK9" i="13" s="1"/>
  <c r="CJ9" i="13" a="1"/>
  <c r="CJ9" i="13" s="1"/>
  <c r="CI9" i="13" a="1"/>
  <c r="CI9" i="13" s="1"/>
  <c r="CH9" i="13" a="1"/>
  <c r="CH9" i="13" s="1"/>
  <c r="CG9" i="13" a="1"/>
  <c r="CG9" i="13" s="1"/>
  <c r="CF9" i="13" a="1"/>
  <c r="CF9" i="13" s="1"/>
  <c r="CE9" i="13" a="1"/>
  <c r="CE9" i="13" s="1"/>
  <c r="CD9" i="13" a="1"/>
  <c r="CD9" i="13" s="1"/>
  <c r="CC9" i="13" a="1"/>
  <c r="CC9" i="13" s="1"/>
  <c r="CB9" i="13" a="1"/>
  <c r="CB9" i="13" s="1"/>
  <c r="CA9" i="13" a="1"/>
  <c r="CA9" i="13" s="1"/>
  <c r="BZ9" i="13" a="1"/>
  <c r="BZ9" i="13" s="1"/>
  <c r="BY9" i="13" a="1"/>
  <c r="BY9" i="13" s="1"/>
  <c r="BX9" i="13" a="1"/>
  <c r="BX9" i="13" s="1"/>
  <c r="BW9" i="13" a="1"/>
  <c r="BW9" i="13" s="1"/>
  <c r="BV9" i="13" a="1"/>
  <c r="BV9" i="13" s="1"/>
  <c r="BU9" i="13" a="1"/>
  <c r="BU9" i="13" s="1"/>
  <c r="BT9" i="13" a="1"/>
  <c r="BT9" i="13" s="1"/>
  <c r="BS9" i="13" a="1"/>
  <c r="BS9" i="13" s="1"/>
  <c r="BR9" i="13" a="1"/>
  <c r="BR9" i="13" s="1"/>
  <c r="BQ9" i="13" a="1"/>
  <c r="BQ9" i="13" s="1"/>
  <c r="BP9" i="13" a="1"/>
  <c r="BP9" i="13" s="1"/>
  <c r="BO9" i="13" a="1"/>
  <c r="BO9" i="13" s="1"/>
  <c r="BN9" i="13" a="1"/>
  <c r="BN9" i="13" s="1"/>
  <c r="BM9" i="13" a="1"/>
  <c r="BM9" i="13" s="1"/>
  <c r="BL9" i="13" a="1"/>
  <c r="BL9" i="13" s="1"/>
  <c r="BK9" i="13" a="1"/>
  <c r="BK9" i="13" s="1"/>
  <c r="BJ9" i="13" a="1"/>
  <c r="BJ9" i="13" s="1"/>
  <c r="BI9" i="13" a="1"/>
  <c r="BI9" i="13" s="1"/>
  <c r="BH9" i="13" a="1"/>
  <c r="BH9" i="13" s="1"/>
  <c r="BG9" i="13" a="1"/>
  <c r="BG9" i="13" s="1"/>
  <c r="BF9" i="13" a="1"/>
  <c r="BF9" i="13" s="1"/>
  <c r="BE9" i="13" a="1"/>
  <c r="BE9" i="13" s="1"/>
  <c r="BD9" i="13" a="1"/>
  <c r="BD9" i="13" s="1"/>
  <c r="BC9" i="13" a="1"/>
  <c r="BC9" i="13" s="1"/>
  <c r="BB9" i="13" a="1"/>
  <c r="BB9" i="13" s="1"/>
  <c r="AZ9" i="13" a="1"/>
  <c r="AZ9" i="13" s="1"/>
  <c r="AY9" i="13" a="1"/>
  <c r="AY9" i="13" s="1"/>
  <c r="AX9" i="13" a="1"/>
  <c r="AX9" i="13" s="1"/>
  <c r="AW9" i="13" a="1"/>
  <c r="AW9" i="13" s="1"/>
  <c r="AV9" i="13" a="1"/>
  <c r="AV9" i="13" s="1"/>
  <c r="AU9" i="13" a="1"/>
  <c r="AU9" i="13" s="1"/>
  <c r="AT9" i="13" a="1"/>
  <c r="AT9" i="13" s="1"/>
  <c r="AS9" i="13" a="1"/>
  <c r="AS9" i="13" s="1"/>
  <c r="AR9" i="13" a="1"/>
  <c r="AR9" i="13" s="1"/>
  <c r="AQ9" i="13" a="1"/>
  <c r="AQ9" i="13" s="1"/>
  <c r="AP9" i="13" a="1"/>
  <c r="AP9" i="13" s="1"/>
  <c r="AO9" i="13" a="1"/>
  <c r="AO9" i="13" s="1"/>
  <c r="AN9" i="13" a="1"/>
  <c r="AN9" i="13" s="1"/>
  <c r="AM9" i="13" a="1"/>
  <c r="AM9" i="13" s="1"/>
  <c r="AL9" i="13" a="1"/>
  <c r="AL9" i="13" s="1"/>
  <c r="AK9" i="13" a="1"/>
  <c r="AK9" i="13" s="1"/>
  <c r="AJ9" i="13" a="1"/>
  <c r="AJ9" i="13" s="1"/>
  <c r="AI9" i="13" a="1"/>
  <c r="AI9" i="13" s="1"/>
  <c r="AH9" i="13" a="1"/>
  <c r="AH9" i="13" s="1"/>
  <c r="AG9" i="13" a="1"/>
  <c r="AG9" i="13" s="1"/>
  <c r="AF9" i="13" a="1"/>
  <c r="AF9" i="13" s="1"/>
  <c r="AE9" i="13" a="1"/>
  <c r="AE9" i="13" s="1"/>
  <c r="AD9" i="13" a="1"/>
  <c r="AD9" i="13" s="1"/>
  <c r="AC9" i="13" a="1"/>
  <c r="AC9" i="13" s="1"/>
  <c r="AB9" i="13" a="1"/>
  <c r="AB9" i="13" s="1"/>
  <c r="AA9" i="13" a="1"/>
  <c r="AA9" i="13" s="1"/>
  <c r="Z9" i="13" a="1"/>
  <c r="Z9" i="13" s="1"/>
  <c r="Y9" i="13" a="1"/>
  <c r="Y9" i="13" s="1"/>
  <c r="X9" i="13" a="1"/>
  <c r="X9" i="13" s="1"/>
  <c r="W9" i="13" a="1"/>
  <c r="W9" i="13" s="1"/>
  <c r="V9" i="13" a="1"/>
  <c r="V9" i="13" s="1"/>
  <c r="U9" i="13" a="1"/>
  <c r="U9" i="13" s="1"/>
  <c r="T9" i="13" a="1"/>
  <c r="T9" i="13" s="1"/>
  <c r="S9" i="13" a="1"/>
  <c r="S9" i="13" s="1"/>
  <c r="R9" i="13" a="1"/>
  <c r="R9" i="13" s="1"/>
  <c r="Q9" i="13" a="1"/>
  <c r="Q9" i="13" s="1"/>
  <c r="P9" i="13" a="1"/>
  <c r="P9" i="13" s="1"/>
  <c r="O9" i="13" a="1"/>
  <c r="O9" i="13" s="1"/>
  <c r="N9" i="13" a="1"/>
  <c r="N9" i="13" s="1"/>
  <c r="M9" i="13" a="1"/>
  <c r="M9" i="13" s="1"/>
  <c r="L9" i="13" a="1"/>
  <c r="L9" i="13" s="1"/>
  <c r="K9" i="13" a="1"/>
  <c r="K9" i="13" s="1"/>
  <c r="J9" i="13" a="1"/>
  <c r="J9" i="13" s="1"/>
  <c r="I9" i="13" a="1"/>
  <c r="I9" i="13" s="1"/>
  <c r="F9" i="13" a="1"/>
  <c r="F9" i="13" s="1"/>
  <c r="E9" i="13" a="1"/>
  <c r="E9" i="13" s="1"/>
  <c r="EU8" i="13"/>
  <c r="ET8" i="13"/>
  <c r="ES8" i="13" a="1"/>
  <c r="ES8" i="13" s="1"/>
  <c r="ER8" i="13" a="1"/>
  <c r="ER8" i="13" s="1"/>
  <c r="EQ8" i="13" a="1"/>
  <c r="EQ8" i="13" s="1"/>
  <c r="EP8" i="13" a="1"/>
  <c r="EP8" i="13" s="1"/>
  <c r="EO8" i="13" a="1"/>
  <c r="EO8" i="13" s="1"/>
  <c r="EN8" i="13" a="1"/>
  <c r="EN8" i="13" s="1"/>
  <c r="EM8" i="13" a="1"/>
  <c r="EM8" i="13" s="1"/>
  <c r="EL8" i="13" a="1"/>
  <c r="EL8" i="13" s="1"/>
  <c r="EK8" i="13" a="1"/>
  <c r="EK8" i="13" s="1"/>
  <c r="EI8" i="13" a="1"/>
  <c r="EI8" i="13" s="1"/>
  <c r="EH8" i="13" a="1"/>
  <c r="EH8" i="13" s="1"/>
  <c r="EG8" i="13" a="1"/>
  <c r="EG8" i="13" s="1"/>
  <c r="EF8" i="13" a="1"/>
  <c r="EF8" i="13" s="1"/>
  <c r="EE8" i="13" a="1"/>
  <c r="EE8" i="13" s="1"/>
  <c r="ED8" i="13" a="1"/>
  <c r="ED8" i="13" s="1"/>
  <c r="EC8" i="13" a="1"/>
  <c r="EC8" i="13" s="1"/>
  <c r="EB8" i="13" a="1"/>
  <c r="EB8" i="13" s="1"/>
  <c r="EA8" i="13" a="1"/>
  <c r="EA8" i="13" s="1"/>
  <c r="DZ8" i="13" a="1"/>
  <c r="DZ8" i="13" s="1"/>
  <c r="DY8" i="13" a="1"/>
  <c r="DY8" i="13" s="1"/>
  <c r="DX8" i="13" a="1"/>
  <c r="DX8" i="13" s="1"/>
  <c r="DW8" i="13" a="1"/>
  <c r="DW8" i="13" s="1"/>
  <c r="DV8" i="13" a="1"/>
  <c r="DV8" i="13" s="1"/>
  <c r="DU8" i="13" a="1"/>
  <c r="DU8" i="13" s="1"/>
  <c r="DT8" i="13" a="1"/>
  <c r="DT8" i="13" s="1"/>
  <c r="DS8" i="13" a="1"/>
  <c r="DS8" i="13" s="1"/>
  <c r="DR8" i="13" a="1"/>
  <c r="DR8" i="13" s="1"/>
  <c r="DQ8" i="13" a="1"/>
  <c r="DQ8" i="13" s="1"/>
  <c r="DP8" i="13" a="1"/>
  <c r="DP8" i="13" s="1"/>
  <c r="DO8" i="13" a="1"/>
  <c r="DO8" i="13" s="1"/>
  <c r="DN8" i="13" a="1"/>
  <c r="DN8" i="13" s="1"/>
  <c r="DM8" i="13" a="1"/>
  <c r="DM8" i="13" s="1"/>
  <c r="DL8" i="13" a="1"/>
  <c r="DL8" i="13" s="1"/>
  <c r="DK8" i="13" a="1"/>
  <c r="DK8" i="13" s="1"/>
  <c r="DJ8" i="13" a="1"/>
  <c r="DJ8" i="13" s="1"/>
  <c r="DI8" i="13" a="1"/>
  <c r="DI8" i="13" s="1"/>
  <c r="DH8" i="13" a="1"/>
  <c r="DH8" i="13" s="1"/>
  <c r="DG8" i="13" a="1"/>
  <c r="DG8" i="13" s="1"/>
  <c r="DF8" i="13" a="1"/>
  <c r="DF8" i="13" s="1"/>
  <c r="DE8" i="13" a="1"/>
  <c r="DE8" i="13" s="1"/>
  <c r="DD8" i="13" a="1"/>
  <c r="DD8" i="13" s="1"/>
  <c r="DC8" i="13" a="1"/>
  <c r="DC8" i="13" s="1"/>
  <c r="DB8" i="13" a="1"/>
  <c r="DB8" i="13" s="1"/>
  <c r="DA8" i="13" a="1"/>
  <c r="DA8" i="13" s="1"/>
  <c r="CZ8" i="13" a="1"/>
  <c r="CZ8" i="13" s="1"/>
  <c r="CY8" i="13" a="1"/>
  <c r="CY8" i="13" s="1"/>
  <c r="CX8" i="13" a="1"/>
  <c r="CX8" i="13" s="1"/>
  <c r="CW8" i="13" a="1"/>
  <c r="CW8" i="13" s="1"/>
  <c r="CV8" i="13" a="1"/>
  <c r="CV8" i="13" s="1"/>
  <c r="CU8" i="13" a="1"/>
  <c r="CU8" i="13" s="1"/>
  <c r="CT8" i="13" a="1"/>
  <c r="CT8" i="13" s="1"/>
  <c r="CS8" i="13" a="1"/>
  <c r="CS8" i="13" s="1"/>
  <c r="CR8" i="13" a="1"/>
  <c r="CR8" i="13" s="1"/>
  <c r="CQ8" i="13" a="1"/>
  <c r="CQ8" i="13" s="1"/>
  <c r="CP8" i="13" a="1"/>
  <c r="CP8" i="13" s="1"/>
  <c r="CO8" i="13" a="1"/>
  <c r="CO8" i="13" s="1"/>
  <c r="CN8" i="13" a="1"/>
  <c r="CN8" i="13" s="1"/>
  <c r="EJ8" i="13" s="1"/>
  <c r="CM8" i="13" a="1"/>
  <c r="CM8" i="13" s="1"/>
  <c r="CL8" i="13" a="1"/>
  <c r="CL8" i="13" s="1"/>
  <c r="CK8" i="13" a="1"/>
  <c r="CK8" i="13" s="1"/>
  <c r="CJ8" i="13" a="1"/>
  <c r="CJ8" i="13" s="1"/>
  <c r="CI8" i="13" a="1"/>
  <c r="CI8" i="13" s="1"/>
  <c r="CH8" i="13" a="1"/>
  <c r="CH8" i="13" s="1"/>
  <c r="CG8" i="13" a="1"/>
  <c r="CG8" i="13" s="1"/>
  <c r="CF8" i="13" a="1"/>
  <c r="CF8" i="13" s="1"/>
  <c r="CE8" i="13" a="1"/>
  <c r="CE8" i="13" s="1"/>
  <c r="CD8" i="13" a="1"/>
  <c r="CD8" i="13" s="1"/>
  <c r="CC8" i="13" a="1"/>
  <c r="CC8" i="13" s="1"/>
  <c r="CB8" i="13" a="1"/>
  <c r="CB8" i="13" s="1"/>
  <c r="CA8" i="13" a="1"/>
  <c r="CA8" i="13" s="1"/>
  <c r="BZ8" i="13" a="1"/>
  <c r="BZ8" i="13" s="1"/>
  <c r="BY8" i="13" a="1"/>
  <c r="BY8" i="13" s="1"/>
  <c r="BX8" i="13" a="1"/>
  <c r="BX8" i="13" s="1"/>
  <c r="BW8" i="13" a="1"/>
  <c r="BW8" i="13" s="1"/>
  <c r="BV8" i="13" a="1"/>
  <c r="BV8" i="13" s="1"/>
  <c r="BU8" i="13" a="1"/>
  <c r="BU8" i="13" s="1"/>
  <c r="BT8" i="13" a="1"/>
  <c r="BT8" i="13" s="1"/>
  <c r="BS8" i="13" a="1"/>
  <c r="BS8" i="13" s="1"/>
  <c r="BR8" i="13" a="1"/>
  <c r="BR8" i="13" s="1"/>
  <c r="BQ8" i="13" a="1"/>
  <c r="BQ8" i="13" s="1"/>
  <c r="BP8" i="13" a="1"/>
  <c r="BP8" i="13" s="1"/>
  <c r="BO8" i="13" a="1"/>
  <c r="BO8" i="13" s="1"/>
  <c r="BN8" i="13" a="1"/>
  <c r="BN8" i="13" s="1"/>
  <c r="BM8" i="13" a="1"/>
  <c r="BM8" i="13" s="1"/>
  <c r="BL8" i="13" a="1"/>
  <c r="BL8" i="13" s="1"/>
  <c r="BK8" i="13" a="1"/>
  <c r="BK8" i="13" s="1"/>
  <c r="BJ8" i="13" a="1"/>
  <c r="BJ8" i="13" s="1"/>
  <c r="BI8" i="13" a="1"/>
  <c r="BI8" i="13" s="1"/>
  <c r="BH8" i="13" a="1"/>
  <c r="BH8" i="13" s="1"/>
  <c r="BG8" i="13" a="1"/>
  <c r="BG8" i="13" s="1"/>
  <c r="BF8" i="13" a="1"/>
  <c r="BF8" i="13" s="1"/>
  <c r="BE8" i="13" a="1"/>
  <c r="BE8" i="13" s="1"/>
  <c r="BD8" i="13" a="1"/>
  <c r="BD8" i="13" s="1"/>
  <c r="BC8" i="13" a="1"/>
  <c r="BC8" i="13" s="1"/>
  <c r="BB8" i="13" a="1"/>
  <c r="BB8" i="13" s="1"/>
  <c r="AZ8" i="13" a="1"/>
  <c r="AZ8" i="13" s="1"/>
  <c r="AY8" i="13" a="1"/>
  <c r="AY8" i="13" s="1"/>
  <c r="AX8" i="13" a="1"/>
  <c r="AX8" i="13" s="1"/>
  <c r="AW8" i="13" a="1"/>
  <c r="AW8" i="13" s="1"/>
  <c r="AV8" i="13" a="1"/>
  <c r="AV8" i="13" s="1"/>
  <c r="AU8" i="13" a="1"/>
  <c r="AU8" i="13" s="1"/>
  <c r="AT8" i="13" a="1"/>
  <c r="AT8" i="13" s="1"/>
  <c r="AS8" i="13" a="1"/>
  <c r="AS8" i="13" s="1"/>
  <c r="AR8" i="13" a="1"/>
  <c r="AR8" i="13" s="1"/>
  <c r="AQ8" i="13" a="1"/>
  <c r="AQ8" i="13" s="1"/>
  <c r="AP8" i="13" a="1"/>
  <c r="AP8" i="13" s="1"/>
  <c r="AO8" i="13" a="1"/>
  <c r="AO8" i="13" s="1"/>
  <c r="AN8" i="13" a="1"/>
  <c r="AN8" i="13" s="1"/>
  <c r="AM8" i="13" a="1"/>
  <c r="AM8" i="13" s="1"/>
  <c r="AL8" i="13" a="1"/>
  <c r="AL8" i="13" s="1"/>
  <c r="AK8" i="13" a="1"/>
  <c r="AK8" i="13" s="1"/>
  <c r="AJ8" i="13" a="1"/>
  <c r="AJ8" i="13" s="1"/>
  <c r="AI8" i="13" a="1"/>
  <c r="AI8" i="13" s="1"/>
  <c r="AH8" i="13" a="1"/>
  <c r="AH8" i="13" s="1"/>
  <c r="AG8" i="13" a="1"/>
  <c r="AG8" i="13" s="1"/>
  <c r="AF8" i="13" a="1"/>
  <c r="AF8" i="13" s="1"/>
  <c r="AE8" i="13" a="1"/>
  <c r="AE8" i="13" s="1"/>
  <c r="AD8" i="13" a="1"/>
  <c r="AD8" i="13" s="1"/>
  <c r="AC8" i="13" a="1"/>
  <c r="AC8" i="13" s="1"/>
  <c r="AB8" i="13" a="1"/>
  <c r="AB8" i="13" s="1"/>
  <c r="AA8" i="13" a="1"/>
  <c r="AA8" i="13" s="1"/>
  <c r="Z8" i="13" a="1"/>
  <c r="Z8" i="13" s="1"/>
  <c r="Y8" i="13" a="1"/>
  <c r="Y8" i="13" s="1"/>
  <c r="X8" i="13" a="1"/>
  <c r="X8" i="13" s="1"/>
  <c r="W8" i="13" a="1"/>
  <c r="W8" i="13" s="1"/>
  <c r="V8" i="13" a="1"/>
  <c r="V8" i="13" s="1"/>
  <c r="U8" i="13" a="1"/>
  <c r="U8" i="13" s="1"/>
  <c r="T8" i="13" a="1"/>
  <c r="T8" i="13" s="1"/>
  <c r="S8" i="13" a="1"/>
  <c r="S8" i="13" s="1"/>
  <c r="R8" i="13" a="1"/>
  <c r="R8" i="13" s="1"/>
  <c r="Q8" i="13" a="1"/>
  <c r="Q8" i="13" s="1"/>
  <c r="P8" i="13" a="1"/>
  <c r="P8" i="13" s="1"/>
  <c r="O8" i="13" a="1"/>
  <c r="O8" i="13" s="1"/>
  <c r="N8" i="13" a="1"/>
  <c r="N8" i="13" s="1"/>
  <c r="M8" i="13" a="1"/>
  <c r="M8" i="13" s="1"/>
  <c r="L8" i="13" a="1"/>
  <c r="L8" i="13" s="1"/>
  <c r="K8" i="13" a="1"/>
  <c r="K8" i="13" s="1"/>
  <c r="J8" i="13" a="1"/>
  <c r="J8" i="13" s="1"/>
  <c r="I8" i="13" a="1"/>
  <c r="I8" i="13" s="1"/>
  <c r="F8" i="13" a="1"/>
  <c r="F8" i="13" s="1"/>
  <c r="E8" i="13" a="1"/>
  <c r="E8" i="13" s="1"/>
  <c r="EU7" i="13"/>
  <c r="ET7" i="13"/>
  <c r="ES7" i="13" a="1"/>
  <c r="ES7" i="13" s="1"/>
  <c r="ER7" i="13" a="1"/>
  <c r="ER7" i="13" s="1"/>
  <c r="EQ7" i="13" a="1"/>
  <c r="EQ7" i="13" s="1"/>
  <c r="EP7" i="13" a="1"/>
  <c r="EP7" i="13" s="1"/>
  <c r="EO7" i="13" a="1"/>
  <c r="EO7" i="13" s="1"/>
  <c r="EN7" i="13" a="1"/>
  <c r="EN7" i="13" s="1"/>
  <c r="EM7" i="13" a="1"/>
  <c r="EM7" i="13" s="1"/>
  <c r="EL7" i="13" a="1"/>
  <c r="EL7" i="13" s="1"/>
  <c r="EK7" i="13" a="1"/>
  <c r="EK7" i="13" s="1"/>
  <c r="EI7" i="13" a="1"/>
  <c r="EI7" i="13" s="1"/>
  <c r="EH7" i="13" a="1"/>
  <c r="EH7" i="13" s="1"/>
  <c r="EG7" i="13" a="1"/>
  <c r="EG7" i="13" s="1"/>
  <c r="EF7" i="13" a="1"/>
  <c r="EF7" i="13" s="1"/>
  <c r="EE7" i="13" a="1"/>
  <c r="EE7" i="13" s="1"/>
  <c r="ED7" i="13" a="1"/>
  <c r="ED7" i="13" s="1"/>
  <c r="EC7" i="13" a="1"/>
  <c r="EC7" i="13" s="1"/>
  <c r="EB7" i="13" a="1"/>
  <c r="EB7" i="13" s="1"/>
  <c r="EA7" i="13" a="1"/>
  <c r="EA7" i="13" s="1"/>
  <c r="DZ7" i="13" a="1"/>
  <c r="DZ7" i="13" s="1"/>
  <c r="DY7" i="13" a="1"/>
  <c r="DY7" i="13" s="1"/>
  <c r="DX7" i="13" a="1"/>
  <c r="DX7" i="13" s="1"/>
  <c r="DW7" i="13" a="1"/>
  <c r="DW7" i="13" s="1"/>
  <c r="DV7" i="13" a="1"/>
  <c r="DV7" i="13" s="1"/>
  <c r="DU7" i="13" a="1"/>
  <c r="DU7" i="13" s="1"/>
  <c r="DT7" i="13" a="1"/>
  <c r="DT7" i="13" s="1"/>
  <c r="DS7" i="13" a="1"/>
  <c r="DS7" i="13" s="1"/>
  <c r="DR7" i="13" a="1"/>
  <c r="DR7" i="13" s="1"/>
  <c r="DQ7" i="13" a="1"/>
  <c r="DQ7" i="13" s="1"/>
  <c r="DP7" i="13" a="1"/>
  <c r="DP7" i="13" s="1"/>
  <c r="DO7" i="13" a="1"/>
  <c r="DO7" i="13" s="1"/>
  <c r="DN7" i="13" a="1"/>
  <c r="DN7" i="13" s="1"/>
  <c r="DM7" i="13" a="1"/>
  <c r="DM7" i="13" s="1"/>
  <c r="DL7" i="13" a="1"/>
  <c r="DL7" i="13" s="1"/>
  <c r="DK7" i="13" a="1"/>
  <c r="DK7" i="13" s="1"/>
  <c r="DJ7" i="13" a="1"/>
  <c r="DJ7" i="13" s="1"/>
  <c r="DI7" i="13" a="1"/>
  <c r="DI7" i="13" s="1"/>
  <c r="DH7" i="13" a="1"/>
  <c r="DH7" i="13" s="1"/>
  <c r="DG7" i="13" a="1"/>
  <c r="DG7" i="13" s="1"/>
  <c r="DF7" i="13" a="1"/>
  <c r="DF7" i="13" s="1"/>
  <c r="DE7" i="13" a="1"/>
  <c r="DE7" i="13" s="1"/>
  <c r="DD7" i="13" a="1"/>
  <c r="DD7" i="13" s="1"/>
  <c r="DC7" i="13" a="1"/>
  <c r="DC7" i="13" s="1"/>
  <c r="DB7" i="13" a="1"/>
  <c r="DB7" i="13" s="1"/>
  <c r="DA7" i="13" a="1"/>
  <c r="DA7" i="13" s="1"/>
  <c r="CZ7" i="13" a="1"/>
  <c r="CZ7" i="13" s="1"/>
  <c r="CY7" i="13" a="1"/>
  <c r="CY7" i="13" s="1"/>
  <c r="CX7" i="13" a="1"/>
  <c r="CX7" i="13" s="1"/>
  <c r="CW7" i="13" a="1"/>
  <c r="CW7" i="13" s="1"/>
  <c r="CV7" i="13" a="1"/>
  <c r="CV7" i="13" s="1"/>
  <c r="CU7" i="13" a="1"/>
  <c r="CU7" i="13" s="1"/>
  <c r="CT7" i="13" a="1"/>
  <c r="CT7" i="13" s="1"/>
  <c r="CS7" i="13" a="1"/>
  <c r="CS7" i="13" s="1"/>
  <c r="CR7" i="13" a="1"/>
  <c r="CR7" i="13" s="1"/>
  <c r="CQ7" i="13" a="1"/>
  <c r="CQ7" i="13" s="1"/>
  <c r="CP7" i="13" a="1"/>
  <c r="CP7" i="13" s="1"/>
  <c r="CO7" i="13" a="1"/>
  <c r="CO7" i="13" s="1"/>
  <c r="CN7" i="13" a="1"/>
  <c r="CN7" i="13" s="1"/>
  <c r="EJ7" i="13" s="1"/>
  <c r="CM7" i="13" a="1"/>
  <c r="CM7" i="13" s="1"/>
  <c r="CL7" i="13" a="1"/>
  <c r="CL7" i="13" s="1"/>
  <c r="CK7" i="13" a="1"/>
  <c r="CK7" i="13" s="1"/>
  <c r="CJ7" i="13" a="1"/>
  <c r="CJ7" i="13" s="1"/>
  <c r="CI7" i="13" a="1"/>
  <c r="CI7" i="13" s="1"/>
  <c r="CH7" i="13" a="1"/>
  <c r="CH7" i="13" s="1"/>
  <c r="CG7" i="13" a="1"/>
  <c r="CG7" i="13" s="1"/>
  <c r="CF7" i="13" a="1"/>
  <c r="CF7" i="13" s="1"/>
  <c r="CE7" i="13" a="1"/>
  <c r="CE7" i="13" s="1"/>
  <c r="CD7" i="13" a="1"/>
  <c r="CD7" i="13" s="1"/>
  <c r="CC7" i="13" a="1"/>
  <c r="CC7" i="13" s="1"/>
  <c r="CB7" i="13" a="1"/>
  <c r="CB7" i="13" s="1"/>
  <c r="CA7" i="13" a="1"/>
  <c r="CA7" i="13" s="1"/>
  <c r="BZ7" i="13" a="1"/>
  <c r="BZ7" i="13" s="1"/>
  <c r="BY7" i="13" a="1"/>
  <c r="BY7" i="13" s="1"/>
  <c r="BX7" i="13" a="1"/>
  <c r="BX7" i="13" s="1"/>
  <c r="BW7" i="13" a="1"/>
  <c r="BW7" i="13" s="1"/>
  <c r="BV7" i="13" a="1"/>
  <c r="BV7" i="13" s="1"/>
  <c r="BU7" i="13" a="1"/>
  <c r="BU7" i="13" s="1"/>
  <c r="BT7" i="13" a="1"/>
  <c r="BT7" i="13" s="1"/>
  <c r="BS7" i="13" a="1"/>
  <c r="BS7" i="13" s="1"/>
  <c r="BR7" i="13" a="1"/>
  <c r="BR7" i="13" s="1"/>
  <c r="BQ7" i="13" a="1"/>
  <c r="BQ7" i="13" s="1"/>
  <c r="BP7" i="13" a="1"/>
  <c r="BP7" i="13" s="1"/>
  <c r="BO7" i="13" a="1"/>
  <c r="BO7" i="13" s="1"/>
  <c r="BN7" i="13" a="1"/>
  <c r="BN7" i="13" s="1"/>
  <c r="BM7" i="13" a="1"/>
  <c r="BM7" i="13" s="1"/>
  <c r="BL7" i="13" a="1"/>
  <c r="BL7" i="13" s="1"/>
  <c r="BK7" i="13" a="1"/>
  <c r="BK7" i="13" s="1"/>
  <c r="BJ7" i="13" a="1"/>
  <c r="BJ7" i="13" s="1"/>
  <c r="BI7" i="13" a="1"/>
  <c r="BI7" i="13" s="1"/>
  <c r="BH7" i="13" a="1"/>
  <c r="BH7" i="13" s="1"/>
  <c r="BG7" i="13" a="1"/>
  <c r="BG7" i="13" s="1"/>
  <c r="BF7" i="13" a="1"/>
  <c r="BF7" i="13" s="1"/>
  <c r="BE7" i="13" a="1"/>
  <c r="BE7" i="13" s="1"/>
  <c r="BD7" i="13" a="1"/>
  <c r="BD7" i="13" s="1"/>
  <c r="BC7" i="13" a="1"/>
  <c r="BC7" i="13" s="1"/>
  <c r="BB7" i="13" a="1"/>
  <c r="BB7" i="13" s="1"/>
  <c r="AZ7" i="13" a="1"/>
  <c r="AZ7" i="13" s="1"/>
  <c r="AY7" i="13" a="1"/>
  <c r="AY7" i="13" s="1"/>
  <c r="AX7" i="13" a="1"/>
  <c r="AX7" i="13" s="1"/>
  <c r="AW7" i="13" a="1"/>
  <c r="AW7" i="13" s="1"/>
  <c r="AV7" i="13" a="1"/>
  <c r="AV7" i="13" s="1"/>
  <c r="AU7" i="13" a="1"/>
  <c r="AU7" i="13" s="1"/>
  <c r="AT7" i="13" a="1"/>
  <c r="AT7" i="13" s="1"/>
  <c r="AS7" i="13" a="1"/>
  <c r="AS7" i="13" s="1"/>
  <c r="AR7" i="13" a="1"/>
  <c r="AR7" i="13" s="1"/>
  <c r="AQ7" i="13" a="1"/>
  <c r="AQ7" i="13" s="1"/>
  <c r="AP7" i="13" a="1"/>
  <c r="AP7" i="13" s="1"/>
  <c r="AO7" i="13" a="1"/>
  <c r="AO7" i="13" s="1"/>
  <c r="AN7" i="13" a="1"/>
  <c r="AN7" i="13" s="1"/>
  <c r="AM7" i="13" a="1"/>
  <c r="AM7" i="13" s="1"/>
  <c r="AL7" i="13" a="1"/>
  <c r="AL7" i="13" s="1"/>
  <c r="AK7" i="13" a="1"/>
  <c r="AK7" i="13" s="1"/>
  <c r="AJ7" i="13" a="1"/>
  <c r="AJ7" i="13" s="1"/>
  <c r="AI7" i="13" a="1"/>
  <c r="AI7" i="13" s="1"/>
  <c r="AH7" i="13" a="1"/>
  <c r="AH7" i="13" s="1"/>
  <c r="AG7" i="13" a="1"/>
  <c r="AG7" i="13" s="1"/>
  <c r="AF7" i="13" a="1"/>
  <c r="AF7" i="13" s="1"/>
  <c r="AE7" i="13" a="1"/>
  <c r="AE7" i="13" s="1"/>
  <c r="AD7" i="13" a="1"/>
  <c r="AD7" i="13" s="1"/>
  <c r="AC7" i="13" a="1"/>
  <c r="AC7" i="13" s="1"/>
  <c r="AB7" i="13" a="1"/>
  <c r="AB7" i="13" s="1"/>
  <c r="AA7" i="13" a="1"/>
  <c r="AA7" i="13" s="1"/>
  <c r="Z7" i="13" a="1"/>
  <c r="Z7" i="13" s="1"/>
  <c r="Y7" i="13" a="1"/>
  <c r="Y7" i="13" s="1"/>
  <c r="X7" i="13" a="1"/>
  <c r="X7" i="13" s="1"/>
  <c r="W7" i="13" a="1"/>
  <c r="W7" i="13" s="1"/>
  <c r="V7" i="13" a="1"/>
  <c r="V7" i="13" s="1"/>
  <c r="U7" i="13" a="1"/>
  <c r="U7" i="13" s="1"/>
  <c r="T7" i="13" a="1"/>
  <c r="T7" i="13" s="1"/>
  <c r="S7" i="13" a="1"/>
  <c r="S7" i="13" s="1"/>
  <c r="R7" i="13" a="1"/>
  <c r="R7" i="13" s="1"/>
  <c r="Q7" i="13" a="1"/>
  <c r="Q7" i="13" s="1"/>
  <c r="P7" i="13" a="1"/>
  <c r="P7" i="13" s="1"/>
  <c r="O7" i="13" a="1"/>
  <c r="O7" i="13" s="1"/>
  <c r="N7" i="13" a="1"/>
  <c r="N7" i="13" s="1"/>
  <c r="M7" i="13" a="1"/>
  <c r="M7" i="13" s="1"/>
  <c r="L7" i="13" a="1"/>
  <c r="L7" i="13" s="1"/>
  <c r="K7" i="13" a="1"/>
  <c r="K7" i="13" s="1"/>
  <c r="J7" i="13" a="1"/>
  <c r="J7" i="13" s="1"/>
  <c r="I7" i="13" a="1"/>
  <c r="I7" i="13" s="1"/>
  <c r="F7" i="13" a="1"/>
  <c r="F7" i="13" s="1"/>
  <c r="E7" i="13" a="1"/>
  <c r="E7" i="13" s="1"/>
  <c r="EU6" i="13"/>
  <c r="ET6" i="13"/>
  <c r="ES6" i="13" a="1"/>
  <c r="ES6" i="13" s="1"/>
  <c r="ER6" i="13" a="1"/>
  <c r="ER6" i="13" s="1"/>
  <c r="EQ6" i="13" a="1"/>
  <c r="EQ6" i="13" s="1"/>
  <c r="EP6" i="13" a="1"/>
  <c r="EP6" i="13" s="1"/>
  <c r="EO6" i="13" a="1"/>
  <c r="EO6" i="13" s="1"/>
  <c r="EN6" i="13" a="1"/>
  <c r="EN6" i="13" s="1"/>
  <c r="EM6" i="13" a="1"/>
  <c r="EM6" i="13" s="1"/>
  <c r="EL6" i="13" a="1"/>
  <c r="EL6" i="13" s="1"/>
  <c r="EK6" i="13" a="1"/>
  <c r="EK6" i="13" s="1"/>
  <c r="EI6" i="13" a="1"/>
  <c r="EI6" i="13" s="1"/>
  <c r="EH6" i="13" a="1"/>
  <c r="EH6" i="13" s="1"/>
  <c r="EG6" i="13" a="1"/>
  <c r="EG6" i="13" s="1"/>
  <c r="EF6" i="13" a="1"/>
  <c r="EF6" i="13" s="1"/>
  <c r="EE6" i="13" a="1"/>
  <c r="EE6" i="13" s="1"/>
  <c r="ED6" i="13" a="1"/>
  <c r="ED6" i="13" s="1"/>
  <c r="EC6" i="13" a="1"/>
  <c r="EC6" i="13" s="1"/>
  <c r="EB6" i="13" a="1"/>
  <c r="EB6" i="13" s="1"/>
  <c r="EA6" i="13" a="1"/>
  <c r="EA6" i="13" s="1"/>
  <c r="DZ6" i="13" a="1"/>
  <c r="DZ6" i="13" s="1"/>
  <c r="DY6" i="13" a="1"/>
  <c r="DY6" i="13" s="1"/>
  <c r="DX6" i="13" a="1"/>
  <c r="DX6" i="13" s="1"/>
  <c r="DW6" i="13" a="1"/>
  <c r="DW6" i="13" s="1"/>
  <c r="DV6" i="13" a="1"/>
  <c r="DV6" i="13" s="1"/>
  <c r="DU6" i="13" a="1"/>
  <c r="DU6" i="13" s="1"/>
  <c r="DT6" i="13" a="1"/>
  <c r="DT6" i="13" s="1"/>
  <c r="DS6" i="13" a="1"/>
  <c r="DS6" i="13" s="1"/>
  <c r="DR6" i="13" a="1"/>
  <c r="DR6" i="13" s="1"/>
  <c r="DQ6" i="13" a="1"/>
  <c r="DQ6" i="13" s="1"/>
  <c r="DP6" i="13" a="1"/>
  <c r="DP6" i="13" s="1"/>
  <c r="DO6" i="13" a="1"/>
  <c r="DO6" i="13" s="1"/>
  <c r="DN6" i="13" a="1"/>
  <c r="DN6" i="13" s="1"/>
  <c r="DM6" i="13" a="1"/>
  <c r="DM6" i="13" s="1"/>
  <c r="DL6" i="13" a="1"/>
  <c r="DL6" i="13" s="1"/>
  <c r="DK6" i="13" a="1"/>
  <c r="DK6" i="13" s="1"/>
  <c r="DJ6" i="13" a="1"/>
  <c r="DJ6" i="13" s="1"/>
  <c r="DI6" i="13" a="1"/>
  <c r="DI6" i="13" s="1"/>
  <c r="DH6" i="13" a="1"/>
  <c r="DH6" i="13" s="1"/>
  <c r="DG6" i="13" a="1"/>
  <c r="DG6" i="13" s="1"/>
  <c r="DF6" i="13" a="1"/>
  <c r="DF6" i="13" s="1"/>
  <c r="DE6" i="13" a="1"/>
  <c r="DE6" i="13" s="1"/>
  <c r="DD6" i="13" a="1"/>
  <c r="DD6" i="13" s="1"/>
  <c r="AG6" i="13" a="1"/>
  <c r="AG6" i="13" s="1"/>
  <c r="AF6" i="13" a="1"/>
  <c r="AF6" i="13" s="1"/>
  <c r="O6" i="13" a="1"/>
  <c r="O6" i="13" s="1"/>
  <c r="EU5" i="13"/>
  <c r="ET5" i="13"/>
  <c r="ES5" i="13" a="1"/>
  <c r="ES5" i="13" s="1"/>
  <c r="ER5" i="13" a="1"/>
  <c r="ER5" i="13" s="1"/>
  <c r="EQ5" i="13" a="1"/>
  <c r="EQ5" i="13" s="1"/>
  <c r="EP5" i="13" a="1"/>
  <c r="EP5" i="13" s="1"/>
  <c r="EO5" i="13" a="1"/>
  <c r="EO5" i="13" s="1"/>
  <c r="EN5" i="13" a="1"/>
  <c r="EN5" i="13" s="1"/>
  <c r="EM5" i="13" a="1"/>
  <c r="EM5" i="13" s="1"/>
  <c r="EL5" i="13" a="1"/>
  <c r="EL5" i="13" s="1"/>
  <c r="EK5" i="13" a="1"/>
  <c r="EK5" i="13" s="1"/>
  <c r="EI5" i="13" a="1"/>
  <c r="EI5" i="13" s="1"/>
  <c r="EH5" i="13" a="1"/>
  <c r="EH5" i="13" s="1"/>
  <c r="EG5" i="13" a="1"/>
  <c r="EG5" i="13" s="1"/>
  <c r="EF5" i="13" a="1"/>
  <c r="EF5" i="13" s="1"/>
  <c r="EE5" i="13" a="1"/>
  <c r="EE5" i="13" s="1"/>
  <c r="ED5" i="13" a="1"/>
  <c r="ED5" i="13" s="1"/>
  <c r="EC5" i="13" a="1"/>
  <c r="EC5" i="13" s="1"/>
  <c r="EB5" i="13" a="1"/>
  <c r="EB5" i="13" s="1"/>
  <c r="EA5" i="13" a="1"/>
  <c r="EA5" i="13" s="1"/>
  <c r="DZ5" i="13" a="1"/>
  <c r="DZ5" i="13" s="1"/>
  <c r="DY5" i="13" a="1"/>
  <c r="DY5" i="13" s="1"/>
  <c r="DX5" i="13" a="1"/>
  <c r="DX5" i="13" s="1"/>
  <c r="DW5" i="13" a="1"/>
  <c r="DW5" i="13" s="1"/>
  <c r="DV5" i="13" a="1"/>
  <c r="DV5" i="13" s="1"/>
  <c r="DU5" i="13" a="1"/>
  <c r="DU5" i="13" s="1"/>
  <c r="DT5" i="13" a="1"/>
  <c r="DT5" i="13" s="1"/>
  <c r="DS5" i="13" a="1"/>
  <c r="DS5" i="13" s="1"/>
  <c r="DR5" i="13" a="1"/>
  <c r="DR5" i="13" s="1"/>
  <c r="DQ5" i="13" a="1"/>
  <c r="DQ5" i="13" s="1"/>
  <c r="DP5" i="13" a="1"/>
  <c r="DP5" i="13" s="1"/>
  <c r="DO5" i="13" a="1"/>
  <c r="DO5" i="13" s="1"/>
  <c r="DN5" i="13" a="1"/>
  <c r="DN5" i="13" s="1"/>
  <c r="DM5" i="13" a="1"/>
  <c r="DM5" i="13" s="1"/>
  <c r="DL5" i="13" a="1"/>
  <c r="DL5" i="13" s="1"/>
  <c r="DK5" i="13" a="1"/>
  <c r="DK5" i="13" s="1"/>
  <c r="DJ5" i="13" a="1"/>
  <c r="DJ5" i="13" s="1"/>
  <c r="DI5" i="13" a="1"/>
  <c r="DI5" i="13" s="1"/>
  <c r="DH5" i="13" a="1"/>
  <c r="DH5" i="13" s="1"/>
  <c r="DG5" i="13" a="1"/>
  <c r="DG5" i="13" s="1"/>
  <c r="DF5" i="13" a="1"/>
  <c r="DF5" i="13" s="1"/>
  <c r="DE5" i="13" a="1"/>
  <c r="DE5" i="13" s="1"/>
  <c r="DD5" i="13" a="1"/>
  <c r="DD5" i="13" s="1"/>
  <c r="DC5" i="13" a="1"/>
  <c r="DC5" i="13" s="1"/>
  <c r="DB5" i="13" a="1"/>
  <c r="DB5" i="13" s="1"/>
  <c r="DA5" i="13" a="1"/>
  <c r="DA5" i="13" s="1"/>
  <c r="CZ5" i="13" a="1"/>
  <c r="CZ5" i="13" s="1"/>
  <c r="CY5" i="13" a="1"/>
  <c r="CY5" i="13" s="1"/>
  <c r="CX5" i="13" a="1"/>
  <c r="CX5" i="13" s="1"/>
  <c r="CW5" i="13" a="1"/>
  <c r="CW5" i="13" s="1"/>
  <c r="CV5" i="13" a="1"/>
  <c r="CV5" i="13" s="1"/>
  <c r="CU5" i="13" a="1"/>
  <c r="CU5" i="13" s="1"/>
  <c r="CT5" i="13" a="1"/>
  <c r="CT5" i="13" s="1"/>
  <c r="CS5" i="13" a="1"/>
  <c r="CS5" i="13" s="1"/>
  <c r="CR5" i="13" a="1"/>
  <c r="CR5" i="13" s="1"/>
  <c r="CQ5" i="13" a="1"/>
  <c r="CQ5" i="13" s="1"/>
  <c r="CP5" i="13" a="1"/>
  <c r="CP5" i="13" s="1"/>
  <c r="CO5" i="13" a="1"/>
  <c r="CO5" i="13" s="1"/>
  <c r="CN5" i="13" a="1"/>
  <c r="CN5" i="13" s="1"/>
  <c r="EJ5" i="13" s="1"/>
  <c r="CM5" i="13" a="1"/>
  <c r="CM5" i="13" s="1"/>
  <c r="CL5" i="13" a="1"/>
  <c r="CL5" i="13" s="1"/>
  <c r="CK5" i="13" a="1"/>
  <c r="CK5" i="13" s="1"/>
  <c r="CJ5" i="13" a="1"/>
  <c r="CJ5" i="13" s="1"/>
  <c r="CI5" i="13" a="1"/>
  <c r="CI5" i="13" s="1"/>
  <c r="CH5" i="13" a="1"/>
  <c r="CH5" i="13" s="1"/>
  <c r="CG5" i="13" a="1"/>
  <c r="CG5" i="13" s="1"/>
  <c r="CF5" i="13" a="1"/>
  <c r="CF5" i="13" s="1"/>
  <c r="CE5" i="13" a="1"/>
  <c r="CE5" i="13" s="1"/>
  <c r="CD5" i="13" a="1"/>
  <c r="CD5" i="13" s="1"/>
  <c r="CC5" i="13" a="1"/>
  <c r="CC5" i="13" s="1"/>
  <c r="CB5" i="13" a="1"/>
  <c r="CB5" i="13" s="1"/>
  <c r="CA5" i="13" a="1"/>
  <c r="CA5" i="13" s="1"/>
  <c r="BZ5" i="13" a="1"/>
  <c r="BZ5" i="13" s="1"/>
  <c r="BY5" i="13" a="1"/>
  <c r="BY5" i="13" s="1"/>
  <c r="BX5" i="13" a="1"/>
  <c r="BX5" i="13" s="1"/>
  <c r="BW5" i="13" a="1"/>
  <c r="BW5" i="13" s="1"/>
  <c r="BV5" i="13" a="1"/>
  <c r="BV5" i="13" s="1"/>
  <c r="BU5" i="13" a="1"/>
  <c r="BU5" i="13" s="1"/>
  <c r="BT5" i="13" a="1"/>
  <c r="BT5" i="13" s="1"/>
  <c r="BS5" i="13" a="1"/>
  <c r="BS5" i="13" s="1"/>
  <c r="BR5" i="13" a="1"/>
  <c r="BR5" i="13" s="1"/>
  <c r="BQ5" i="13" a="1"/>
  <c r="BQ5" i="13" s="1"/>
  <c r="BP5" i="13" a="1"/>
  <c r="BP5" i="13" s="1"/>
  <c r="BO5" i="13" a="1"/>
  <c r="BO5" i="13" s="1"/>
  <c r="BN5" i="13" a="1"/>
  <c r="BN5" i="13" s="1"/>
  <c r="BM5" i="13" a="1"/>
  <c r="BM5" i="13" s="1"/>
  <c r="BL5" i="13" a="1"/>
  <c r="BL5" i="13" s="1"/>
  <c r="BK5" i="13" a="1"/>
  <c r="BK5" i="13" s="1"/>
  <c r="BJ5" i="13" a="1"/>
  <c r="BJ5" i="13" s="1"/>
  <c r="BI5" i="13" a="1"/>
  <c r="BI5" i="13" s="1"/>
  <c r="BH5" i="13" a="1"/>
  <c r="BH5" i="13" s="1"/>
  <c r="BG5" i="13" a="1"/>
  <c r="BG5" i="13" s="1"/>
  <c r="BF5" i="13" a="1"/>
  <c r="BF5" i="13" s="1"/>
  <c r="BE5" i="13" a="1"/>
  <c r="BE5" i="13" s="1"/>
  <c r="BD5" i="13" a="1"/>
  <c r="BD5" i="13" s="1"/>
  <c r="BC5" i="13" a="1"/>
  <c r="BC5" i="13" s="1"/>
  <c r="BB5" i="13" a="1"/>
  <c r="BB5" i="13" s="1"/>
  <c r="AZ5" i="13" a="1"/>
  <c r="AZ5" i="13" s="1"/>
  <c r="AY5" i="13" a="1"/>
  <c r="AY5" i="13" s="1"/>
  <c r="AX5" i="13" a="1"/>
  <c r="AX5" i="13" s="1"/>
  <c r="AW5" i="13" a="1"/>
  <c r="AW5" i="13" s="1"/>
  <c r="AV5" i="13" a="1"/>
  <c r="AV5" i="13" s="1"/>
  <c r="AU5" i="13" a="1"/>
  <c r="AU5" i="13" s="1"/>
  <c r="AT5" i="13" a="1"/>
  <c r="AT5" i="13" s="1"/>
  <c r="AS5" i="13" a="1"/>
  <c r="AS5" i="13" s="1"/>
  <c r="AR5" i="13" a="1"/>
  <c r="AR5" i="13" s="1"/>
  <c r="AQ5" i="13" a="1"/>
  <c r="AQ5" i="13" s="1"/>
  <c r="AP5" i="13" a="1"/>
  <c r="AP5" i="13" s="1"/>
  <c r="AO5" i="13" a="1"/>
  <c r="AO5" i="13" s="1"/>
  <c r="AN5" i="13" a="1"/>
  <c r="AN5" i="13" s="1"/>
  <c r="AM5" i="13" a="1"/>
  <c r="AM5" i="13" s="1"/>
  <c r="AL5" i="13" a="1"/>
  <c r="AL5" i="13" s="1"/>
  <c r="AK5" i="13" a="1"/>
  <c r="AK5" i="13" s="1"/>
  <c r="AJ5" i="13" a="1"/>
  <c r="AJ5" i="13" s="1"/>
  <c r="AI5" i="13" a="1"/>
  <c r="AI5" i="13" s="1"/>
  <c r="AH5" i="13" a="1"/>
  <c r="AH5" i="13" s="1"/>
  <c r="AG5" i="13" a="1"/>
  <c r="AG5" i="13" s="1"/>
  <c r="AF5" i="13" a="1"/>
  <c r="AF5" i="13" s="1"/>
  <c r="AE5" i="13" a="1"/>
  <c r="AE5" i="13" s="1"/>
  <c r="AD5" i="13" a="1"/>
  <c r="AD5" i="13" s="1"/>
  <c r="AC5" i="13" a="1"/>
  <c r="AC5" i="13" s="1"/>
  <c r="AB5" i="13" a="1"/>
  <c r="AB5" i="13" s="1"/>
  <c r="AA5" i="13" a="1"/>
  <c r="AA5" i="13" s="1"/>
  <c r="Z5" i="13" a="1"/>
  <c r="Z5" i="13" s="1"/>
  <c r="Y5" i="13" a="1"/>
  <c r="Y5" i="13" s="1"/>
  <c r="X5" i="13" a="1"/>
  <c r="X5" i="13" s="1"/>
  <c r="W5" i="13" a="1"/>
  <c r="W5" i="13" s="1"/>
  <c r="V5" i="13" a="1"/>
  <c r="V5" i="13" s="1"/>
  <c r="U5" i="13" a="1"/>
  <c r="U5" i="13" s="1"/>
  <c r="T5" i="13" a="1"/>
  <c r="T5" i="13" s="1"/>
  <c r="S5" i="13" a="1"/>
  <c r="S5" i="13" s="1"/>
  <c r="R5" i="13" a="1"/>
  <c r="R5" i="13" s="1"/>
  <c r="Q5" i="13" a="1"/>
  <c r="Q5" i="13" s="1"/>
  <c r="P5" i="13" a="1"/>
  <c r="P5" i="13" s="1"/>
  <c r="O5" i="13" a="1"/>
  <c r="O5" i="13" s="1"/>
  <c r="N5" i="13" a="1"/>
  <c r="N5" i="13" s="1"/>
  <c r="M5" i="13" a="1"/>
  <c r="M5" i="13" s="1"/>
  <c r="L5" i="13" a="1"/>
  <c r="L5" i="13" s="1"/>
  <c r="K5" i="13" a="1"/>
  <c r="K5" i="13" s="1"/>
  <c r="J5" i="13" a="1"/>
  <c r="J5" i="13" s="1"/>
  <c r="I5" i="13" a="1"/>
  <c r="I5" i="13" s="1"/>
  <c r="F5" i="13" a="1"/>
  <c r="F5" i="13" s="1"/>
  <c r="E5" i="13" a="1"/>
  <c r="E5" i="13" s="1"/>
  <c r="EU4" i="13"/>
  <c r="ET4" i="13"/>
  <c r="ES4" i="13" a="1"/>
  <c r="ES4" i="13" s="1"/>
  <c r="ER4" i="13" a="1"/>
  <c r="ER4" i="13" s="1"/>
  <c r="EQ4" i="13" a="1"/>
  <c r="EQ4" i="13" s="1"/>
  <c r="EP4" i="13" a="1"/>
  <c r="EP4" i="13" s="1"/>
  <c r="EO4" i="13" a="1"/>
  <c r="EO4" i="13" s="1"/>
  <c r="EN4" i="13" a="1"/>
  <c r="EN4" i="13" s="1"/>
  <c r="EM4" i="13" a="1"/>
  <c r="EM4" i="13" s="1"/>
  <c r="EL4" i="13" a="1"/>
  <c r="EL4" i="13" s="1"/>
  <c r="EK4" i="13" a="1"/>
  <c r="EK4" i="13" s="1"/>
  <c r="EI4" i="13" a="1"/>
  <c r="EI4" i="13" s="1"/>
  <c r="EH4" i="13" a="1"/>
  <c r="EH4" i="13" s="1"/>
  <c r="EG4" i="13" a="1"/>
  <c r="EG4" i="13" s="1"/>
  <c r="EF4" i="13" a="1"/>
  <c r="EF4" i="13" s="1"/>
  <c r="EE4" i="13" a="1"/>
  <c r="EE4" i="13" s="1"/>
  <c r="ED4" i="13" a="1"/>
  <c r="ED4" i="13" s="1"/>
  <c r="EC4" i="13" a="1"/>
  <c r="EC4" i="13" s="1"/>
  <c r="EB4" i="13" a="1"/>
  <c r="EB4" i="13" s="1"/>
  <c r="EA4" i="13" a="1"/>
  <c r="EA4" i="13" s="1"/>
  <c r="DZ4" i="13" a="1"/>
  <c r="DZ4" i="13" s="1"/>
  <c r="DY4" i="13" a="1"/>
  <c r="DY4" i="13" s="1"/>
  <c r="DX4" i="13" a="1"/>
  <c r="DX4" i="13" s="1"/>
  <c r="DW4" i="13" a="1"/>
  <c r="DW4" i="13" s="1"/>
  <c r="DV4" i="13" a="1"/>
  <c r="DV4" i="13" s="1"/>
  <c r="DU4" i="13" a="1"/>
  <c r="DU4" i="13" s="1"/>
  <c r="DT4" i="13" a="1"/>
  <c r="DT4" i="13" s="1"/>
  <c r="DS4" i="13" a="1"/>
  <c r="DS4" i="13" s="1"/>
  <c r="DR4" i="13" a="1"/>
  <c r="DR4" i="13" s="1"/>
  <c r="DQ4" i="13" a="1"/>
  <c r="DQ4" i="13" s="1"/>
  <c r="DP4" i="13" a="1"/>
  <c r="DP4" i="13" s="1"/>
  <c r="DO4" i="13" a="1"/>
  <c r="DO4" i="13" s="1"/>
  <c r="DN4" i="13" a="1"/>
  <c r="DN4" i="13" s="1"/>
  <c r="DM4" i="13" a="1"/>
  <c r="DM4" i="13" s="1"/>
  <c r="DL4" i="13" a="1"/>
  <c r="DL4" i="13" s="1"/>
  <c r="DK4" i="13" a="1"/>
  <c r="DK4" i="13" s="1"/>
  <c r="DJ4" i="13" a="1"/>
  <c r="DJ4" i="13" s="1"/>
  <c r="DI4" i="13" a="1"/>
  <c r="DI4" i="13" s="1"/>
  <c r="DH4" i="13" a="1"/>
  <c r="DH4" i="13" s="1"/>
  <c r="DG4" i="13" a="1"/>
  <c r="DG4" i="13" s="1"/>
  <c r="DF4" i="13" a="1"/>
  <c r="DF4" i="13" s="1"/>
  <c r="DE4" i="13" a="1"/>
  <c r="DE4" i="13" s="1"/>
  <c r="DD4" i="13" a="1"/>
  <c r="DD4" i="13" s="1"/>
  <c r="DC4" i="13" a="1"/>
  <c r="DC4" i="13" s="1"/>
  <c r="DB4" i="13" a="1"/>
  <c r="DB4" i="13" s="1"/>
  <c r="DA4" i="13" a="1"/>
  <c r="DA4" i="13" s="1"/>
  <c r="CZ4" i="13" a="1"/>
  <c r="CZ4" i="13" s="1"/>
  <c r="CY4" i="13" a="1"/>
  <c r="CY4" i="13" s="1"/>
  <c r="CX4" i="13" a="1"/>
  <c r="CX4" i="13" s="1"/>
  <c r="CW4" i="13" a="1"/>
  <c r="CW4" i="13" s="1"/>
  <c r="CV4" i="13" a="1"/>
  <c r="CV4" i="13" s="1"/>
  <c r="CU4" i="13" a="1"/>
  <c r="CU4" i="13" s="1"/>
  <c r="CT4" i="13" a="1"/>
  <c r="CT4" i="13" s="1"/>
  <c r="CS4" i="13" a="1"/>
  <c r="CS4" i="13" s="1"/>
  <c r="CR4" i="13" a="1"/>
  <c r="CR4" i="13" s="1"/>
  <c r="CQ4" i="13" a="1"/>
  <c r="CQ4" i="13" s="1"/>
  <c r="CP4" i="13" a="1"/>
  <c r="CP4" i="13" s="1"/>
  <c r="CO4" i="13" a="1"/>
  <c r="CO4" i="13" s="1"/>
  <c r="CN4" i="13" a="1"/>
  <c r="CN4" i="13" s="1"/>
  <c r="EJ4" i="13" s="1"/>
  <c r="CM4" i="13" a="1"/>
  <c r="CM4" i="13" s="1"/>
  <c r="CL4" i="13" a="1"/>
  <c r="CL4" i="13" s="1"/>
  <c r="CK4" i="13" a="1"/>
  <c r="CK4" i="13" s="1"/>
  <c r="CJ4" i="13" a="1"/>
  <c r="CJ4" i="13" s="1"/>
  <c r="CI4" i="13" a="1"/>
  <c r="CI4" i="13" s="1"/>
  <c r="CH4" i="13" a="1"/>
  <c r="CH4" i="13" s="1"/>
  <c r="CG4" i="13" a="1"/>
  <c r="CG4" i="13" s="1"/>
  <c r="CF4" i="13" a="1"/>
  <c r="CF4" i="13" s="1"/>
  <c r="CE4" i="13" a="1"/>
  <c r="CE4" i="13" s="1"/>
  <c r="CD4" i="13" a="1"/>
  <c r="CD4" i="13" s="1"/>
  <c r="CC4" i="13" a="1"/>
  <c r="CC4" i="13" s="1"/>
  <c r="CB4" i="13" a="1"/>
  <c r="CB4" i="13" s="1"/>
  <c r="CA4" i="13" a="1"/>
  <c r="CA4" i="13" s="1"/>
  <c r="BZ4" i="13" a="1"/>
  <c r="BZ4" i="13" s="1"/>
  <c r="BY4" i="13" a="1"/>
  <c r="BY4" i="13" s="1"/>
  <c r="BX4" i="13" a="1"/>
  <c r="BX4" i="13" s="1"/>
  <c r="BW4" i="13" a="1"/>
  <c r="BW4" i="13" s="1"/>
  <c r="BV4" i="13" a="1"/>
  <c r="BV4" i="13" s="1"/>
  <c r="BU4" i="13" a="1"/>
  <c r="BU4" i="13" s="1"/>
  <c r="BT4" i="13" a="1"/>
  <c r="BT4" i="13" s="1"/>
  <c r="BS4" i="13" a="1"/>
  <c r="BS4" i="13" s="1"/>
  <c r="BR4" i="13" a="1"/>
  <c r="BR4" i="13" s="1"/>
  <c r="BQ4" i="13" a="1"/>
  <c r="BQ4" i="13" s="1"/>
  <c r="BP4" i="13" a="1"/>
  <c r="BP4" i="13" s="1"/>
  <c r="BO4" i="13" a="1"/>
  <c r="BO4" i="13" s="1"/>
  <c r="BN4" i="13" a="1"/>
  <c r="BN4" i="13" s="1"/>
  <c r="BM4" i="13" a="1"/>
  <c r="BM4" i="13" s="1"/>
  <c r="BL4" i="13" a="1"/>
  <c r="BL4" i="13" s="1"/>
  <c r="BK4" i="13" a="1"/>
  <c r="BK4" i="13" s="1"/>
  <c r="BJ4" i="13" a="1"/>
  <c r="BJ4" i="13" s="1"/>
  <c r="BI4" i="13" a="1"/>
  <c r="BI4" i="13" s="1"/>
  <c r="BH4" i="13" a="1"/>
  <c r="BH4" i="13" s="1"/>
  <c r="BG4" i="13" a="1"/>
  <c r="BG4" i="13" s="1"/>
  <c r="BF4" i="13" a="1"/>
  <c r="BF4" i="13" s="1"/>
  <c r="BE4" i="13" a="1"/>
  <c r="BE4" i="13" s="1"/>
  <c r="BD4" i="13" a="1"/>
  <c r="BD4" i="13" s="1"/>
  <c r="BC4" i="13" a="1"/>
  <c r="BC4" i="13" s="1"/>
  <c r="BB4" i="13" a="1"/>
  <c r="BB4" i="13" s="1"/>
  <c r="AZ4" i="13" a="1"/>
  <c r="AZ4" i="13" s="1"/>
  <c r="AY4" i="13" a="1"/>
  <c r="AY4" i="13" s="1"/>
  <c r="AX4" i="13" a="1"/>
  <c r="AX4" i="13" s="1"/>
  <c r="AW4" i="13" a="1"/>
  <c r="AW4" i="13" s="1"/>
  <c r="AV4" i="13" a="1"/>
  <c r="AV4" i="13" s="1"/>
  <c r="AU4" i="13" a="1"/>
  <c r="AU4" i="13" s="1"/>
  <c r="AT4" i="13" a="1"/>
  <c r="AT4" i="13" s="1"/>
  <c r="AS4" i="13" a="1"/>
  <c r="AS4" i="13" s="1"/>
  <c r="AR4" i="13" a="1"/>
  <c r="AR4" i="13" s="1"/>
  <c r="AQ4" i="13" a="1"/>
  <c r="AQ4" i="13" s="1"/>
  <c r="AP4" i="13" a="1"/>
  <c r="AP4" i="13" s="1"/>
  <c r="AO4" i="13" a="1"/>
  <c r="AO4" i="13" s="1"/>
  <c r="AN4" i="13" a="1"/>
  <c r="AN4" i="13" s="1"/>
  <c r="AM4" i="13" a="1"/>
  <c r="AM4" i="13" s="1"/>
  <c r="AL4" i="13" a="1"/>
  <c r="AL4" i="13" s="1"/>
  <c r="AK4" i="13" a="1"/>
  <c r="AK4" i="13" s="1"/>
  <c r="AJ4" i="13" a="1"/>
  <c r="AJ4" i="13" s="1"/>
  <c r="AI4" i="13" a="1"/>
  <c r="AI4" i="13" s="1"/>
  <c r="AH4" i="13" a="1"/>
  <c r="AH4" i="13" s="1"/>
  <c r="AG4" i="13" a="1"/>
  <c r="AG4" i="13" s="1"/>
  <c r="AF4" i="13" a="1"/>
  <c r="AF4" i="13" s="1"/>
  <c r="AE4" i="13" a="1"/>
  <c r="AE4" i="13" s="1"/>
  <c r="AD4" i="13" a="1"/>
  <c r="AD4" i="13" s="1"/>
  <c r="AC4" i="13" a="1"/>
  <c r="AC4" i="13" s="1"/>
  <c r="AB4" i="13" a="1"/>
  <c r="AB4" i="13" s="1"/>
  <c r="AA4" i="13" a="1"/>
  <c r="AA4" i="13" s="1"/>
  <c r="Z4" i="13" a="1"/>
  <c r="Z4" i="13" s="1"/>
  <c r="Y4" i="13" a="1"/>
  <c r="Y4" i="13" s="1"/>
  <c r="X4" i="13" a="1"/>
  <c r="X4" i="13" s="1"/>
  <c r="W4" i="13" a="1"/>
  <c r="W4" i="13" s="1"/>
  <c r="V4" i="13" a="1"/>
  <c r="V4" i="13" s="1"/>
  <c r="U4" i="13" a="1"/>
  <c r="U4" i="13" s="1"/>
  <c r="T4" i="13" a="1"/>
  <c r="T4" i="13" s="1"/>
  <c r="S4" i="13" a="1"/>
  <c r="S4" i="13" s="1"/>
  <c r="R4" i="13" a="1"/>
  <c r="R4" i="13" s="1"/>
  <c r="Q4" i="13" a="1"/>
  <c r="Q4" i="13" s="1"/>
  <c r="P4" i="13" a="1"/>
  <c r="P4" i="13" s="1"/>
  <c r="O4" i="13" a="1"/>
  <c r="O4" i="13" s="1"/>
  <c r="N4" i="13" a="1"/>
  <c r="N4" i="13" s="1"/>
  <c r="M4" i="13" a="1"/>
  <c r="M4" i="13" s="1"/>
  <c r="L4" i="13" a="1"/>
  <c r="L4" i="13" s="1"/>
  <c r="K4" i="13" a="1"/>
  <c r="K4" i="13" s="1"/>
  <c r="J4" i="13" a="1"/>
  <c r="J4" i="13" s="1"/>
  <c r="I4" i="13" a="1"/>
  <c r="I4" i="13" s="1"/>
  <c r="F4" i="13" a="1"/>
  <c r="F4" i="13" s="1"/>
  <c r="E4" i="13" a="1"/>
  <c r="E4" i="13" s="1"/>
  <c r="EU3" i="13"/>
  <c r="ET3" i="13"/>
  <c r="ES3" i="13" a="1"/>
  <c r="ES3" i="13" s="1"/>
  <c r="ER3" i="13" a="1"/>
  <c r="ER3" i="13" s="1"/>
  <c r="EQ3" i="13" a="1"/>
  <c r="EQ3" i="13" s="1"/>
  <c r="EP3" i="13" a="1"/>
  <c r="EP3" i="13" s="1"/>
  <c r="EO3" i="13" a="1"/>
  <c r="EO3" i="13" s="1"/>
  <c r="EN3" i="13" a="1"/>
  <c r="EN3" i="13" s="1"/>
  <c r="EM3" i="13" a="1"/>
  <c r="EM3" i="13" s="1"/>
  <c r="EL3" i="13" a="1"/>
  <c r="EL3" i="13" s="1"/>
  <c r="EK3" i="13" a="1"/>
  <c r="EK3" i="13" s="1"/>
  <c r="EI3" i="13" a="1"/>
  <c r="EI3" i="13" s="1"/>
  <c r="EH3" i="13" a="1"/>
  <c r="EH3" i="13" s="1"/>
  <c r="EG3" i="13" a="1"/>
  <c r="EG3" i="13" s="1"/>
  <c r="EF3" i="13" a="1"/>
  <c r="EF3" i="13" s="1"/>
  <c r="EE3" i="13" a="1"/>
  <c r="EE3" i="13" s="1"/>
  <c r="ED3" i="13" a="1"/>
  <c r="ED3" i="13" s="1"/>
  <c r="EC3" i="13" a="1"/>
  <c r="EC3" i="13" s="1"/>
  <c r="EB3" i="13" a="1"/>
  <c r="EB3" i="13" s="1"/>
  <c r="EA3" i="13" a="1"/>
  <c r="EA3" i="13" s="1"/>
  <c r="DZ3" i="13" a="1"/>
  <c r="DZ3" i="13" s="1"/>
  <c r="DY3" i="13" a="1"/>
  <c r="DY3" i="13" s="1"/>
  <c r="DX3" i="13" a="1"/>
  <c r="DX3" i="13" s="1"/>
  <c r="DW3" i="13" a="1"/>
  <c r="DW3" i="13" s="1"/>
  <c r="DV3" i="13" a="1"/>
  <c r="DV3" i="13" s="1"/>
  <c r="DU3" i="13" a="1"/>
  <c r="DU3" i="13" s="1"/>
  <c r="DT3" i="13" a="1"/>
  <c r="DT3" i="13" s="1"/>
  <c r="DS3" i="13" a="1"/>
  <c r="DS3" i="13" s="1"/>
  <c r="DR3" i="13" a="1"/>
  <c r="DR3" i="13" s="1"/>
  <c r="DQ3" i="13" a="1"/>
  <c r="DQ3" i="13" s="1"/>
  <c r="DP3" i="13" a="1"/>
  <c r="DP3" i="13" s="1"/>
  <c r="DO3" i="13" a="1"/>
  <c r="DO3" i="13" s="1"/>
  <c r="DN3" i="13" a="1"/>
  <c r="DN3" i="13" s="1"/>
  <c r="DM3" i="13" a="1"/>
  <c r="DM3" i="13" s="1"/>
  <c r="DL3" i="13" a="1"/>
  <c r="DL3" i="13" s="1"/>
  <c r="DK3" i="13" a="1"/>
  <c r="DK3" i="13" s="1"/>
  <c r="DJ3" i="13" a="1"/>
  <c r="DJ3" i="13" s="1"/>
  <c r="DI3" i="13" a="1"/>
  <c r="DI3" i="13" s="1"/>
  <c r="DH3" i="13" a="1"/>
  <c r="DH3" i="13" s="1"/>
  <c r="DG3" i="13" a="1"/>
  <c r="DG3" i="13" s="1"/>
  <c r="DF3" i="13" a="1"/>
  <c r="DF3" i="13" s="1"/>
  <c r="DE3" i="13" a="1"/>
  <c r="DE3" i="13" s="1"/>
  <c r="DD3" i="13" a="1"/>
  <c r="DD3" i="13" s="1"/>
  <c r="DC3" i="13" a="1"/>
  <c r="DC3" i="13" s="1"/>
  <c r="DB3" i="13" a="1"/>
  <c r="DB3" i="13" s="1"/>
  <c r="DA3" i="13" a="1"/>
  <c r="DA3" i="13" s="1"/>
  <c r="CZ3" i="13" a="1"/>
  <c r="CZ3" i="13" s="1"/>
  <c r="CY3" i="13" a="1"/>
  <c r="CY3" i="13" s="1"/>
  <c r="CX3" i="13" a="1"/>
  <c r="CX3" i="13" s="1"/>
  <c r="CW3" i="13" a="1"/>
  <c r="CW3" i="13" s="1"/>
  <c r="CV3" i="13" a="1"/>
  <c r="CV3" i="13" s="1"/>
  <c r="CU3" i="13" a="1"/>
  <c r="CU3" i="13" s="1"/>
  <c r="CT3" i="13" a="1"/>
  <c r="CT3" i="13" s="1"/>
  <c r="CS3" i="13" a="1"/>
  <c r="CS3" i="13" s="1"/>
  <c r="CR3" i="13" a="1"/>
  <c r="CR3" i="13" s="1"/>
  <c r="CQ3" i="13" a="1"/>
  <c r="CQ3" i="13" s="1"/>
  <c r="CP3" i="13" a="1"/>
  <c r="CP3" i="13" s="1"/>
  <c r="CO3" i="13" a="1"/>
  <c r="CO3" i="13" s="1"/>
  <c r="CN3" i="13" a="1"/>
  <c r="CN3" i="13" s="1"/>
  <c r="EJ3" i="13" s="1"/>
  <c r="CM3" i="13" a="1"/>
  <c r="CM3" i="13" s="1"/>
  <c r="CL3" i="13" a="1"/>
  <c r="CL3" i="13" s="1"/>
  <c r="CK3" i="13" a="1"/>
  <c r="CK3" i="13" s="1"/>
  <c r="CJ3" i="13" a="1"/>
  <c r="CJ3" i="13" s="1"/>
  <c r="CI3" i="13" a="1"/>
  <c r="CI3" i="13" s="1"/>
  <c r="CH3" i="13" a="1"/>
  <c r="CH3" i="13" s="1"/>
  <c r="CG3" i="13" a="1"/>
  <c r="CG3" i="13" s="1"/>
  <c r="CF3" i="13" a="1"/>
  <c r="CF3" i="13" s="1"/>
  <c r="CE3" i="13" a="1"/>
  <c r="CE3" i="13" s="1"/>
  <c r="CD3" i="13" a="1"/>
  <c r="CD3" i="13" s="1"/>
  <c r="CC3" i="13" a="1"/>
  <c r="CC3" i="13" s="1"/>
  <c r="CB3" i="13" a="1"/>
  <c r="CB3" i="13" s="1"/>
  <c r="CA3" i="13" a="1"/>
  <c r="CA3" i="13" s="1"/>
  <c r="BZ3" i="13" a="1"/>
  <c r="BZ3" i="13" s="1"/>
  <c r="BY3" i="13" a="1"/>
  <c r="BY3" i="13" s="1"/>
  <c r="BX3" i="13" a="1"/>
  <c r="BX3" i="13" s="1"/>
  <c r="BW3" i="13" a="1"/>
  <c r="BW3" i="13" s="1"/>
  <c r="BV3" i="13" a="1"/>
  <c r="BV3" i="13" s="1"/>
  <c r="BU3" i="13" a="1"/>
  <c r="BU3" i="13" s="1"/>
  <c r="BT3" i="13" a="1"/>
  <c r="BT3" i="13" s="1"/>
  <c r="BS3" i="13" a="1"/>
  <c r="BS3" i="13" s="1"/>
  <c r="BR3" i="13" a="1"/>
  <c r="BR3" i="13" s="1"/>
  <c r="BQ3" i="13" a="1"/>
  <c r="BQ3" i="13" s="1"/>
  <c r="BP3" i="13" a="1"/>
  <c r="BP3" i="13" s="1"/>
  <c r="BO3" i="13" a="1"/>
  <c r="BO3" i="13" s="1"/>
  <c r="BN3" i="13" a="1"/>
  <c r="BN3" i="13" s="1"/>
  <c r="BM3" i="13" a="1"/>
  <c r="BM3" i="13" s="1"/>
  <c r="BL3" i="13" a="1"/>
  <c r="BL3" i="13" s="1"/>
  <c r="BK3" i="13" a="1"/>
  <c r="BK3" i="13" s="1"/>
  <c r="BJ3" i="13" a="1"/>
  <c r="BJ3" i="13" s="1"/>
  <c r="BI3" i="13" a="1"/>
  <c r="BI3" i="13" s="1"/>
  <c r="BH3" i="13" a="1"/>
  <c r="BH3" i="13" s="1"/>
  <c r="BG3" i="13" a="1"/>
  <c r="BG3" i="13" s="1"/>
  <c r="BF3" i="13" a="1"/>
  <c r="BF3" i="13" s="1"/>
  <c r="BE3" i="13" a="1"/>
  <c r="BE3" i="13" s="1"/>
  <c r="BD3" i="13" a="1"/>
  <c r="BD3" i="13" s="1"/>
  <c r="BC3" i="13" a="1"/>
  <c r="BC3" i="13" s="1"/>
  <c r="BB3" i="13" a="1"/>
  <c r="BB3" i="13" s="1"/>
  <c r="AZ3" i="13" a="1"/>
  <c r="AZ3" i="13" s="1"/>
  <c r="AY3" i="13" a="1"/>
  <c r="AY3" i="13" s="1"/>
  <c r="AX3" i="13" a="1"/>
  <c r="AX3" i="13" s="1"/>
  <c r="AW3" i="13" a="1"/>
  <c r="AW3" i="13" s="1"/>
  <c r="AV3" i="13" a="1"/>
  <c r="AV3" i="13" s="1"/>
  <c r="AU3" i="13" a="1"/>
  <c r="AU3" i="13" s="1"/>
  <c r="AT3" i="13" a="1"/>
  <c r="AT3" i="13" s="1"/>
  <c r="AS3" i="13" a="1"/>
  <c r="AS3" i="13" s="1"/>
  <c r="AR3" i="13" a="1"/>
  <c r="AR3" i="13" s="1"/>
  <c r="AQ3" i="13" a="1"/>
  <c r="AQ3" i="13" s="1"/>
  <c r="AP3" i="13" a="1"/>
  <c r="AP3" i="13" s="1"/>
  <c r="AO3" i="13" a="1"/>
  <c r="AO3" i="13" s="1"/>
  <c r="AN3" i="13" a="1"/>
  <c r="AN3" i="13" s="1"/>
  <c r="AM3" i="13" a="1"/>
  <c r="AM3" i="13" s="1"/>
  <c r="AL3" i="13" a="1"/>
  <c r="AL3" i="13" s="1"/>
  <c r="AK3" i="13" a="1"/>
  <c r="AK3" i="13" s="1"/>
  <c r="AJ3" i="13" a="1"/>
  <c r="AJ3" i="13" s="1"/>
  <c r="AI3" i="13" a="1"/>
  <c r="AI3" i="13" s="1"/>
  <c r="AH3" i="13" a="1"/>
  <c r="AH3" i="13" s="1"/>
  <c r="AG3" i="13" a="1"/>
  <c r="AG3" i="13" s="1"/>
  <c r="AF3" i="13" a="1"/>
  <c r="AF3" i="13" s="1"/>
  <c r="AE3" i="13" a="1"/>
  <c r="AE3" i="13" s="1"/>
  <c r="AD3" i="13" a="1"/>
  <c r="AD3" i="13" s="1"/>
  <c r="AC3" i="13" a="1"/>
  <c r="AC3" i="13" s="1"/>
  <c r="AB3" i="13" a="1"/>
  <c r="AB3" i="13" s="1"/>
  <c r="AA3" i="13" a="1"/>
  <c r="AA3" i="13" s="1"/>
  <c r="Z3" i="13" a="1"/>
  <c r="Z3" i="13" s="1"/>
  <c r="Y3" i="13" a="1"/>
  <c r="Y3" i="13" s="1"/>
  <c r="X3" i="13" a="1"/>
  <c r="X3" i="13" s="1"/>
  <c r="W3" i="13" a="1"/>
  <c r="W3" i="13" s="1"/>
  <c r="V3" i="13" a="1"/>
  <c r="V3" i="13" s="1"/>
  <c r="U3" i="13" a="1"/>
  <c r="U3" i="13" s="1"/>
  <c r="T3" i="13" a="1"/>
  <c r="T3" i="13" s="1"/>
  <c r="S3" i="13" a="1"/>
  <c r="S3" i="13" s="1"/>
  <c r="R3" i="13" a="1"/>
  <c r="R3" i="13" s="1"/>
  <c r="Q3" i="13" a="1"/>
  <c r="Q3" i="13" s="1"/>
  <c r="P3" i="13" a="1"/>
  <c r="P3" i="13" s="1"/>
  <c r="O3" i="13" a="1"/>
  <c r="O3" i="13" s="1"/>
  <c r="N3" i="13" a="1"/>
  <c r="N3" i="13" s="1"/>
  <c r="M3" i="13" a="1"/>
  <c r="M3" i="13" s="1"/>
  <c r="L3" i="13" a="1"/>
  <c r="L3" i="13" s="1"/>
  <c r="K3" i="13" a="1"/>
  <c r="K3" i="13" s="1"/>
  <c r="J3" i="13" a="1"/>
  <c r="J3" i="13" s="1"/>
  <c r="I3" i="13" a="1"/>
  <c r="I3" i="13" s="1"/>
  <c r="F3" i="13" a="1"/>
  <c r="F3" i="13" s="1"/>
  <c r="E3" i="13" a="1"/>
  <c r="E3" i="13" s="1"/>
  <c r="EU2" i="13"/>
  <c r="ET2" i="13"/>
  <c r="ES2" i="13" a="1"/>
  <c r="ES2" i="13" s="1"/>
  <c r="ER2" i="13" a="1"/>
  <c r="ER2" i="13" s="1"/>
  <c r="EQ2" i="13" a="1"/>
  <c r="EQ2" i="13" s="1"/>
  <c r="EP2" i="13" a="1"/>
  <c r="EP2" i="13" s="1"/>
  <c r="EO2" i="13" a="1"/>
  <c r="EO2" i="13" s="1"/>
  <c r="EN2" i="13" a="1"/>
  <c r="EN2" i="13" s="1"/>
  <c r="EM2" i="13" a="1"/>
  <c r="EM2" i="13" s="1"/>
  <c r="EL2" i="13" a="1"/>
  <c r="EL2" i="13" s="1"/>
  <c r="EK2" i="13" a="1"/>
  <c r="EK2" i="13" s="1"/>
  <c r="EI2" i="13" a="1"/>
  <c r="EI2" i="13" s="1"/>
  <c r="EH2" i="13" a="1"/>
  <c r="EH2" i="13" s="1"/>
  <c r="EG2" i="13" a="1"/>
  <c r="EG2" i="13" s="1"/>
  <c r="EF2" i="13" a="1"/>
  <c r="EF2" i="13" s="1"/>
  <c r="EE2" i="13" a="1"/>
  <c r="EE2" i="13" s="1"/>
  <c r="ED2" i="13" a="1"/>
  <c r="ED2" i="13" s="1"/>
  <c r="EC2" i="13" a="1"/>
  <c r="EC2" i="13" s="1"/>
  <c r="EB2" i="13" a="1"/>
  <c r="EB2" i="13" s="1"/>
  <c r="EA2" i="13" a="1"/>
  <c r="EA2" i="13" s="1"/>
  <c r="DZ2" i="13" a="1"/>
  <c r="DZ2" i="13" s="1"/>
  <c r="DY2" i="13" a="1"/>
  <c r="DY2" i="13" s="1"/>
  <c r="DX2" i="13" a="1"/>
  <c r="DX2" i="13" s="1"/>
  <c r="DW2" i="13" a="1"/>
  <c r="DW2" i="13" s="1"/>
  <c r="DV2" i="13" a="1"/>
  <c r="DV2" i="13" s="1"/>
  <c r="DU2" i="13" a="1"/>
  <c r="DU2" i="13" s="1"/>
  <c r="DT2" i="13" a="1"/>
  <c r="DT2" i="13" s="1"/>
  <c r="DS2" i="13" a="1"/>
  <c r="DS2" i="13" s="1"/>
  <c r="DR2" i="13" a="1"/>
  <c r="DR2" i="13" s="1"/>
  <c r="DQ2" i="13" a="1"/>
  <c r="DQ2" i="13" s="1"/>
  <c r="DP2" i="13" a="1"/>
  <c r="DP2" i="13" s="1"/>
  <c r="DO2" i="13" a="1"/>
  <c r="DO2" i="13" s="1"/>
  <c r="DN2" i="13" a="1"/>
  <c r="DN2" i="13" s="1"/>
  <c r="DM2" i="13" a="1"/>
  <c r="DM2" i="13" s="1"/>
  <c r="DL2" i="13" a="1"/>
  <c r="DL2" i="13" s="1"/>
  <c r="DK2" i="13" a="1"/>
  <c r="DK2" i="13" s="1"/>
  <c r="DJ2" i="13" a="1"/>
  <c r="DJ2" i="13" s="1"/>
  <c r="DI2" i="13" a="1"/>
  <c r="DI2" i="13" s="1"/>
  <c r="DH2" i="13" a="1"/>
  <c r="DH2" i="13" s="1"/>
  <c r="DG2" i="13" a="1"/>
  <c r="DG2" i="13" s="1"/>
  <c r="DF2" i="13" a="1"/>
  <c r="DF2" i="13" s="1"/>
  <c r="DE2" i="13" a="1"/>
  <c r="DE2" i="13" s="1"/>
  <c r="DD2" i="13" a="1"/>
  <c r="DD2" i="13" s="1"/>
  <c r="DC2" i="13" a="1"/>
  <c r="DC2" i="13" s="1"/>
  <c r="DB2" i="13" a="1"/>
  <c r="DB2" i="13" s="1"/>
  <c r="DA2" i="13" a="1"/>
  <c r="DA2" i="13" s="1"/>
  <c r="CZ2" i="13" a="1"/>
  <c r="CZ2" i="13" s="1"/>
  <c r="CY2" i="13" a="1"/>
  <c r="CY2" i="13" s="1"/>
  <c r="CX2" i="13" a="1"/>
  <c r="CX2" i="13" s="1"/>
  <c r="CW2" i="13" a="1"/>
  <c r="CW2" i="13" s="1"/>
  <c r="CV2" i="13" a="1"/>
  <c r="CV2" i="13" s="1"/>
  <c r="CU2" i="13" a="1"/>
  <c r="CU2" i="13" s="1"/>
  <c r="CT2" i="13" a="1"/>
  <c r="CT2" i="13" s="1"/>
  <c r="CS2" i="13" a="1"/>
  <c r="CS2" i="13" s="1"/>
  <c r="CR2" i="13" a="1"/>
  <c r="CR2" i="13" s="1"/>
  <c r="CQ2" i="13" a="1"/>
  <c r="CQ2" i="13" s="1"/>
  <c r="CP2" i="13" a="1"/>
  <c r="CP2" i="13" s="1"/>
  <c r="CO2" i="13" a="1"/>
  <c r="CO2" i="13" s="1"/>
  <c r="CN2" i="13" a="1"/>
  <c r="CN2" i="13" s="1"/>
  <c r="EJ2" i="13" s="1"/>
  <c r="CM2" i="13" a="1"/>
  <c r="CM2" i="13" s="1"/>
  <c r="CL2" i="13" a="1"/>
  <c r="CL2" i="13" s="1"/>
  <c r="CK2" i="13" a="1"/>
  <c r="CK2" i="13" s="1"/>
  <c r="CJ2" i="13" a="1"/>
  <c r="CJ2" i="13" s="1"/>
  <c r="CI2" i="13" a="1"/>
  <c r="CI2" i="13" s="1"/>
  <c r="CH2" i="13" a="1"/>
  <c r="CH2" i="13" s="1"/>
  <c r="CG2" i="13" a="1"/>
  <c r="CG2" i="13" s="1"/>
  <c r="CF2" i="13" a="1"/>
  <c r="CF2" i="13" s="1"/>
  <c r="CE2" i="13" a="1"/>
  <c r="CE2" i="13" s="1"/>
  <c r="CD2" i="13" a="1"/>
  <c r="CD2" i="13" s="1"/>
  <c r="CC2" i="13" a="1"/>
  <c r="CC2" i="13" s="1"/>
  <c r="CB2" i="13" a="1"/>
  <c r="CB2" i="13" s="1"/>
  <c r="CA2" i="13" a="1"/>
  <c r="CA2" i="13" s="1"/>
  <c r="BZ2" i="13" a="1"/>
  <c r="BZ2" i="13" s="1"/>
  <c r="BY2" i="13" a="1"/>
  <c r="BY2" i="13" s="1"/>
  <c r="BX2" i="13" a="1"/>
  <c r="BX2" i="13" s="1"/>
  <c r="BW2" i="13" a="1"/>
  <c r="BW2" i="13" s="1"/>
  <c r="BV2" i="13" a="1"/>
  <c r="BV2" i="13" s="1"/>
  <c r="BU2" i="13" a="1"/>
  <c r="BU2" i="13" s="1"/>
  <c r="BT2" i="13" a="1"/>
  <c r="BT2" i="13" s="1"/>
  <c r="BS2" i="13" a="1"/>
  <c r="BS2" i="13" s="1"/>
  <c r="BR2" i="13" a="1"/>
  <c r="BR2" i="13" s="1"/>
  <c r="BQ2" i="13" a="1"/>
  <c r="BQ2" i="13" s="1"/>
  <c r="BP2" i="13" a="1"/>
  <c r="BP2" i="13" s="1"/>
  <c r="BO2" i="13" a="1"/>
  <c r="BO2" i="13" s="1"/>
  <c r="BN2" i="13" a="1"/>
  <c r="BN2" i="13" s="1"/>
  <c r="BM2" i="13" a="1"/>
  <c r="BM2" i="13" s="1"/>
  <c r="BL2" i="13" a="1"/>
  <c r="BL2" i="13" s="1"/>
  <c r="BK2" i="13" a="1"/>
  <c r="BK2" i="13" s="1"/>
  <c r="BJ2" i="13" a="1"/>
  <c r="BJ2" i="13" s="1"/>
  <c r="BI2" i="13" a="1"/>
  <c r="BI2" i="13" s="1"/>
  <c r="BH2" i="13" a="1"/>
  <c r="BH2" i="13" s="1"/>
  <c r="BG2" i="13" a="1"/>
  <c r="BG2" i="13" s="1"/>
  <c r="BF2" i="13" a="1"/>
  <c r="BF2" i="13" s="1"/>
  <c r="BE2" i="13" a="1"/>
  <c r="BE2" i="13" s="1"/>
  <c r="BD2" i="13" a="1"/>
  <c r="BD2" i="13" s="1"/>
  <c r="BC2" i="13" a="1"/>
  <c r="BC2" i="13" s="1"/>
  <c r="BB2" i="13" a="1"/>
  <c r="BB2" i="13" s="1"/>
  <c r="AZ2" i="13" a="1"/>
  <c r="AZ2" i="13" s="1"/>
  <c r="AY2" i="13" a="1"/>
  <c r="AY2" i="13" s="1"/>
  <c r="AX2" i="13" a="1"/>
  <c r="AX2" i="13" s="1"/>
  <c r="AW2" i="13" a="1"/>
  <c r="AW2" i="13" s="1"/>
  <c r="AV2" i="13" a="1"/>
  <c r="AV2" i="13" s="1"/>
  <c r="AU2" i="13" a="1"/>
  <c r="AU2" i="13" s="1"/>
  <c r="AT2" i="13" a="1"/>
  <c r="AT2" i="13" s="1"/>
  <c r="AS2" i="13" a="1"/>
  <c r="AS2" i="13" s="1"/>
  <c r="AR2" i="13" a="1"/>
  <c r="AR2" i="13" s="1"/>
  <c r="AQ2" i="13" a="1"/>
  <c r="AQ2" i="13" s="1"/>
  <c r="AP2" i="13" a="1"/>
  <c r="AP2" i="13" s="1"/>
  <c r="AO2" i="13" a="1"/>
  <c r="AO2" i="13" s="1"/>
  <c r="AN2" i="13" a="1"/>
  <c r="AN2" i="13" s="1"/>
  <c r="AM2" i="13" a="1"/>
  <c r="AM2" i="13" s="1"/>
  <c r="AL2" i="13" a="1"/>
  <c r="AL2" i="13" s="1"/>
  <c r="AK2" i="13" a="1"/>
  <c r="AK2" i="13" s="1"/>
  <c r="AJ2" i="13" a="1"/>
  <c r="AJ2" i="13" s="1"/>
  <c r="AI2" i="13" a="1"/>
  <c r="AI2" i="13" s="1"/>
  <c r="AH2" i="13" a="1"/>
  <c r="AH2" i="13" s="1"/>
  <c r="AG2" i="13" a="1"/>
  <c r="AG2" i="13" s="1"/>
  <c r="AF2" i="13" a="1"/>
  <c r="AF2" i="13" s="1"/>
  <c r="AE2" i="13" a="1"/>
  <c r="AE2" i="13" s="1"/>
  <c r="AD2" i="13" a="1"/>
  <c r="AD2" i="13" s="1"/>
  <c r="AC2" i="13" a="1"/>
  <c r="AC2" i="13" s="1"/>
  <c r="AB2" i="13" a="1"/>
  <c r="AB2" i="13" s="1"/>
  <c r="AA2" i="13" a="1"/>
  <c r="AA2" i="13" s="1"/>
  <c r="Z2" i="13" a="1"/>
  <c r="Z2" i="13" s="1"/>
  <c r="Y2" i="13" a="1"/>
  <c r="Y2" i="13" s="1"/>
  <c r="X2" i="13" a="1"/>
  <c r="X2" i="13" s="1"/>
  <c r="W2" i="13" a="1"/>
  <c r="W2" i="13" s="1"/>
  <c r="V2" i="13" a="1"/>
  <c r="V2" i="13" s="1"/>
  <c r="U2" i="13" a="1"/>
  <c r="U2" i="13" s="1"/>
  <c r="T2" i="13" a="1"/>
  <c r="T2" i="13" s="1"/>
  <c r="S2" i="13" a="1"/>
  <c r="S2" i="13" s="1"/>
  <c r="R2" i="13" a="1"/>
  <c r="R2" i="13" s="1"/>
  <c r="Q2" i="13" a="1"/>
  <c r="Q2" i="13" s="1"/>
  <c r="P2" i="13" a="1"/>
  <c r="P2" i="13" s="1"/>
  <c r="O2" i="13" a="1"/>
  <c r="O2" i="13" s="1"/>
  <c r="N2" i="13" a="1"/>
  <c r="N2" i="13" s="1"/>
  <c r="M2" i="13" a="1"/>
  <c r="M2" i="13" s="1"/>
  <c r="L2" i="13" a="1"/>
  <c r="L2" i="13" s="1"/>
  <c r="K2" i="13" a="1"/>
  <c r="K2" i="13" s="1"/>
  <c r="J2" i="13" a="1"/>
  <c r="J2" i="13" s="1"/>
  <c r="I2" i="13" a="1"/>
  <c r="I2" i="13" s="1"/>
  <c r="F2" i="13" a="1"/>
  <c r="F2" i="13" s="1"/>
  <c r="E2" i="13" a="1"/>
  <c r="E2" i="13" s="1"/>
  <c r="AM6" i="13" l="1" a="1"/>
  <c r="AM6" i="13" s="1"/>
  <c r="AL6" i="13" a="1"/>
  <c r="AL6" i="13" s="1"/>
  <c r="AK6" i="13" a="1"/>
  <c r="AK6" i="13" s="1"/>
  <c r="AJ6" i="13" a="1"/>
  <c r="AJ6" i="13" s="1"/>
  <c r="AI6" i="13" a="1"/>
  <c r="AI6" i="13" s="1"/>
  <c r="AH6" i="13" a="1"/>
  <c r="AH6" i="13" s="1"/>
  <c r="AE6" i="13" a="1"/>
  <c r="AE6" i="13" s="1"/>
  <c r="AD6" i="13" a="1"/>
  <c r="AD6" i="13" s="1"/>
  <c r="AC6" i="13" a="1"/>
  <c r="AC6" i="13" s="1"/>
  <c r="AB6" i="13" a="1"/>
  <c r="AB6" i="13" s="1"/>
  <c r="AA6" i="13" a="1"/>
  <c r="AA6" i="13" s="1"/>
  <c r="Z6" i="13" a="1"/>
  <c r="Z6" i="13" s="1"/>
  <c r="Y6" i="13" a="1"/>
  <c r="Y6" i="13" s="1"/>
  <c r="X6" i="13" a="1"/>
  <c r="X6" i="13" s="1"/>
  <c r="W6" i="13" a="1"/>
  <c r="W6" i="13" s="1"/>
  <c r="V6" i="13" a="1"/>
  <c r="V6" i="13" s="1"/>
  <c r="U6" i="13" a="1"/>
  <c r="U6" i="13" s="1"/>
  <c r="T6" i="13" a="1"/>
  <c r="T6" i="13" s="1"/>
  <c r="S6" i="13" a="1"/>
  <c r="S6" i="13" s="1"/>
  <c r="Q6" i="13" a="1"/>
  <c r="Q6" i="13" s="1"/>
  <c r="P6" i="13" a="1"/>
  <c r="P6" i="13" s="1"/>
  <c r="N6" i="13" a="1"/>
  <c r="N6" i="13" s="1"/>
  <c r="M6" i="13" a="1"/>
  <c r="M6" i="13" s="1"/>
  <c r="L6" i="13" a="1"/>
  <c r="L6" i="13" s="1"/>
  <c r="K6" i="13" a="1"/>
  <c r="K6" i="13" s="1"/>
  <c r="BU6" i="13" a="1"/>
  <c r="BU6" i="13" s="1"/>
  <c r="BT6" i="13" a="1"/>
  <c r="BT6" i="13" s="1"/>
  <c r="BS6" i="13" a="1"/>
  <c r="BS6" i="13" s="1"/>
  <c r="BQ6" i="13" a="1"/>
  <c r="BQ6" i="13" s="1"/>
  <c r="BP6" i="13" a="1"/>
  <c r="BP6" i="13" s="1"/>
  <c r="BO6" i="13" a="1"/>
  <c r="BO6" i="13" s="1"/>
  <c r="BN6" i="13" a="1"/>
  <c r="BN6" i="13" s="1"/>
  <c r="BM6" i="13" a="1"/>
  <c r="BM6" i="13" s="1"/>
  <c r="BL6" i="13" a="1"/>
  <c r="BL6" i="13" s="1"/>
  <c r="BK6" i="13" a="1"/>
  <c r="BK6" i="13" s="1"/>
  <c r="BJ6" i="13" a="1"/>
  <c r="BJ6" i="13" s="1"/>
  <c r="BI6" i="13" a="1"/>
  <c r="BI6" i="13" s="1"/>
  <c r="BH6" i="13" a="1"/>
  <c r="BH6" i="13" s="1"/>
  <c r="R6" i="13" a="1"/>
  <c r="R6" i="13" s="1"/>
  <c r="CD6" i="13" a="1"/>
  <c r="CD6" i="13" s="1"/>
  <c r="CC6" i="13" a="1"/>
  <c r="CC6" i="13" s="1"/>
  <c r="CE6" i="13" a="1"/>
  <c r="CE6" i="13" s="1"/>
  <c r="AO6" i="13" a="1"/>
  <c r="AO6" i="13" s="1"/>
  <c r="CF6" i="13" a="1"/>
  <c r="CF6" i="13" s="1"/>
  <c r="CG6" i="13" a="1"/>
  <c r="CG6" i="13" s="1"/>
  <c r="CH6" i="13" a="1"/>
  <c r="CH6" i="13" s="1"/>
  <c r="CI6" i="13" a="1"/>
  <c r="CI6" i="13" s="1"/>
  <c r="CJ6" i="13" a="1"/>
  <c r="CJ6" i="13" s="1"/>
  <c r="CK6" i="13" a="1"/>
  <c r="CK6" i="13" s="1"/>
  <c r="CL6" i="13" a="1"/>
  <c r="CL6" i="13" s="1"/>
  <c r="CM6" i="13" a="1"/>
  <c r="CM6" i="13" s="1"/>
  <c r="CN6" i="13" a="1"/>
  <c r="CN6" i="13" s="1"/>
  <c r="CO6" i="13" a="1"/>
  <c r="CO6" i="13" s="1"/>
  <c r="CP6" i="13" a="1"/>
  <c r="CP6" i="13" s="1"/>
  <c r="CQ6" i="13" a="1"/>
  <c r="CQ6" i="13" s="1"/>
  <c r="CR6" i="13" a="1"/>
  <c r="CR6" i="13" s="1"/>
  <c r="AN6" i="13" a="1"/>
  <c r="AN6" i="13" s="1"/>
  <c r="CS6" i="13" a="1"/>
  <c r="CS6" i="13" s="1"/>
  <c r="CT6" i="13" a="1"/>
  <c r="CT6" i="13" s="1"/>
  <c r="CU6" i="13" a="1"/>
  <c r="CU6" i="13" s="1"/>
  <c r="CW6" i="13" a="1"/>
  <c r="CW6" i="13" s="1"/>
  <c r="CX6" i="13" a="1"/>
  <c r="CX6" i="13" s="1"/>
  <c r="CY6" i="13" a="1"/>
  <c r="CY6" i="13" s="1"/>
  <c r="CZ6" i="13" a="1"/>
  <c r="CZ6" i="13" s="1"/>
  <c r="DA6" i="13" a="1"/>
  <c r="DA6" i="13" s="1"/>
  <c r="DB6" i="13" a="1"/>
  <c r="DB6" i="13" s="1"/>
  <c r="DC6" i="13" a="1"/>
  <c r="DC6" i="13" s="1"/>
  <c r="AQ6" i="13" a="1"/>
  <c r="AQ6" i="13" s="1"/>
  <c r="BR6" i="13" a="1"/>
  <c r="BR6" i="13" s="1"/>
  <c r="CB6" i="13" a="1"/>
  <c r="CB6" i="13" s="1"/>
  <c r="CA6" i="13" a="1"/>
  <c r="CA6" i="13" s="1"/>
  <c r="BZ6" i="13" a="1"/>
  <c r="BZ6" i="13" s="1"/>
  <c r="BY6" i="13" a="1"/>
  <c r="BY6" i="13" s="1"/>
  <c r="BX6" i="13" a="1"/>
  <c r="BX6" i="13" s="1"/>
  <c r="BW6" i="13" a="1"/>
  <c r="BW6" i="13" s="1"/>
  <c r="BV6" i="13" a="1"/>
  <c r="BV6" i="13" s="1"/>
  <c r="AP6" i="13" a="1"/>
  <c r="AP6" i="13" s="1"/>
  <c r="CV6" i="13" a="1"/>
  <c r="CV6" i="13" s="1"/>
  <c r="AR6" i="13" a="1"/>
  <c r="AR6" i="13" s="1"/>
  <c r="AS6" i="13" a="1"/>
  <c r="AS6" i="13" s="1"/>
  <c r="AT6" i="13" a="1"/>
  <c r="AT6" i="13" s="1"/>
  <c r="AU6" i="13" a="1"/>
  <c r="AU6" i="13" s="1"/>
  <c r="AV6" i="13" a="1"/>
  <c r="AV6" i="13" s="1"/>
  <c r="AW6" i="13" a="1"/>
  <c r="AW6" i="13" s="1"/>
  <c r="AX6" i="13" a="1"/>
  <c r="AX6" i="13" s="1"/>
  <c r="AY6" i="13" a="1"/>
  <c r="AY6" i="13" s="1"/>
  <c r="AZ6" i="13" a="1"/>
  <c r="AZ6" i="13" s="1"/>
  <c r="BB6" i="13" a="1"/>
  <c r="BB6" i="13" s="1"/>
  <c r="BC6" i="13" a="1"/>
  <c r="BC6" i="13" s="1"/>
  <c r="BD6" i="13" a="1"/>
  <c r="BD6" i="13" s="1"/>
  <c r="BE6" i="13" a="1"/>
  <c r="BE6" i="13" s="1"/>
  <c r="BF6" i="13" a="1"/>
  <c r="BF6" i="13" s="1"/>
  <c r="BG6" i="13" a="1"/>
  <c r="BG6" i="13" s="1"/>
  <c r="E6" i="13" a="1"/>
  <c r="E6" i="13" s="1"/>
  <c r="F6" i="13" a="1"/>
  <c r="F6" i="13" s="1"/>
  <c r="I6" i="13" a="1"/>
  <c r="I6" i="13" s="1"/>
  <c r="J6" i="13" a="1"/>
  <c r="J6" i="13" s="1"/>
  <c r="EJ6"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 authorId="0" shapeId="0" xr:uid="{D9094F0C-1E37-4573-8948-98AAC0D5616D}">
      <text>
        <r>
          <rPr>
            <sz val="11"/>
            <color theme="1"/>
            <rFont val="Calibri"/>
            <scheme val="minor"/>
          </rPr>
          <t>======
ID#AAACIPlMA3k
Ricardo Cuba    (2026-10-06 14:49:17)
Enlace vivo a 'base consolidad MIDAGRI'!H (Provincia). Se aplica SUBSTITUTE porque el origen escribe "La Convencion" sin tilde; corregir en MIDAGRI para poder retirar el ajuste.</t>
        </r>
      </text>
    </comment>
    <comment ref="BB2" authorId="0" shapeId="0" xr:uid="{0E56CE93-1866-496D-BCC0-B14EEADD0999}">
      <text>
        <r>
          <rPr>
            <sz val="11"/>
            <color theme="1"/>
            <rFont val="Calibri"/>
            <scheme val="minor"/>
          </rPr>
          <t>======
ID#AAACIPlMA3s
Ricardo Cuba    (2026-10-06 14:49:17)
Enlace vivo a 'base consolidad MIDAGRI'!DT (Etapa PAC). Se normalizan las variantes "Ejecucion"/"Ejecusion" a "Ejecución"; corregir en MIDAGRI para poder retirar el ajuste.</t>
        </r>
      </text>
    </comment>
    <comment ref="AR17" authorId="0" shapeId="0" xr:uid="{88582034-90D5-4B66-A89D-4D0B7F4B0881}">
      <text>
        <r>
          <rPr>
            <sz val="11"/>
            <color theme="1"/>
            <rFont val="Calibri"/>
            <scheme val="minor"/>
          </rPr>
          <t>======
ID#AAACIPlMA3Y
Ricardo Cuba    (2026-10-06 14:49:17)
CONTRADICCIÓN DETECTADA: esta organización figura como "NO" exportadora, pero la pestaña DUAS25 registra 4 DUAs a su RUC (destino Estados Unidos, año 2024, FOB 162,281.28, canal VERDE, subpartida 09.01.11.90.00, embarques del 18/08/2024 al 21/12/2024). Ver columnas FA:FL. Verificar si el dato de esta celda está desactualizado o si las DUAs corresponden a un tercero.</t>
        </r>
      </text>
    </comment>
  </commentList>
</comments>
</file>

<file path=xl/sharedStrings.xml><?xml version="1.0" encoding="utf-8"?>
<sst xmlns="http://schemas.openxmlformats.org/spreadsheetml/2006/main" count="19587" uniqueCount="3251">
  <si>
    <t>ruc</t>
  </si>
  <si>
    <t>razon_social</t>
  </si>
  <si>
    <t>anio</t>
  </si>
  <si>
    <t>dua</t>
  </si>
  <si>
    <t>aduana</t>
  </si>
  <si>
    <t>fecha_numeracion</t>
  </si>
  <si>
    <t>canal</t>
  </si>
  <si>
    <t>exportador</t>
  </si>
  <si>
    <t>transportista</t>
  </si>
  <si>
    <t>manifiesto</t>
  </si>
  <si>
    <t>via</t>
  </si>
  <si>
    <t>deposito_aa</t>
  </si>
  <si>
    <t>plazo_solicitado</t>
  </si>
  <si>
    <t>modalidad</t>
  </si>
  <si>
    <t>entidad_financiera</t>
  </si>
  <si>
    <t>valor_clausula</t>
  </si>
  <si>
    <t>gastos_deducibles</t>
  </si>
  <si>
    <t>valor_neto_fob</t>
  </si>
  <si>
    <t>total_peso_neto</t>
  </si>
  <si>
    <t>total_peso_bruto</t>
  </si>
  <si>
    <t>total_bultos</t>
  </si>
  <si>
    <t>total_u_fisicas</t>
  </si>
  <si>
    <t>total_u_comercial</t>
  </si>
  <si>
    <t>declarante_ruc</t>
  </si>
  <si>
    <t>declarante</t>
  </si>
  <si>
    <t>n_items</t>
  </si>
  <si>
    <t>fob_suma_items</t>
  </si>
  <si>
    <t>fuente</t>
  </si>
  <si>
    <t>link_aduanet</t>
  </si>
  <si>
    <t>20602650643</t>
  </si>
  <si>
    <t>mes</t>
  </si>
  <si>
    <t>aduana_codigo</t>
  </si>
  <si>
    <t>agente_codigo</t>
  </si>
  <si>
    <t>pais_codigo</t>
  </si>
  <si>
    <t>dua_numero</t>
  </si>
  <si>
    <t>fecha_embarque</t>
  </si>
  <si>
    <t>url_detalle</t>
  </si>
  <si>
    <t>direccion</t>
  </si>
  <si>
    <t>fecha_consulta</t>
  </si>
  <si>
    <t>ruc_norm</t>
  </si>
  <si>
    <t>ubigeo</t>
  </si>
  <si>
    <t>dua_norm</t>
  </si>
  <si>
    <t>fob_pdf</t>
  </si>
  <si>
    <t>peso_neto_pdf</t>
  </si>
  <si>
    <t>bultos_pdf</t>
  </si>
  <si>
    <t>item</t>
  </si>
  <si>
    <t>tipo_bulto</t>
  </si>
  <si>
    <t>subpartida</t>
  </si>
  <si>
    <t>descripcion</t>
  </si>
  <si>
    <t>cant_duas</t>
  </si>
  <si>
    <t>duas_con_pdf</t>
  </si>
  <si>
    <t>atributos</t>
  </si>
  <si>
    <t>fob_total</t>
  </si>
  <si>
    <t>organico</t>
  </si>
  <si>
    <t>peso_neto_total</t>
  </si>
  <si>
    <t>anios_con_datos</t>
  </si>
  <si>
    <t>fairtrade</t>
  </si>
  <si>
    <t>bultos_total</t>
  </si>
  <si>
    <t>2024_n_duas</t>
  </si>
  <si>
    <t>rainforest</t>
  </si>
  <si>
    <t>paises</t>
  </si>
  <si>
    <t>2024_n_duas_con_pdf</t>
  </si>
  <si>
    <t>utz_jbs</t>
  </si>
  <si>
    <t>2024_fob</t>
  </si>
  <si>
    <t>aduanas</t>
  </si>
  <si>
    <t>sustentable_cert</t>
  </si>
  <si>
    <t>2024_peso_neto</t>
  </si>
  <si>
    <t>agentes</t>
  </si>
  <si>
    <t>2024_bultos</t>
  </si>
  <si>
    <t>anios</t>
  </si>
  <si>
    <t>arabica</t>
  </si>
  <si>
    <t>2024_duas</t>
  </si>
  <si>
    <t>2025_n_duas</t>
  </si>
  <si>
    <t>robusta</t>
  </si>
  <si>
    <t>n_items_pdf</t>
  </si>
  <si>
    <t>2025_n_duas_con_pdf</t>
  </si>
  <si>
    <t>criollo</t>
  </si>
  <si>
    <t>2025_fob</t>
  </si>
  <si>
    <t>estado_pdf</t>
  </si>
  <si>
    <t>trinitario</t>
  </si>
  <si>
    <t>pdf_item_1</t>
  </si>
  <si>
    <t>forastero</t>
  </si>
  <si>
    <t>pdf_item_2</t>
  </si>
  <si>
    <t>amazonico</t>
  </si>
  <si>
    <t>washed</t>
  </si>
  <si>
    <t>2025_peso_neto</t>
  </si>
  <si>
    <t>honey</t>
  </si>
  <si>
    <t>2025_bultos</t>
  </si>
  <si>
    <t>natural</t>
  </si>
  <si>
    <t>2025_duas</t>
  </si>
  <si>
    <t>2026_n_duas</t>
  </si>
  <si>
    <t>sun_dried</t>
  </si>
  <si>
    <t>2026_n_duas_con_pdf</t>
  </si>
  <si>
    <t>en_grano</t>
  </si>
  <si>
    <t>2026_fob</t>
  </si>
  <si>
    <t>ASOCIACIÓN AGROEXPORTADORA DE LA REGIÓN SAN MARTÍN</t>
  </si>
  <si>
    <t>en_bolsa</t>
  </si>
  <si>
    <t>2026</t>
  </si>
  <si>
    <t>2026_peso_neto</t>
  </si>
  <si>
    <t>a_granel</t>
  </si>
  <si>
    <t>000227</t>
  </si>
  <si>
    <t>2026_bultos</t>
  </si>
  <si>
    <t>consumo_humano</t>
  </si>
  <si>
    <t>2026_duas</t>
  </si>
  <si>
    <t>total_n_duas</t>
  </si>
  <si>
    <t>ico</t>
  </si>
  <si>
    <t>total_n_duas_con_pdf</t>
  </si>
  <si>
    <t>total_fob</t>
  </si>
  <si>
    <t>fda</t>
  </si>
  <si>
    <t>lote</t>
  </si>
  <si>
    <t>marca_txt</t>
  </si>
  <si>
    <t>contrato</t>
  </si>
  <si>
    <t>aduanas_nombre</t>
  </si>
  <si>
    <t>agentes_nombre</t>
  </si>
  <si>
    <t>peso_declarado_kg</t>
  </si>
  <si>
    <t>items_con_descripcion</t>
  </si>
  <si>
    <t>n_items_organico</t>
  </si>
  <si>
    <t>peso_texto_incompleto</t>
  </si>
  <si>
    <t>n_items_fairtrade</t>
  </si>
  <si>
    <t>n_items_rainforest</t>
  </si>
  <si>
    <t>n_items_utz_jbs</t>
  </si>
  <si>
    <t>n_items_sustentable_cert</t>
  </si>
  <si>
    <t>sub_tipo</t>
  </si>
  <si>
    <t>n_items_arabica</t>
  </si>
  <si>
    <t>n_items_washed</t>
  </si>
  <si>
    <t>clase</t>
  </si>
  <si>
    <t>n_items_en_bolsa</t>
  </si>
  <si>
    <t>bultos</t>
  </si>
  <si>
    <t>n_items_a_granel</t>
  </si>
  <si>
    <t>n_items_consumo_humano</t>
  </si>
  <si>
    <t>n_ico_distintos</t>
  </si>
  <si>
    <t>icos</t>
  </si>
  <si>
    <t>046</t>
  </si>
  <si>
    <t>peso_neto</t>
  </si>
  <si>
    <t>peso_bruto</t>
  </si>
  <si>
    <t>03/01/2026</t>
  </si>
  <si>
    <t>u_fisica</t>
  </si>
  <si>
    <t>VERDE</t>
  </si>
  <si>
    <t>unidad_fisica_txt</t>
  </si>
  <si>
    <t>unidad_comercial</t>
  </si>
  <si>
    <t>MEDITERRANEAN SHIPPING CO.PERU S.A.C.</t>
  </si>
  <si>
    <t>2025 - 957</t>
  </si>
  <si>
    <t>fob</t>
  </si>
  <si>
    <t>1 - MARITIMO</t>
  </si>
  <si>
    <t>3966</t>
  </si>
  <si>
    <t>flete</t>
  </si>
  <si>
    <t>0</t>
  </si>
  <si>
    <t>PAGO AL CONTADO - 1</t>
  </si>
  <si>
    <t>seguro</t>
  </si>
  <si>
    <t>n_lotes</t>
  </si>
  <si>
    <t>valor_aduana</t>
  </si>
  <si>
    <t>n_marcas</t>
  </si>
  <si>
    <t>20542209951</t>
  </si>
  <si>
    <t>ASOCIACION VALLE GRANDE</t>
  </si>
  <si>
    <t>2025,2026</t>
  </si>
  <si>
    <t>20517078931</t>
  </si>
  <si>
    <t>GRUPO PML S.A.C. AGENTES DE ADUANAS</t>
  </si>
  <si>
    <t>doc_transporte</t>
  </si>
  <si>
    <t>cert_origen</t>
  </si>
  <si>
    <t>CONSULTA</t>
  </si>
  <si>
    <t>000449, 023740, 023741, 025699, 025700, 027028, 027035, 031232, 031236, 031237, 031238, 031527, 031826, 031922, 033702, 033704, 034697, 034704, 035714, 035719, 036767, 036800, 036802, 037239, 037245, 041694, 041719, 041726, 046287, 048189, 050085, 050110, 050160, 050189, 056247, 056780, 057100, 059111, 063895, 063907, 064680, 065196, 065812</t>
  </si>
  <si>
    <t>007802, 007804, 018383</t>
  </si>
  <si>
    <t>http://www.aduanet.gob.pe/servlet/SgCDUI2?option=una&amp;n=40&amp;codaduana=046&amp;anoprese=2026&amp;numecorre=000227</t>
  </si>
  <si>
    <t>deposito_temporal</t>
  </si>
  <si>
    <t>BE, CA, DE, FR, GB, NL, SE, US</t>
  </si>
  <si>
    <t>46</t>
  </si>
  <si>
    <t>5901</t>
  </si>
  <si>
    <t>PAITA</t>
  </si>
  <si>
    <t>016329, 021325, 021606, 022202, 022206, 025165, 025167, 025601, 025701, 025702, 026875, 026881, 027875, 028973, 029744, 030455, 031217, 032115, 032165, 033465, 034337, 035862, 035940, 035941, 035949, 036930, 037479, 037480, 038421, 039250, 047915, 048062, 048257, 050021, 050051</t>
  </si>
  <si>
    <t>archivo</t>
  </si>
  <si>
    <t>tiene_consulta</t>
  </si>
  <si>
    <t>control_fob</t>
  </si>
  <si>
    <t>control_pesos</t>
  </si>
  <si>
    <t>BE, CA, DE, DK, GB, IE, MX, NL, NO, SE, US</t>
  </si>
  <si>
    <t>5901, 7558, 7620</t>
  </si>
  <si>
    <t>GRUPO PML S.A.C. AGENTES DE ADUANAS, DESPACHOS ADUANEROS CHAVIMOCHIC SAC, TRANSITARIO INTERNACIONAL MULTIMODAL SAC</t>
  </si>
  <si>
    <t>CR. MARGINAL S/N ,MOYOBAMBA,MOYOBAMBA,SAN MARTIN</t>
  </si>
  <si>
    <t>20140181405</t>
  </si>
  <si>
    <t>1</t>
  </si>
  <si>
    <t>COOPERATIVA AGRARIA CAFETALERA LA FLORIDA</t>
  </si>
  <si>
    <t>2024,2025,2026</t>
  </si>
  <si>
    <t>CONSUMO HUMANO MARK CAFE VERDE EN GRANO SIN DESCAFEINAR PERU GREEN ARABICA G1 COFFEE BAGS OF 69 KG /</t>
  </si>
  <si>
    <t>arabica+en_grano+bolsa+consumo_humano</t>
  </si>
  <si>
    <t>056067, 059607, 071139, 071148, 074305, 077707, 080622, 084134, 092447, 095438, 114459, 117101, 117358</t>
  </si>
  <si>
    <t>SI</t>
  </si>
  <si>
    <t>053154, 059892, 061203, 070158, 070159, 077497, 077512, 081639, 087180, 087786, 090464, 090466, 093268, 096261, 101649, 101650, 101651, 106945, 109775, 115678</t>
  </si>
  <si>
    <t>017760, 035840</t>
  </si>
  <si>
    <t>NO</t>
  </si>
  <si>
    <t>09.01.11.90.00</t>
  </si>
  <si>
    <t>BE, CA, GP, JP, MX, TR, US</t>
  </si>
  <si>
    <t>BUL</t>
  </si>
  <si>
    <t>118, 235</t>
  </si>
  <si>
    <t>6676, 7558</t>
  </si>
  <si>
    <t>KG</t>
  </si>
  <si>
    <t>CALLAO, AEREA Y POSTAL EX-IAAC</t>
  </si>
  <si>
    <t>EUROADUANAS S.A.C. AGENCIA DE ADUANA, DESPACHOS ADUANEROS CHAVIMOCHIC SAC</t>
  </si>
  <si>
    <t>MEDURU302572</t>
  </si>
  <si>
    <t>20136201213</t>
  </si>
  <si>
    <t>CENTRAL DE COOPERATIVAS AGRARIAS CAFETALERAS COCLA LTDA. N° 281</t>
  </si>
  <si>
    <t>004653, 009028, 022614, 027656, 106359, 106360, 108706, 111558, 118207, 122582, 124805, 129809, 134093, 136082</t>
  </si>
  <si>
    <t>001107, 071691, 081523, 092565, 099496, 103839, 105955, 108754, 109415, 119634, 119651, 119681, 125194, 127408, 130331, 133179</t>
  </si>
  <si>
    <t>011636, 015743, 022329</t>
  </si>
  <si>
    <t>Serie de la Declaración000227-S1.pdf</t>
  </si>
  <si>
    <t>CA, DE, FR, JP, US</t>
  </si>
  <si>
    <t>OK</t>
  </si>
  <si>
    <t>118</t>
  </si>
  <si>
    <t>4795, 5901, 6158, 6621</t>
  </si>
  <si>
    <t>CALLAO</t>
  </si>
  <si>
    <t>A. HARTRODT ADUANAS S.A.C., GRUPO PML S.A.C. AGENTES DE ADUANAS, AGENCIA DE ADUANA MACROMAR S.A., DESPACHOS Y SERVICIOS ADUANEROS S.A.C.</t>
  </si>
  <si>
    <t>30/11/4039, 30/11/4040, 30/11/4041, 30/11/4042, 30/11/4043, 30/11/4044, 30/11/4045, 30/11/4046, 30/11/4663, 30/11/4664, 30/11/4771, 30/11/4772, 30/11/4774, 30/11/4775, 30/11/4776, 30/11/4801, 30/11/4802, 30/11/4803, 30/11/4804, 30/11/4806</t>
  </si>
  <si>
    <t>20600263286</t>
  </si>
  <si>
    <t>ASOCIACIÓN DE PRODUCTORES SELVA NORORIENTAL</t>
  </si>
  <si>
    <t>2025</t>
  </si>
  <si>
    <t>020987, 022449, 023341, 023342, 024075, 025067, 026083, 027107, 027523, 027524, 030765, 030768, 032303, 032995, 035063, 035551, 035721, 035724, 036679, 037017, 037021, 037026, 038806, 041865, 054693</t>
  </si>
  <si>
    <t>AU, BE, CO, DE, DK, SE, US</t>
  </si>
  <si>
    <t>5910</t>
  </si>
  <si>
    <t>ADM ADUANAS S.A.C.</t>
  </si>
  <si>
    <t>20479595276</t>
  </si>
  <si>
    <t>COOPERATIVA AGRARIA CAFETALERA CASIL LTD</t>
  </si>
  <si>
    <t>2024,2025</t>
  </si>
  <si>
    <t>002506, 003491, 009186, 018175, 018177, 019072, 023214, 023861, 024680, 054018</t>
  </si>
  <si>
    <t>011906, 029699, 029702, 032150, 032161, 032163, 032253, 035747, 035915, 035916, 039351, 039360, 048083, 048084</t>
  </si>
  <si>
    <t>BE, CA, DE, JP, KR, PT, SE, US</t>
  </si>
  <si>
    <t>46, 118</t>
  </si>
  <si>
    <t>5901, 7620</t>
  </si>
  <si>
    <t>PAITA, CALLAO</t>
  </si>
  <si>
    <t>GRUPO PML S.A.C. AGENTES DE ADUANAS, TRANSITARIO INTERNACIONAL MULTIMODAL SAC</t>
  </si>
  <si>
    <t>20603820691</t>
  </si>
  <si>
    <t>COOPERATIVA AGRARIA DE SERVICIOS MULTIPLES CORDILLERA AZUL</t>
  </si>
  <si>
    <t>001107</t>
  </si>
  <si>
    <t>05/01/2025</t>
  </si>
  <si>
    <t>032200, 034443, 036798, 037555, 053895, 076099</t>
  </si>
  <si>
    <t>2025 - 70</t>
  </si>
  <si>
    <t>015736, 026882</t>
  </si>
  <si>
    <t>4482</t>
  </si>
  <si>
    <t>BE, DE, NL, US</t>
  </si>
  <si>
    <t>4939, 5901</t>
  </si>
  <si>
    <t>AXIS GL AGENCIA DE ADUANA S.A.C, GRUPO PML S.A.C. AGENTES DE ADUANAS</t>
  </si>
  <si>
    <t>20257094465</t>
  </si>
  <si>
    <t>AGENCIA DE ADUANA MACROMAR S.A.</t>
  </si>
  <si>
    <t>http://www.aduanet.gob.pe/servlet/SgCDUI2?option=una&amp;n=40&amp;codaduana=118&amp;anoprese=2025&amp;numecorre=001107</t>
  </si>
  <si>
    <t>20606451122</t>
  </si>
  <si>
    <t>ASOCIACIÓN DE PRODUCTORES CERRO BLANCO</t>
  </si>
  <si>
    <t>024836, 028133, 037558, 039967, 047384, 080165</t>
  </si>
  <si>
    <t>pdf_item_3</t>
  </si>
  <si>
    <t>003030</t>
  </si>
  <si>
    <t>pdf_item_4</t>
  </si>
  <si>
    <t>DK, HK, NO, US</t>
  </si>
  <si>
    <t>pdf_item_5</t>
  </si>
  <si>
    <t>pdf_item_6</t>
  </si>
  <si>
    <t>pdf_item_7</t>
  </si>
  <si>
    <t>pdf_item_8</t>
  </si>
  <si>
    <t>JR. HIPOLITO RANGEL C-7 ,SORITOR,MOYOBAMBA,SAN MARTIN</t>
  </si>
  <si>
    <t>pdf_item_9</t>
  </si>
  <si>
    <t>000449</t>
  </si>
  <si>
    <t>pdf_item_10</t>
  </si>
  <si>
    <t>HUMANO CAFE VERDE EN GRANO PERU ARABICA GREEN COFFEE BEANS BAGS OF 00 KG CONSUMO</t>
  </si>
  <si>
    <t>20542264544</t>
  </si>
  <si>
    <t>pdf_cabecera</t>
  </si>
  <si>
    <t>arabica+en_grano+bolsa</t>
  </si>
  <si>
    <t>COOPERATIVA AGRARIA VALLE DEL BIAVO LTDA</t>
  </si>
  <si>
    <t>031934, 034410, 040735, 040737, 044289</t>
  </si>
  <si>
    <t>CA</t>
  </si>
  <si>
    <t>007476</t>
  </si>
  <si>
    <t>06/01/2025</t>
  </si>
  <si>
    <t>BE</t>
  </si>
  <si>
    <t>http://www.aduanet.gob.pe/servlet/SgCDUI2?option=una&amp;n=40&amp;codaduana=118&amp;anoprese=2024&amp;numecorre=136082</t>
  </si>
  <si>
    <t>7620</t>
  </si>
  <si>
    <t>2026-09-24T02:44:41.665818+00:00</t>
  </si>
  <si>
    <t>TRANSITARIO INTERNACIONAL MULTIMODAL SAC</t>
  </si>
  <si>
    <t>04/01/2025</t>
  </si>
  <si>
    <t>136082</t>
  </si>
  <si>
    <t>MEDUP3663333</t>
  </si>
  <si>
    <t>IDENTIFICACION</t>
  </si>
  <si>
    <t>Serie de la Declaración000449-S1.pdf</t>
  </si>
  <si>
    <t>20602054480</t>
  </si>
  <si>
    <t>COOPERATIVA ECOLOGICA DE MUJERES CAFETALERAS VILLA RICA</t>
  </si>
  <si>
    <t>SIN_CABECERA</t>
  </si>
  <si>
    <t>http://www.aduanet.gob.pe/servlet/SgCDUI2?option=una&amp;n=40&amp;codaduana=046&amp;anoprese=2025&amp;numecorre=000449</t>
  </si>
  <si>
    <t>135927</t>
  </si>
  <si>
    <t>[2024, 2025, 2026]</t>
  </si>
  <si>
    <t>RESUELTO</t>
  </si>
  <si>
    <t>103464, 111570, 122024, 125732</t>
  </si>
  <si>
    <t>file:///C:/Users/acuba/eudrperu/fichaduanas/Serie de la Declaración136082-S1.pdf</t>
  </si>
  <si>
    <t>20404057805</t>
  </si>
  <si>
    <t>COOPERATIVA AGRARIA ACOPAGRO LTDA</t>
  </si>
  <si>
    <t>012195</t>
  </si>
  <si>
    <t>BE, DE</t>
  </si>
  <si>
    <t>03/02/2025</t>
  </si>
  <si>
    <t>5901, 7648</t>
  </si>
  <si>
    <t>GRUPO PML S.A.C. AGENTES DE ADUANAS, CL ADUANA S.A.C.</t>
  </si>
  <si>
    <t>TRAMARSA - TRABAJOS MARITIMOS S.A.</t>
  </si>
  <si>
    <t>2025 - 241</t>
  </si>
  <si>
    <t>3029</t>
  </si>
  <si>
    <t>PAGO A CREDITO - 2</t>
  </si>
  <si>
    <t>20601558204</t>
  </si>
  <si>
    <t>COOPERATIVA AGRARIA CAFETALERA OCUMAL</t>
  </si>
  <si>
    <t>2024</t>
  </si>
  <si>
    <t>20549876332</t>
  </si>
  <si>
    <t>SAN MIGUEL ADUANAS S.A.C.</t>
  </si>
  <si>
    <t>021443, 024882, 042807, 051536</t>
  </si>
  <si>
    <t>http://www.aduanet.gob.pe/servlet/SgCDUI2?option=una&amp;n=40&amp;codaduana=118&amp;anoprese=2025&amp;numecorre=012195</t>
  </si>
  <si>
    <t>US</t>
  </si>
  <si>
    <t>20603862369</t>
  </si>
  <si>
    <t>Cooperativa Agraria Tropical Products</t>
  </si>
  <si>
    <t>123880</t>
  </si>
  <si>
    <t>036432</t>
  </si>
  <si>
    <t>DK</t>
  </si>
  <si>
    <t>20604309728</t>
  </si>
  <si>
    <t>ASOCIACION DE PRODUCTORES CAFETALEROS AGROECOLOGICOS SAN JUAN</t>
  </si>
  <si>
    <t>002917</t>
  </si>
  <si>
    <t>TW</t>
  </si>
  <si>
    <t>9056</t>
  </si>
  <si>
    <t>MARINA LOGISTICS S.A.C.</t>
  </si>
  <si>
    <t>file:///C:/Users/acuba/eudrperu/fichaduanas/Consulta DUA136082.pdf</t>
  </si>
  <si>
    <t>AV. EDGAR DE LA TORRE NRO. 1353 150133 QUILLABAMBA (LOCAL DE COCLA) CUSCO - LA</t>
  </si>
  <si>
    <t>20605500430</t>
  </si>
  <si>
    <t>Cooperativa Agraria de Productores Ecológicos los Chankas Valle del Río Perené</t>
  </si>
  <si>
    <t>150133</t>
  </si>
  <si>
    <t>PERU-GREEN COFFEE(CAFE EN GRANO VERDE)SACOS X 69 KGICO: 30/11/4039 - FDA: 10023122868</t>
  </si>
  <si>
    <t>102210</t>
  </si>
  <si>
    <t>en_grano+bolsa</t>
  </si>
  <si>
    <t>30/11/4039</t>
  </si>
  <si>
    <t>10023122868</t>
  </si>
  <si>
    <t>12/01/2025</t>
  </si>
  <si>
    <t>http://www.aduanet.gob.pe/servlet/SgCDUI2?option=una&amp;n=40&amp;codaduana=118&amp;anoprese=2024&amp;numecorre=134093</t>
  </si>
  <si>
    <t>2026-09-24T02:44:42.278226+00:00</t>
  </si>
  <si>
    <t>134093</t>
  </si>
  <si>
    <t>CLX2501183-9</t>
  </si>
  <si>
    <t>002506</t>
  </si>
  <si>
    <t>09/01/2024</t>
  </si>
  <si>
    <t>2023 - 3314</t>
  </si>
  <si>
    <t>ALMACENES FORWA</t>
  </si>
  <si>
    <t>file:///C:/Users/acuba/eudrperu/fichaduanas/Serie de la Declaración134093-S1.pdf</t>
  </si>
  <si>
    <t>4004</t>
  </si>
  <si>
    <t>BANCO DE CREDITO DEL PERU</t>
  </si>
  <si>
    <t>Serie de la Declaración001107-S1.pdf</t>
  </si>
  <si>
    <t>GRUPO PML S.A.C AGENTES DE ADUANAS</t>
  </si>
  <si>
    <t>http://www.aduanet.gob.pe/servlet/SgCDUI2?option=una&amp;n=40&amp;codaduana=118&amp;anoprese=2024&amp;numecorre=002506</t>
  </si>
  <si>
    <t>file:///C:/Users/acuba/eudrperu/fichaduanas/Consulta DUA134093.pdf</t>
  </si>
  <si>
    <t>DE</t>
  </si>
  <si>
    <t>04/02/2025</t>
  </si>
  <si>
    <t>2026-09-24T02:44:42.868457+00:00</t>
  </si>
  <si>
    <t>1107</t>
  </si>
  <si>
    <t>file:///C:/Users/acuba/eudrperu/fichaduanas/Serie de la Declaración001107-S1.pdf</t>
  </si>
  <si>
    <t>file:///C:/Users/acuba/eudrperu/fichaduanas/Serie de la Declaración001107-S2.pdf</t>
  </si>
  <si>
    <t>16/01/2025</t>
  </si>
  <si>
    <t>2025 - 14</t>
  </si>
  <si>
    <t>3947</t>
  </si>
  <si>
    <t>20606084871</t>
  </si>
  <si>
    <t>http://www.aduanet.gob.pe/servlet/SgCDUI2?option=una&amp;n=40&amp;codaduana=046&amp;anoprese=2025&amp;numecorre=002917</t>
  </si>
  <si>
    <t>file:///C:/Users/acuba/eudrperu/fichaduanas/Serie de la Declaración001107-S3.pdf</t>
  </si>
  <si>
    <t>2</t>
  </si>
  <si>
    <t>PERU-GREEN COFFEE(CAFE EN GRANO VERDE)SACOS X 69 KGICO: 30/11/4040 - FDA: 10023122868</t>
  </si>
  <si>
    <t>30/11/4040</t>
  </si>
  <si>
    <t>file:///C:/Users/acuba/eudrperu/fichaduanas/Serie de la Declaración001107-S4.pdf</t>
  </si>
  <si>
    <t>Serie de la Declaración001107-S2.pdf</t>
  </si>
  <si>
    <t>file:///C:/Users/acuba/eudrperu/fichaduanas/Serie de la Declaración001107-S5.pdf</t>
  </si>
  <si>
    <t>3</t>
  </si>
  <si>
    <t>PERU-GREEN COFFEE(CAFE EN GRANO VERDE)SACOS X 69 KGICO: 30/11/4041 - FDA: 10023122868</t>
  </si>
  <si>
    <t>30/11/4041</t>
  </si>
  <si>
    <t>file:///C:/Users/acuba/eudrperu/fichaduanas/Serie de la Declaración001107-S6.pdf</t>
  </si>
  <si>
    <t>003491</t>
  </si>
  <si>
    <t>31/01/2024</t>
  </si>
  <si>
    <t>2024 - 51</t>
  </si>
  <si>
    <t>3511</t>
  </si>
  <si>
    <t>BANCO CONTINENTAL - 011</t>
  </si>
  <si>
    <t>file:///C:/Users/acuba/eudrperu/fichaduanas/Serie de la Declaración001107-S7.pdf</t>
  </si>
  <si>
    <t>Serie de la Declaración001107-S3.pdf</t>
  </si>
  <si>
    <t>http://www.aduanet.gob.pe/servlet/SgCDUI2?option=una&amp;n=40&amp;codaduana=046&amp;anoprese=2024&amp;numecorre=003491</t>
  </si>
  <si>
    <t>4</t>
  </si>
  <si>
    <t>PERU-GREEN COFFEE(CAFE EN GRANO VERDE)SACOS X 69 KGICO: 30/11/4042 - FDA: 10023122868</t>
  </si>
  <si>
    <t>30/11/4042</t>
  </si>
  <si>
    <t>file:///C:/Users/acuba/eudrperu/fichaduanas/Serie de la Declaración001107-S8.pdf</t>
  </si>
  <si>
    <t>file:///C:/Users/acuba/eudrperu/fichaduanas/Consulta DUA001107.pdf</t>
  </si>
  <si>
    <t>Serie de la Declaración001107-S4.pdf</t>
  </si>
  <si>
    <t>5</t>
  </si>
  <si>
    <t>PERU-GREEN COFFEE(CAFE EN GRANO VERDE)SACOS X 69 KGICO: 30/11/4043 - FDA: 10023122868</t>
  </si>
  <si>
    <t>30/11/4043</t>
  </si>
  <si>
    <t>24/07/2025</t>
  </si>
  <si>
    <t>http://www.aduanet.gob.pe/servlet/SgCDUI2?option=una&amp;n=40&amp;codaduana=118&amp;anoprese=2025&amp;numecorre=071691</t>
  </si>
  <si>
    <t>2026-09-24T02:44:43.467567+00:00</t>
  </si>
  <si>
    <t>71691</t>
  </si>
  <si>
    <t>file:///C:/Users/acuba/eudrperu/fichaduanas/Serie de la Declaración071691-S1.pdf</t>
  </si>
  <si>
    <t>Serie de la Declaración001107-S5.pdf</t>
  </si>
  <si>
    <t>file:///C:/Users/acuba/eudrperu/fichaduanas/Consulta DUA071691.pdf</t>
  </si>
  <si>
    <t>004653</t>
  </si>
  <si>
    <t>15/01/2024</t>
  </si>
  <si>
    <t>2024 - 52</t>
  </si>
  <si>
    <t>6</t>
  </si>
  <si>
    <t>3985</t>
  </si>
  <si>
    <t>PERU-GREEN COFFEE(CAFE EN GRANO VERDE)SACOS X 69 KGICO: 30/11/4044 - FDA: 10023122868</t>
  </si>
  <si>
    <t>30/11/4044</t>
  </si>
  <si>
    <t>15/08/2025</t>
  </si>
  <si>
    <t>http://www.aduanet.gob.pe/servlet/SgCDUI2?option=una&amp;n=40&amp;codaduana=118&amp;anoprese=2025&amp;numecorre=081523</t>
  </si>
  <si>
    <t>http://www.aduanet.gob.pe/servlet/SgCDUI2?option=una&amp;n=40&amp;codaduana=118&amp;anoprese=2024&amp;numecorre=004653</t>
  </si>
  <si>
    <t>2026-09-24T02:44:44.077349+00:00</t>
  </si>
  <si>
    <t>81523</t>
  </si>
  <si>
    <t>Serie de la Declaración001107-S6.pdf</t>
  </si>
  <si>
    <t>file:///C:/Users/acuba/eudrperu/fichaduanas/Serie de la Declaración081523-S1.pdf</t>
  </si>
  <si>
    <t>7</t>
  </si>
  <si>
    <t>PERU-GREEN COFFEE(CAFE EN GRANO VERDE)SACOS X 69 KGICO: 30/11/4045 - FDA: 10023122868</t>
  </si>
  <si>
    <t>30/11/4045</t>
  </si>
  <si>
    <t>Serie de la Declaración001107-S7.pdf</t>
  </si>
  <si>
    <t>8</t>
  </si>
  <si>
    <t>PERU-GREEN COFFEE(CAFE EN GRANO VERDE)SACOS X 69 KGICO: 30/11/4046 - FDA: 10023122868</t>
  </si>
  <si>
    <t>file:///C:/Users/acuba/eudrperu/fichaduanas/Consulta DUA081523.pdf</t>
  </si>
  <si>
    <t>30/11/4046</t>
  </si>
  <si>
    <t>Serie de la Declaración001107-S8.pdf</t>
  </si>
  <si>
    <t>CAR. FERNANDO BELAUNDE TERRY LOTE. 02L C.P. PERLA DE INDAÑE (CRUCE BAÑOS SULFURO</t>
  </si>
  <si>
    <t>12/09/2025</t>
  </si>
  <si>
    <t>023341</t>
  </si>
  <si>
    <t>http://www.aduanet.gob.pe/servlet/SgCDUI2?option=una&amp;n=40&amp;codaduana=118&amp;anoprese=2025&amp;numecorre=092565</t>
  </si>
  <si>
    <t>2026-09-24T02:44:44.686172+00:00</t>
  </si>
  <si>
    <t>CAF VERDE ORGNICO EN GRANO A GRANEL MARCA: 30-968-795 LOTE # 257142</t>
  </si>
  <si>
    <t>en_grano+granel+marca+lote</t>
  </si>
  <si>
    <t>92565</t>
  </si>
  <si>
    <t>007802</t>
  </si>
  <si>
    <t>10/02/2026</t>
  </si>
  <si>
    <t>257142</t>
  </si>
  <si>
    <t>30-968-795 LOTE</t>
  </si>
  <si>
    <t>2026 - 108</t>
  </si>
  <si>
    <t>VR</t>
  </si>
  <si>
    <t>file:///C:/Users/acuba/eudrperu/fichaduanas/Serie de la Declaración092565-S1.pdf</t>
  </si>
  <si>
    <t>11/06/2025</t>
  </si>
  <si>
    <t>MAEU254653661</t>
  </si>
  <si>
    <t>Serie de la Declaración002334-S1.pdf</t>
  </si>
  <si>
    <t>http://www.aduanet.gob.pe/servlet/SgCDUI2?option=una&amp;n=40&amp;codaduana=046&amp;anoprese=2026&amp;numecorre=007802</t>
  </si>
  <si>
    <t>http://www.aduanet.gob.pe/servlet/SgCDUI2?option=una&amp;n=40&amp;codaduana=046&amp;anoprese=2025&amp;numecorre=023341</t>
  </si>
  <si>
    <t>file:///C:/Users/acuba/eudrperu/fichaduanas/Serie de la Declaración092565-S2.pdf</t>
  </si>
  <si>
    <t>file:///C:/Users/acuba/eudrperu/fichaduanas/Consulta DUA092565.pdf</t>
  </si>
  <si>
    <t>007804</t>
  </si>
  <si>
    <t>JP</t>
  </si>
  <si>
    <t>01/10/2025</t>
  </si>
  <si>
    <t>http://www.aduanet.gob.pe/servlet/SgCDUI2?option=una&amp;n=40&amp;codaduana=118&amp;anoprese=2025&amp;numecorre=099496</t>
  </si>
  <si>
    <t>2026-09-24T02:44:45.353126+00:00</t>
  </si>
  <si>
    <t>99496</t>
  </si>
  <si>
    <t>AV. SAN IGNACIO 625 ,SAN IGNACIO,SAN IGNACIO,CAJAMARCA</t>
  </si>
  <si>
    <t>CAFE VERDE EN GRANO GREEN COFFEE BEANS BAGS OF 69 KG CONSUMO HUMANO</t>
  </si>
  <si>
    <t>en_grano+bolsa+consumo_humano</t>
  </si>
  <si>
    <t>file:///C:/Users/acuba/eudrperu/fichaduanas/Serie de la Declaración099496-S1.pdf</t>
  </si>
  <si>
    <t>http://www.aduanet.gob.pe/servlet/SgCDUI2?option=una&amp;n=40&amp;codaduana=046&amp;anoprese=2026&amp;numecorre=007804</t>
  </si>
  <si>
    <t>YACZ-2024003</t>
  </si>
  <si>
    <t>Serie de la Declaración002506-S1.pdf</t>
  </si>
  <si>
    <t>file:///C:/Users/acuba/eudrperu/fichaduanas/Serie de la Declaración099496-S2.pdf</t>
  </si>
  <si>
    <t>file:///C:/Users/acuba/eudrperu/fichaduanas/Consulta DUA099496.pdf</t>
  </si>
  <si>
    <t>13/10/2025</t>
  </si>
  <si>
    <t>009028</t>
  </si>
  <si>
    <t>http://www.aduanet.gob.pe/servlet/SgCDUI2?option=una&amp;n=40&amp;codaduana=118&amp;anoprese=2025&amp;numecorre=103839</t>
  </si>
  <si>
    <t>26/01/2024</t>
  </si>
  <si>
    <t>2026-09-24T02:44:46.045736+00:00</t>
  </si>
  <si>
    <t>103839</t>
  </si>
  <si>
    <t>2024 - 194</t>
  </si>
  <si>
    <t>file:///C:/Users/acuba/eudrperu/fichaduanas/Serie de la Declaración103839-S1.pdf</t>
  </si>
  <si>
    <t>Serie de la Declaración002506-S2.pdf</t>
  </si>
  <si>
    <t>http://www.aduanet.gob.pe/servlet/SgCDUI2?option=una&amp;n=40&amp;codaduana=118&amp;anoprese=2024&amp;numecorre=009028</t>
  </si>
  <si>
    <t>file:///C:/Users/acuba/eudrperu/fichaduanas/Serie de la Declaración103839-S2.pdf</t>
  </si>
  <si>
    <t>Serie de la Declaración002506-S3.pdf</t>
  </si>
  <si>
    <t>file:///C:/Users/acuba/eudrperu/fichaduanas/Consulta DUA103839.pdf</t>
  </si>
  <si>
    <t>Serie de la Declaración002506-S4.pdf</t>
  </si>
  <si>
    <t>CA. ZARUMILLA S/N CENTRO DE SAN IGNACIO ,SAN IGNACIO,SAN IGNACIO,CAJAMARCA</t>
  </si>
  <si>
    <t>CAFE VERDE EN GRANO EN CAJAS</t>
  </si>
  <si>
    <t>CAJ</t>
  </si>
  <si>
    <t>24/10/2025</t>
  </si>
  <si>
    <t>http://www.aduanet.gob.pe/servlet/SgCDUI2?option=una&amp;n=40&amp;codaduana=118&amp;anoprese=2025&amp;numecorre=109415</t>
  </si>
  <si>
    <t>GHL2504000004</t>
  </si>
  <si>
    <t>109415</t>
  </si>
  <si>
    <t>009186</t>
  </si>
  <si>
    <t>file:///C:/Users/acuba/eudrperu/fichaduanas/Serie de la Declaración109415-S1.pdf</t>
  </si>
  <si>
    <t>2024 - 131</t>
  </si>
  <si>
    <t>Serie de la Declaración002917-S1.pdf</t>
  </si>
  <si>
    <t>4516</t>
  </si>
  <si>
    <t>http://www.aduanet.gob.pe/servlet/SgCDUI2?option=una&amp;n=40&amp;codaduana=118&amp;anoprese=2024&amp;numecorre=009186</t>
  </si>
  <si>
    <t>file:///C:/Users/acuba/eudrperu/fichaduanas/Consulta DUA109415.pdf</t>
  </si>
  <si>
    <t>FR</t>
  </si>
  <si>
    <t>http://www.aduanet.gob.pe/servlet/SgCDUI2?option=una&amp;n=40&amp;codaduana=118&amp;anoprese=2025&amp;numecorre=108754</t>
  </si>
  <si>
    <t>2026-09-24T02:44:46.835440+00:00</t>
  </si>
  <si>
    <t>108754</t>
  </si>
  <si>
    <t>AV. COMERCIO PACAYPITE (COSTADO DE LA CASA DE LOS RONDEROS) SAN MARTIN - MOYOBA</t>
  </si>
  <si>
    <t>file:///C:/Users/acuba/eudrperu/fichaduanas/Serie de la Declaración108754-S1.pdf</t>
  </si>
  <si>
    <t>KG CONSUMO HUMANO CAFE VERDE EN GRANO WASHED PERU ARABICA ORGANIC GREEN COFFEE BEANS BAGS OF 69</t>
  </si>
  <si>
    <t>organico+arabica+washed+en_grano+bolsa+consumo_humano</t>
  </si>
  <si>
    <t>009513</t>
  </si>
  <si>
    <t>27/01/2025</t>
  </si>
  <si>
    <t>17/01/2026</t>
  </si>
  <si>
    <t>GMM00029-26</t>
  </si>
  <si>
    <t>http://www.aduanet.gob.pe/servlet/SgCDUI2?option=una&amp;n=40&amp;codaduana=118&amp;anoprese=2025&amp;numecorre=009513</t>
  </si>
  <si>
    <t>Serie de la Declaración003030-S1.pdf</t>
  </si>
  <si>
    <t>http://www.aduanet.gob.pe/servlet/SgCDUI2?option=una&amp;n=40&amp;codaduana=046&amp;anoprese=2026&amp;numecorre=003030</t>
  </si>
  <si>
    <t>file:///C:/Users/acuba/eudrperu/fichaduanas/Consulta DUA108754.pdf</t>
  </si>
  <si>
    <t>22/10/2025</t>
  </si>
  <si>
    <t>http://www.aduanet.gob.pe/servlet/SgCDUI2?option=una&amp;n=40&amp;codaduana=118&amp;anoprese=2025&amp;numecorre=105955</t>
  </si>
  <si>
    <t>2026-09-24T02:44:47.628216+00:00</t>
  </si>
  <si>
    <t>105955</t>
  </si>
  <si>
    <t>CAFE VERDE EN GRANO ARABICA GREEN COFFEE BEANS BAGS OF 69 KG CONSUMO HUMANO</t>
  </si>
  <si>
    <t>file:///C:/Users/acuba/eudrperu/fichaduanas/Serie de la Declaración105955-S1.pdf</t>
  </si>
  <si>
    <t>009514</t>
  </si>
  <si>
    <t>HLCULI3240135574</t>
  </si>
  <si>
    <t>http://www.aduanet.gob.pe/servlet/SgCDUI2?option=una&amp;n=40&amp;codaduana=118&amp;anoprese=2025&amp;numecorre=009514</t>
  </si>
  <si>
    <t>Serie de la Declaración003491-S1.pdf</t>
  </si>
  <si>
    <t>file:///C:/Users/acuba/eudrperu/fichaduanas/Consulta DUA105955.pdf</t>
  </si>
  <si>
    <t>25/11/2025</t>
  </si>
  <si>
    <t>http://www.aduanet.gob.pe/servlet/SgCDUI2?option=una&amp;n=40&amp;codaduana=118&amp;anoprese=2025&amp;numecorre=119634</t>
  </si>
  <si>
    <t>2026-09-24T02:44:48.351365+00:00</t>
  </si>
  <si>
    <t>119634</t>
  </si>
  <si>
    <t>011636</t>
  </si>
  <si>
    <t>03/02/2026</t>
  </si>
  <si>
    <t>2026 - 220</t>
  </si>
  <si>
    <t>file:///C:/Users/acuba/eudrperu/fichaduanas/Serie de la Declaración119634-S1.pdf</t>
  </si>
  <si>
    <t>3951</t>
  </si>
  <si>
    <t>JR. ARICA 284 ,JUANJUI,MARISCAL CACERES,SAN MARTIN</t>
  </si>
  <si>
    <t>003800</t>
  </si>
  <si>
    <t>CONTRATO: LTC013981 CACAO EN GRANO ORGANICOEN SACOS, DE 00 KG.PARA CONSUMO HUMANOLOTE : 24/76</t>
  </si>
  <si>
    <t>en_grano+bolsa+contrato</t>
  </si>
  <si>
    <t>20536743562</t>
  </si>
  <si>
    <t>DESPACHOS Y SERVICIOS ADUANEROS S.A.C.</t>
  </si>
  <si>
    <t>18.01.00.19.00</t>
  </si>
  <si>
    <t>http://www.aduanet.gob.pe/servlet/SgCDUI2?option=una&amp;n=40&amp;codaduana=118&amp;anoprese=2026&amp;numecorre=011636</t>
  </si>
  <si>
    <t>SAC</t>
  </si>
  <si>
    <t>13/01/2025</t>
  </si>
  <si>
    <t>LMM0504256</t>
  </si>
  <si>
    <t>Serie de la Declaración003800-S1.pdf</t>
  </si>
  <si>
    <t>http://www.aduanet.gob.pe/servlet/SgCDUI2?option=una&amp;n=40&amp;codaduana=118&amp;anoprese=2025&amp;numecorre=003800</t>
  </si>
  <si>
    <t>file:///C:/Users/acuba/eudrperu/fichaduanas/Consulta DUA119634.pdf</t>
  </si>
  <si>
    <t>20/11/2025</t>
  </si>
  <si>
    <t>http://www.aduanet.gob.pe/servlet/SgCDUI2?option=una&amp;n=40&amp;codaduana=118&amp;anoprese=2025&amp;numecorre=119651</t>
  </si>
  <si>
    <t>2026-09-24T02:44:49.076855+00:00</t>
  </si>
  <si>
    <t>119651</t>
  </si>
  <si>
    <t>012194</t>
  </si>
  <si>
    <t>HUMANO CAFE VERDE EN GRANO ORGANICO WASHED GREEN COFFEE BENS BAGS OF 25 KG CONSUMO</t>
  </si>
  <si>
    <t>file:///C:/Users/acuba/eudrperu/fichaduanas/Serie de la Declaración119651-S1.pdf</t>
  </si>
  <si>
    <t>organico+washed+en_grano+bolsa</t>
  </si>
  <si>
    <t>http://www.aduanet.gob.pe/servlet/SgCDUI2?option=una&amp;n=40&amp;codaduana=118&amp;anoprese=2025&amp;numecorre=012194</t>
  </si>
  <si>
    <t>LMM0441851</t>
  </si>
  <si>
    <t>Serie de la Declaración004653-S1.pdf</t>
  </si>
  <si>
    <t>file:///C:/Users/acuba/eudrperu/fichaduanas/Consulta DUA119651.pdf</t>
  </si>
  <si>
    <t>015743</t>
  </si>
  <si>
    <t>14/02/2026</t>
  </si>
  <si>
    <t>2026 - 528</t>
  </si>
  <si>
    <t>http://www.aduanet.gob.pe/servlet/SgCDUI2?option=una&amp;n=40&amp;codaduana=118&amp;anoprese=2025&amp;numecorre=119681</t>
  </si>
  <si>
    <t>119681</t>
  </si>
  <si>
    <t>http://www.aduanet.gob.pe/servlet/SgCDUI2?option=una&amp;n=40&amp;codaduana=118&amp;anoprese=2026&amp;numecorre=015743</t>
  </si>
  <si>
    <t>HUMANO CAFE VERDE EN GRANO ORGANICO WASHED GREEN COFFEE BENS BAGS OF 69 KG CONSUMO</t>
  </si>
  <si>
    <t>file:///C:/Users/acuba/eudrperu/fichaduanas/Serie de la Declaración119681-S1.pdf</t>
  </si>
  <si>
    <t>Serie de la Declaración004653-S2.pdf</t>
  </si>
  <si>
    <t>JR. SAN PABLO 966 CUARTO PISO ,BELLAVISTA,BELLAVISTA,SAN MARTIN</t>
  </si>
  <si>
    <t>file:///C:/Users/acuba/eudrperu/fichaduanas/Consulta DUA119681.pdf</t>
  </si>
  <si>
    <t>CAFE VERDE EN GRANO EN SACOS CONSUMO HUMANO</t>
  </si>
  <si>
    <t>09/02/2026</t>
  </si>
  <si>
    <t>MEDURU380420</t>
  </si>
  <si>
    <t>Serie de la Declaración007476-S1.pdf</t>
  </si>
  <si>
    <t>http://www.aduanet.gob.pe/servlet/SgCDUI2?option=una&amp;n=40&amp;codaduana=046&amp;anoprese=2026&amp;numecorre=007476</t>
  </si>
  <si>
    <t>016329</t>
  </si>
  <si>
    <t>16/04/2025</t>
  </si>
  <si>
    <t>2025 - 266</t>
  </si>
  <si>
    <t>14/12/2025</t>
  </si>
  <si>
    <t>OTRAS(ESPECIFIQUE) - 7</t>
  </si>
  <si>
    <t>http://www.aduanet.gob.pe/servlet/SgCDUI2?option=una&amp;n=40&amp;codaduana=118&amp;anoprese=2025&amp;numecorre=127408</t>
  </si>
  <si>
    <t>2026-09-24T02:44:49.801242+00:00</t>
  </si>
  <si>
    <t>127408</t>
  </si>
  <si>
    <t>http://www.aduanet.gob.pe/servlet/SgCDUI2?option=una&amp;n=40&amp;codaduana=046&amp;anoprese=2025&amp;numecorre=016329</t>
  </si>
  <si>
    <t>file:///C:/Users/acuba/eudrperu/fichaduanas/Serie de la Declaración127408-S1.pdf</t>
  </si>
  <si>
    <t>file:///C:/Users/acuba/eudrperu/fichaduanas/Consulta DUA127408.pdf</t>
  </si>
  <si>
    <t>BAGS OF 69 KG CONSUMO H CAF VERDE ARABICA TIPO EXPORTACION PERU ARABICA GREEN COFFEE BEANS GRADE 1</t>
  </si>
  <si>
    <t>24/12/2025</t>
  </si>
  <si>
    <t>HLCULI3260111971</t>
  </si>
  <si>
    <t>http://www.aduanet.gob.pe/servlet/SgCDUI2?option=una&amp;n=40&amp;codaduana=118&amp;anoprese=2025&amp;numecorre=130331</t>
  </si>
  <si>
    <t>2026-09-24T02:44:50.503764+00:00</t>
  </si>
  <si>
    <t>130331</t>
  </si>
  <si>
    <t>017760</t>
  </si>
  <si>
    <t>235</t>
  </si>
  <si>
    <t>Serie de la Declaración007802-S1.pdf</t>
  </si>
  <si>
    <t>file:///C:/Users/acuba/eudrperu/fichaduanas/Serie de la Declaración130331-S1.pdf</t>
  </si>
  <si>
    <t>09/03/2026</t>
  </si>
  <si>
    <t>IBERIA LINEAS AEREAS DE ESPAÑA</t>
  </si>
  <si>
    <t>2026 - 8930</t>
  </si>
  <si>
    <t>4 - AEREA</t>
  </si>
  <si>
    <t>4372</t>
  </si>
  <si>
    <t>20537362031</t>
  </si>
  <si>
    <t>EUROADUANAS S.A.C. AGENCIA DE ADUANA</t>
  </si>
  <si>
    <t>http://www.aduanet.gob.pe/servlet/SgCDUI2?option=una&amp;n=40&amp;codaduana=235&amp;anoprese=2026&amp;numecorre=017760</t>
  </si>
  <si>
    <t>file:///C:/Users/acuba/eudrperu/fichaduanas/Serie de la Declaración130331-S2.pdf</t>
  </si>
  <si>
    <t>file:///C:/Users/acuba/eudrperu/fichaduanas/Consulta DUA130331.pdf</t>
  </si>
  <si>
    <t>HLCULI3260111982</t>
  </si>
  <si>
    <t>Serie de la Declaración007804-S1.pdf</t>
  </si>
  <si>
    <t>02/12/2025</t>
  </si>
  <si>
    <t>018175</t>
  </si>
  <si>
    <t>http://www.aduanet.gob.pe/servlet/SgCDUI2?option=una&amp;n=40&amp;codaduana=118&amp;anoprese=2025&amp;numecorre=125194</t>
  </si>
  <si>
    <t>2026-09-24T02:44:51.120739+00:00</t>
  </si>
  <si>
    <t>16/07/2024</t>
  </si>
  <si>
    <t>125194</t>
  </si>
  <si>
    <t>file:///C:/Users/acuba/eudrperu/fichaduanas/Serie de la Declaración125194-S1.pdf</t>
  </si>
  <si>
    <t>2024 - 418</t>
  </si>
  <si>
    <t>http://www.aduanet.gob.pe/servlet/SgCDUI2?option=una&amp;n=40&amp;codaduana=046&amp;anoprese=2024&amp;numecorre=018175</t>
  </si>
  <si>
    <t>OF 69 KGS CONSUMO HUMANO CAFE VERDE EN GRANO ORGANICO WASHED ARABICA,ORGANIC GREEN COFFEE BEANS BAG</t>
  </si>
  <si>
    <t>organico+arabica+washed+en_grano+consumo_humano</t>
  </si>
  <si>
    <t>HLCULI3240128722</t>
  </si>
  <si>
    <t>file:///C:/Users/acuba/eudrperu/fichaduanas/Consulta DUA125194.pdf</t>
  </si>
  <si>
    <t>Serie de la Declaración009028-S1.pdf</t>
  </si>
  <si>
    <t>http://www.aduanet.gob.pe/servlet/SgCDUI2?option=una&amp;n=40&amp;codaduana=118&amp;anoprese=2025&amp;numecorre=133179</t>
  </si>
  <si>
    <t>2026-09-24T02:44:51.887261+00:00</t>
  </si>
  <si>
    <t>133179</t>
  </si>
  <si>
    <t>ITEMS SIN CABECERA</t>
  </si>
  <si>
    <t>file:///C:/Users/acuba/eudrperu/fichaduanas/Serie de la Declaración133179-S1.pdf</t>
  </si>
  <si>
    <t>CONSUMO HUMANO CAFE VERDE EN GRANO WASHED GREEN ARABICA COFFEE. BAGS OF 69 KG NET EACH</t>
  </si>
  <si>
    <t>arabica+washed+en_grano+bolsa+consumo_humano</t>
  </si>
  <si>
    <t>YACZ-2024007</t>
  </si>
  <si>
    <t>Serie de la Declaración009186-S1.pdf</t>
  </si>
  <si>
    <t>2026-09-24T02:44:52.542008+00:00</t>
  </si>
  <si>
    <t>11636</t>
  </si>
  <si>
    <t>018177</t>
  </si>
  <si>
    <t>2024 - 425</t>
  </si>
  <si>
    <t>file:///C:/Users/acuba/eudrperu/fichaduanas/Serie de la Declaración011636-S1.pdf</t>
  </si>
  <si>
    <t>http://www.aduanet.gob.pe/servlet/SgCDUI2?option=una&amp;n=40&amp;codaduana=046&amp;anoprese=2024&amp;numecorre=018177</t>
  </si>
  <si>
    <t>file:///C:/Users/acuba/eudrperu/fichaduanas/Serie de la Declaración011636-S2.pdf</t>
  </si>
  <si>
    <t>CAF EN GRANO VERDE PESO POR SACO : 69 KG EN SACOS DE YUTE</t>
  </si>
  <si>
    <t>file:///C:/Users/acuba/eudrperu/fichaduanas/Consulta DUA011636.pdf</t>
  </si>
  <si>
    <t>HLCULI3260138611</t>
  </si>
  <si>
    <t>Serie de la Declaración011636-S1.pdf</t>
  </si>
  <si>
    <t>18/03/2026</t>
  </si>
  <si>
    <t>019072</t>
  </si>
  <si>
    <t>24/07/2024</t>
  </si>
  <si>
    <t>http://www.aduanet.gob.pe/servlet/SgCDUI2?option=una&amp;n=40&amp;codaduana=118&amp;anoprese=2026&amp;numecorre=022329</t>
  </si>
  <si>
    <t>ROJO</t>
  </si>
  <si>
    <t>2026-09-24T02:44:53.379524+00:00</t>
  </si>
  <si>
    <t>22329</t>
  </si>
  <si>
    <t>2024 - 426</t>
  </si>
  <si>
    <t>http://www.aduanet.gob.pe/servlet/SgCDUI2?option=una&amp;n=40&amp;codaduana=046&amp;anoprese=2024&amp;numecorre=019072</t>
  </si>
  <si>
    <t>file:///C:/Users/acuba/eudrperu/fichaduanas/Serie de la Declaración022329-S1.pdf</t>
  </si>
  <si>
    <t>JUTE BAG OF 50 KGS, COCOA BEAN DRY COCOA BEANS EN SACOS DE YUTE</t>
  </si>
  <si>
    <t>Serie de la Declaración011636-S2.pdf</t>
  </si>
  <si>
    <t>011906</t>
  </si>
  <si>
    <t>CONSUMO HUMANO MARCA: CAFE VERDE EN GRANO JAS ORGANIC ARABICA GREEN COFFEE BEANS BAGS OF 00 KG /</t>
  </si>
  <si>
    <t>organico+arabica+en_grano+bolsa+consumo_humano+marca</t>
  </si>
  <si>
    <t>CAFE VERDE EN GRANO JAS ORGANIC ARABICA</t>
  </si>
  <si>
    <t>file:///C:/Users/acuba/eudrperu/fichaduanas/Serie de la Declaración022329-S2.pdf</t>
  </si>
  <si>
    <t>12/03/2025</t>
  </si>
  <si>
    <t>ruc_exportador</t>
  </si>
  <si>
    <t>LMM0513534</t>
  </si>
  <si>
    <t>020987</t>
  </si>
  <si>
    <t>Serie de la Declaración011906-S1.pdf</t>
  </si>
  <si>
    <t>23/05/2025</t>
  </si>
  <si>
    <t>n_duas</t>
  </si>
  <si>
    <t>http://www.aduanet.gob.pe/servlet/SgCDUI2?option=una&amp;n=40&amp;codaduana=046&amp;anoprese=2025&amp;numecorre=011906</t>
  </si>
  <si>
    <t>2025 - 325</t>
  </si>
  <si>
    <t>peso_bruto_total</t>
  </si>
  <si>
    <t>20517123154</t>
  </si>
  <si>
    <t>file:///C:/Users/acuba/eudrperu/fichaduanas/Serie de la Declaración022329-S3.pdf</t>
  </si>
  <si>
    <t>duas</t>
  </si>
  <si>
    <t>http://www.aduanet.gob.pe/servlet/SgCDUI2?option=una&amp;n=40&amp;codaduana=046&amp;anoprese=2025&amp;numecorre=020987</t>
  </si>
  <si>
    <t>subpartidas</t>
  </si>
  <si>
    <t>descripcion_ejemplo</t>
  </si>
  <si>
    <t>cobertura_ico</t>
  </si>
  <si>
    <t>file:///C:/Users/acuba/eudrperu/fichaduanas/Serie de la Declaración022329-S4.pdf</t>
  </si>
  <si>
    <t>items con ICO 20 / 312 del corpus (292 sin ICO)</t>
  </si>
  <si>
    <t>file:///C:/Users/acuba/eudrperu/fichaduanas/Serie de la Declaración022329-S5.pdf</t>
  </si>
  <si>
    <t>AV. LIMA NRO. 1007 SAN MARTIN - BELLAVISTA - BELLAVISTA</t>
  </si>
  <si>
    <t>015736</t>
  </si>
  <si>
    <t>OF 69 KG NET EACH ONE OF CAFE EN GRANO VERDE ORGANICO WASHED ARABICA GREEN COFFEE BEANS GRADE 1 BAGS</t>
  </si>
  <si>
    <t>organico+arabica+washed+en_grano</t>
  </si>
  <si>
    <t>01/04/2026</t>
  </si>
  <si>
    <t>MEDURU424590</t>
  </si>
  <si>
    <t>Serie de la Declaración015736-S1.pdf</t>
  </si>
  <si>
    <t>file:///C:/Users/acuba/eudrperu/fichaduanas/Serie de la Declaración022329-S6.pdf</t>
  </si>
  <si>
    <t>http://www.aduanet.gob.pe/servlet/SgCDUI2?option=una&amp;n=40&amp;codaduana=046&amp;anoprese=2026&amp;numecorre=015736</t>
  </si>
  <si>
    <t>021443</t>
  </si>
  <si>
    <t>15/08/2024</t>
  </si>
  <si>
    <t>2024 - 520</t>
  </si>
  <si>
    <t>http://www.aduanet.gob.pe/servlet/SgCDUI2?option=una&amp;n=40&amp;codaduana=046&amp;anoprese=2024&amp;numecorre=021443</t>
  </si>
  <si>
    <t>file:///C:/Users/acuba/eudrperu/fichaduanas/Serie de la Declaración022329-S7.pdf</t>
  </si>
  <si>
    <t>file:///C:/Users/acuba/eudrperu/fichaduanas/Serie de la Declaración022329-S8.pdf</t>
  </si>
  <si>
    <t>30/11/4663</t>
  </si>
  <si>
    <t>092565</t>
  </si>
  <si>
    <t>NUMBER: PO111076 PERU-GREEN COFFEE(CAFE EN GRANO VERDE)SACOS X 69 KGICO: 30/11/4663 - CONTRACT</t>
  </si>
  <si>
    <t>30/11/4664</t>
  </si>
  <si>
    <t>file:///C:/Users/acuba/eudrperu/fichaduanas/Serie de la Declaración022329-S9.pdf</t>
  </si>
  <si>
    <t>Serie de la Declaración015736-S2.pdf</t>
  </si>
  <si>
    <t>NUMBER: PO111077 PERU-GREEN COFFEE(CAFE EN GRANO VERDE)SACOS X 69 KGICO: 30/11/4664 - CONTRACT</t>
  </si>
  <si>
    <t>30/11/4771</t>
  </si>
  <si>
    <t>CAFE VERDE EN GRANO ORGANICOSACOS X 60 KGCONSUMO HUMANO</t>
  </si>
  <si>
    <t>organico+fairtrade+en_grano+bolsa</t>
  </si>
  <si>
    <t>KGICO: 30/11/4771 - LOT FAIRTRADE ORGANIC GREEN COFFEE BEANS(CAFE EN GRANO VERDE ORGANICO)SACOS X 69</t>
  </si>
  <si>
    <t>021606</t>
  </si>
  <si>
    <t>30/11/4772</t>
  </si>
  <si>
    <t>file:///C:/Users/acuba/eudrperu/fichaduanas/Serie de la Declaración022329-S10.pdf</t>
  </si>
  <si>
    <t>28/05/2025</t>
  </si>
  <si>
    <t>MEDURU396582</t>
  </si>
  <si>
    <t>2025 - 366</t>
  </si>
  <si>
    <t>Serie de la Declaración015743-S1.pdf</t>
  </si>
  <si>
    <t>KGICO: 30/11/4772 - LOT FAIRTRADE ORGANIC GREEN COFFEE BEANS(CAFE EN GRANO VERDE ORGANICO)SACOS X 69</t>
  </si>
  <si>
    <t>http://www.aduanet.gob.pe/servlet/SgCDUI2?option=una&amp;n=40&amp;codaduana=046&amp;anoprese=2025&amp;numecorre=021606</t>
  </si>
  <si>
    <t>30/11/4774</t>
  </si>
  <si>
    <t>KGICO: 30/11/4774 - LOT FAIRTRADE ORGANIC GREEN COFFEE BEANS(CAFE EN GRANO VERDE ORGANICO)SACOS X 69</t>
  </si>
  <si>
    <t>30/11/4775</t>
  </si>
  <si>
    <t>file:///C:/Users/acuba/eudrperu/fichaduanas/Consulta DUA022329.pdf</t>
  </si>
  <si>
    <t>099496</t>
  </si>
  <si>
    <t>LOT NUMBER: 06-20 PERU FAIRTRADE ORGANIC(CAFE EN GRANO VERDE ORGANICO)SACOS X 25 KGICO: 30/11/4775</t>
  </si>
  <si>
    <t>30/11/4776</t>
  </si>
  <si>
    <t>LOT NUMBER: 07-20 PERU FAIRTRADE ORGANIC(CAFE EN GRANO VERDE ORGANICO)SACOS X 69 KGICO: 30/11/4776</t>
  </si>
  <si>
    <t>30/11/4801</t>
  </si>
  <si>
    <t>KGICO: 30/11/4801 - LOT FAIRTRADE ORGANIC GREEN COFFEE BEANS(CAFE EN GRANO VERDE ORGANICO)SACOS X 69</t>
  </si>
  <si>
    <t>30/11/4802</t>
  </si>
  <si>
    <t>05/03/2026</t>
  </si>
  <si>
    <t>KGICO: 30/11/4802 - LOT FAIRTRADE ORGANIC GREEN COFFEE BEANS(CAFE EN GRANO VERDE ORGANICO)SACOS X 69</t>
  </si>
  <si>
    <t>30/11/4803</t>
  </si>
  <si>
    <t>2026-09-24T02:44:54.295605+00:00</t>
  </si>
  <si>
    <t>022202</t>
  </si>
  <si>
    <t>15743</t>
  </si>
  <si>
    <t>HUMANO / 30-916-5421 / L CAFE VERDE EN GRANO PERU GREEN ARABICA COFFEE 275 BAGS OF 00 KG CONSUMO</t>
  </si>
  <si>
    <t>02/06/2025</t>
  </si>
  <si>
    <t>2025 - 364</t>
  </si>
  <si>
    <t>X 25 KGICO: 30/11/4803 PERU FAIRTRADE ORGANIC GREEN COFFEE BEANS(CAFE EN GRANO VERDE ORGANICO)SACOS</t>
  </si>
  <si>
    <t>30/11/4804</t>
  </si>
  <si>
    <t>MAEU252346641</t>
  </si>
  <si>
    <t>20480864469</t>
  </si>
  <si>
    <t>file:///C:/Users/acuba/eudrperu/fichaduanas/Serie de la Declaración015743-S1.pdf</t>
  </si>
  <si>
    <t>DESPACHOS ADUANEROS CHAVIMOCHIC SAC</t>
  </si>
  <si>
    <t>X 69 KGICO: 30/11/4804 PERU FAIRTRADE ORGANIC GREEN COFFEE BEANS(CAFE EN GRANO VERDE ORGANICO)SACOS</t>
  </si>
  <si>
    <t>http://www.aduanet.gob.pe/servlet/SgCDUI2?option=una&amp;n=40&amp;codaduana=046&amp;anoprese=2025&amp;numecorre=022202</t>
  </si>
  <si>
    <t>30/11/4806</t>
  </si>
  <si>
    <t>Serie de la Declaración016329-S1.pdf</t>
  </si>
  <si>
    <t>KGICO: 30/11/4806 - LOT FAIRTRADE ORGANIC GREEN COFFEE BEANS(CAFE EN GRANO VERDE ORGANICO)SACOS X 69</t>
  </si>
  <si>
    <t>file:///C:/Users/acuba/eudrperu/fichaduanas/Consulta DUA015743.pdf</t>
  </si>
  <si>
    <t>05/12/2024</t>
  </si>
  <si>
    <t>http://www.aduanet.gob.pe/servlet/SgCDUI2?option=una&amp;n=40&amp;codaduana=118&amp;anoprese=2024&amp;numecorre=124805</t>
  </si>
  <si>
    <t>2026-09-24T03:28:54.846779+00:00</t>
  </si>
  <si>
    <t>124805</t>
  </si>
  <si>
    <t>AV. CHANCHAMAYO PUERTO YURINAKI 150101 ,PERENE,CHANCHAMAYO,JUNIN</t>
  </si>
  <si>
    <t>file:///C:/Users/acuba/eudrperu/fichaduanas/Serie de la Declaración124805-S1.pdf</t>
  </si>
  <si>
    <t>150101</t>
  </si>
  <si>
    <t>GREEN COFFEE - DESCRIPCIN: Caf Arbica Lavado, G1, SHB, MCM LOTE 01-01-26</t>
  </si>
  <si>
    <t>washed+en_grano+lote</t>
  </si>
  <si>
    <t>022206</t>
  </si>
  <si>
    <t>01-01-26</t>
  </si>
  <si>
    <t>2025 - 381</t>
  </si>
  <si>
    <t>00MSL191706</t>
  </si>
  <si>
    <t>http://www.aduanet.gob.pe/servlet/SgCDUI2?option=una&amp;n=40&amp;codaduana=046&amp;anoprese=2025&amp;numecorre=022206</t>
  </si>
  <si>
    <t>file:///C:/Users/acuba/eudrperu/fichaduanas/Serie de la Declaración124805-S2.pdf</t>
  </si>
  <si>
    <t>Serie de la Declaración017760-S1.pdf</t>
  </si>
  <si>
    <t>file:///C:/Users/acuba/eudrperu/fichaduanas/Consulta DUA124805.pdf</t>
  </si>
  <si>
    <t>18/12/2024</t>
  </si>
  <si>
    <t>http://www.aduanet.gob.pe/servlet/SgCDUI2?option=una&amp;n=40&amp;codaduana=118&amp;anoprese=2024&amp;numecorre=129809</t>
  </si>
  <si>
    <t>2026-09-24T03:28:55.462812+00:00</t>
  </si>
  <si>
    <t>022329</t>
  </si>
  <si>
    <t>129809</t>
  </si>
  <si>
    <t>HUMANO CAFE VERDE EN GRANO WASHED ARABICA GREEN COFFEE BEANS BAGS OF 00 KG CONSUMO</t>
  </si>
  <si>
    <t>arabica+washed+en_grano+bolsa</t>
  </si>
  <si>
    <t>2026 - 542</t>
  </si>
  <si>
    <t>file:///C:/Users/acuba/eudrperu/fichaduanas/Serie de la Declaración129809-S1.pdf</t>
  </si>
  <si>
    <t>MEDUP3360914</t>
  </si>
  <si>
    <t>Serie de la Declaración018175-S1.pdf</t>
  </si>
  <si>
    <t>file:///C:/Users/acuba/eudrperu/fichaduanas/Serie de la Declaración129809-S2.pdf</t>
  </si>
  <si>
    <t>file:///C:/Users/acuba/eudrperu/fichaduanas/Consulta DUA129809.pdf</t>
  </si>
  <si>
    <t>022449</t>
  </si>
  <si>
    <t>04/06/2025</t>
  </si>
  <si>
    <t>2025 - 338</t>
  </si>
  <si>
    <t>07/12/2024</t>
  </si>
  <si>
    <t>http://www.aduanet.gob.pe/servlet/SgCDUI2?option=una&amp;n=40&amp;codaduana=118&amp;anoprese=2024&amp;numecorre=122582</t>
  </si>
  <si>
    <t>2026-09-24T03:28:56.187903+00:00</t>
  </si>
  <si>
    <t>HUMANO CAFE VERDE EN GRANO ARABICA GREEN COFFEE BEANS BAGS OF 00 KG CONSUMO</t>
  </si>
  <si>
    <t>122582</t>
  </si>
  <si>
    <t>http://www.aduanet.gob.pe/servlet/SgCDUI2?option=una&amp;n=40&amp;codaduana=046&amp;anoprese=2025&amp;numecorre=022449</t>
  </si>
  <si>
    <t>file:///C:/Users/acuba/eudrperu/fichaduanas/Serie de la Declaración122582-S1.pdf</t>
  </si>
  <si>
    <t>HLCULI3240717185</t>
  </si>
  <si>
    <t>Serie de la Declaración018177-S1.pdf</t>
  </si>
  <si>
    <t>022614</t>
  </si>
  <si>
    <t>06/03/2024</t>
  </si>
  <si>
    <t>2024 - 640</t>
  </si>
  <si>
    <t>018383</t>
  </si>
  <si>
    <t>826-6943 - Lot: 1 CAF VERDE EN GRANO PERU ABABICA WASHED COFFEE 1 BULK CONSUMO HUMANO/ICO: 30</t>
  </si>
  <si>
    <t>washed+en_grano+granel+consumo_humano</t>
  </si>
  <si>
    <t>file:///C:/Users/acuba/eudrperu/fichaduanas/Consulta DUA122582.pdf</t>
  </si>
  <si>
    <t>20510613652</t>
  </si>
  <si>
    <t>23/04/2026</t>
  </si>
  <si>
    <t>MEDURU475618</t>
  </si>
  <si>
    <t>A. HARTRODT ADUANAS S.A.C.</t>
  </si>
  <si>
    <t>Serie de la Declaración018383-S1.pdf</t>
  </si>
  <si>
    <t>http://www.aduanet.gob.pe/servlet/SgCDUI2?option=una&amp;n=40&amp;codaduana=046&amp;anoprese=2026&amp;numecorre=018383</t>
  </si>
  <si>
    <t>http://www.aduanet.gob.pe/servlet/SgCDUI2?option=una&amp;n=40&amp;codaduana=118&amp;anoprese=2024&amp;numecorre=022614</t>
  </si>
  <si>
    <t>23/01/2024</t>
  </si>
  <si>
    <t>2026-09-24T03:28:56.895023+00:00</t>
  </si>
  <si>
    <t>4653</t>
  </si>
  <si>
    <t>file:///C:/Users/acuba/eudrperu/fichaduanas/Serie de la Declaración004653-S1.pdf</t>
  </si>
  <si>
    <t>CAFE VERDE EN GRANO ARABICA WASHED COFFEE GREEN BEANS BULK CONSUMO HUMANO</t>
  </si>
  <si>
    <t>arabica+washed+en_grano+granel+consumo_humano</t>
  </si>
  <si>
    <t>file:///C:/Users/acuba/eudrperu/fichaduanas/Serie de la Declaración004653-S2.pdf</t>
  </si>
  <si>
    <t>HLCULI3240717236</t>
  </si>
  <si>
    <t>file:///C:/Users/acuba/eudrperu/fichaduanas/Consulta DUA004653.pdf</t>
  </si>
  <si>
    <t>023214</t>
  </si>
  <si>
    <t>03/09/2024</t>
  </si>
  <si>
    <t>2024 - 556</t>
  </si>
  <si>
    <t>Serie de la Declaración019072-S1.pdf</t>
  </si>
  <si>
    <t>http://www.aduanet.gob.pe/servlet/SgCDUI2?option=una&amp;n=40&amp;codaduana=046&amp;anoprese=2024&amp;numecorre=023214</t>
  </si>
  <si>
    <t>02/02/2024</t>
  </si>
  <si>
    <t>2026-09-24T03:28:57.511047+00:00</t>
  </si>
  <si>
    <t>9028</t>
  </si>
  <si>
    <t>file:///C:/Users/acuba/eudrperu/fichaduanas/Serie de la Declaración009028-S1.pdf</t>
  </si>
  <si>
    <t>file:///C:/Users/acuba/eudrperu/fichaduanas/Consulta DUA009028.pdf</t>
  </si>
  <si>
    <t>275 SACOS DE CAF VERDE ORGNICO EN GRANO PE-BIO-123 MARCA: 30-968-801 LOTE: P50860</t>
  </si>
  <si>
    <t>en_grano+bolsa+marca</t>
  </si>
  <si>
    <t>30-968-801 LOTE</t>
  </si>
  <si>
    <t>LMM0524131</t>
  </si>
  <si>
    <t>023740</t>
  </si>
  <si>
    <t>13/06/2025</t>
  </si>
  <si>
    <t>2025 - 390</t>
  </si>
  <si>
    <t>15/03/2024</t>
  </si>
  <si>
    <t>2026-09-24T03:28:58.250716+00:00</t>
  </si>
  <si>
    <t>Serie de la Declaración020987-S1.pdf</t>
  </si>
  <si>
    <t>22614</t>
  </si>
  <si>
    <t>http://www.aduanet.gob.pe/servlet/SgCDUI2?option=una&amp;n=40&amp;codaduana=046&amp;anoprese=2025&amp;numecorre=023740</t>
  </si>
  <si>
    <t>file:///C:/Users/acuba/eudrperu/fichaduanas/Serie de la Declaración022614-S1.pdf</t>
  </si>
  <si>
    <t>file:///C:/Users/acuba/eudrperu/fichaduanas/Serie de la Declaración022614-S2.pdf</t>
  </si>
  <si>
    <t>file:///C:/Users/acuba/eudrperu/fichaduanas/Consulta DUA022614.pdf</t>
  </si>
  <si>
    <t>021325</t>
  </si>
  <si>
    <t>HUMANO / 30-916-5554 / L CAFE VERDE EN GRANO PERU GREEN ARABICA COFFEE 275 BAGS OF 00 KG CONSUMO</t>
  </si>
  <si>
    <t>023741</t>
  </si>
  <si>
    <t>26/05/2025</t>
  </si>
  <si>
    <t>MAEU254053314</t>
  </si>
  <si>
    <t>Serie de la Declaración021325-S1.pdf</t>
  </si>
  <si>
    <t>http://www.aduanet.gob.pe/servlet/SgCDUI2?option=una&amp;n=40&amp;codaduana=046&amp;anoprese=2025&amp;numecorre=023741</t>
  </si>
  <si>
    <t>http://www.aduanet.gob.pe/servlet/SgCDUI2?option=una&amp;n=40&amp;codaduana=046&amp;anoprese=2025&amp;numecorre=021325</t>
  </si>
  <si>
    <t>28/03/2024</t>
  </si>
  <si>
    <t>http://www.aduanet.gob.pe/servlet/SgCDUI2?option=una&amp;n=40&amp;codaduana=118&amp;anoprese=2024&amp;numecorre=027656</t>
  </si>
  <si>
    <t>2026-09-24T03:28:58.945780+00:00</t>
  </si>
  <si>
    <t>27656</t>
  </si>
  <si>
    <t>file:///C:/Users/acuba/eudrperu/fichaduanas/Serie de la Declaración027656-S1.pdf</t>
  </si>
  <si>
    <t>file:///C:/Users/acuba/eudrperu/fichaduanas/Serie de la Declaración027656-S2.pdf</t>
  </si>
  <si>
    <t>JR. AMAZONAS S/N ,OCUMAL,LUYA,AMAZONAS</t>
  </si>
  <si>
    <t>CONSUMO HUMANO CAFE VERDE EN GRANO ARABICA WASHED GREEN COFFEE BEANS 140 BAGS OF 69 KG</t>
  </si>
  <si>
    <t>file:///C:/Users/acuba/eudrperu/fichaduanas/Consulta DUA027656.pdf</t>
  </si>
  <si>
    <t>HLCULI3240819101</t>
  </si>
  <si>
    <t>023861</t>
  </si>
  <si>
    <t>10/09/2024</t>
  </si>
  <si>
    <t>2024 - 571</t>
  </si>
  <si>
    <t>Serie de la Declaración021443-S1.pdf</t>
  </si>
  <si>
    <t>13/11/2024</t>
  </si>
  <si>
    <t>http://www.aduanet.gob.pe/servlet/SgCDUI2?option=una&amp;n=40&amp;codaduana=118&amp;anoprese=2024&amp;numecorre=111558</t>
  </si>
  <si>
    <t>2026-09-24T03:28:59.656906+00:00</t>
  </si>
  <si>
    <t>111558</t>
  </si>
  <si>
    <t>http://www.aduanet.gob.pe/servlet/SgCDUI2?option=una&amp;n=40&amp;codaduana=046&amp;anoprese=2024&amp;numecorre=023861</t>
  </si>
  <si>
    <t>file:///C:/Users/acuba/eudrperu/fichaduanas/Serie de la Declaración111558-S1.pdf</t>
  </si>
  <si>
    <t>file:///C:/Users/acuba/eudrperu/fichaduanas/Serie de la Declaración111558-S2.pdf</t>
  </si>
  <si>
    <t>CONSUMO HUMANO CAFE VERDE EN GRANO ARABICA WASHED GREEN COFFEE BEANS 135 JUTE BAGS OF 00 KG</t>
  </si>
  <si>
    <t>file:///C:/Users/acuba/eudrperu/fichaduanas/Consulta DUA111558.pdf</t>
  </si>
  <si>
    <t>024075</t>
  </si>
  <si>
    <t>17/06/2025</t>
  </si>
  <si>
    <t>20/11/2024</t>
  </si>
  <si>
    <t>Serie de la Declaración021443-S2.pdf</t>
  </si>
  <si>
    <t>http://www.aduanet.gob.pe/servlet/SgCDUI2?option=una&amp;n=40&amp;codaduana=118&amp;anoprese=2024&amp;numecorre=118207</t>
  </si>
  <si>
    <t>118207</t>
  </si>
  <si>
    <t>http://www.aduanet.gob.pe/servlet/SgCDUI2?option=una&amp;n=40&amp;codaduana=046&amp;anoprese=2025&amp;numecorre=024075</t>
  </si>
  <si>
    <t>file:///C:/Users/acuba/eudrperu/fichaduanas/Serie de la Declaración118207-S1.pdf</t>
  </si>
  <si>
    <t>CONSUMO HUMANO MARK: CAFE VERDE EN GRANO PERU GREEN ARABICA COFFEE 600 BAGS OF 00 KG NET IN BULK/</t>
  </si>
  <si>
    <t>arabica+en_grano+bolsa+granel+consumo_humano</t>
  </si>
  <si>
    <t>LMM0524919</t>
  </si>
  <si>
    <t>file:///C:/Users/acuba/eudrperu/fichaduanas/Serie de la Declaración118207-S2.pdf</t>
  </si>
  <si>
    <t>Serie de la Declaración021606-S1.pdf</t>
  </si>
  <si>
    <t>file:///C:/Users/acuba/eudrperu/fichaduanas/Consulta DUA118207.pdf</t>
  </si>
  <si>
    <t>024680</t>
  </si>
  <si>
    <t>18/09/2024</t>
  </si>
  <si>
    <t>CAFE VERDE EN SACOS PARA CONSUMO HUMANO</t>
  </si>
  <si>
    <t>2024 - 604</t>
  </si>
  <si>
    <t>bolsa+consumo_humano</t>
  </si>
  <si>
    <t>MEDUP3922960</t>
  </si>
  <si>
    <t>18/10/2024</t>
  </si>
  <si>
    <t>http://www.aduanet.gob.pe/servlet/SgCDUI2?option=una&amp;n=40&amp;codaduana=118&amp;anoprese=2024&amp;numecorre=106359</t>
  </si>
  <si>
    <t>2026-09-24T03:29:00.281399+00:00</t>
  </si>
  <si>
    <t>106359</t>
  </si>
  <si>
    <t>Serie de la Declaración022202-S1.pdf</t>
  </si>
  <si>
    <t>file:///C:/Users/acuba/eudrperu/fichaduanas/Serie de la Declaración106359-S1.pdf</t>
  </si>
  <si>
    <t>http://www.aduanet.gob.pe/servlet/SgCDUI2?option=una&amp;n=40&amp;codaduana=046&amp;anoprese=2024&amp;numecorre=024680</t>
  </si>
  <si>
    <t>file:///C:/Users/acuba/eudrperu/fichaduanas/Consulta DUA106359.pdf</t>
  </si>
  <si>
    <t>HLCULI3250537405</t>
  </si>
  <si>
    <t>21/10/2024</t>
  </si>
  <si>
    <t>http://www.aduanet.gob.pe/servlet/SgCDUI2?option=una&amp;n=40&amp;codaduana=118&amp;anoprese=2024&amp;numecorre=106360</t>
  </si>
  <si>
    <t>2026-09-24T03:29:00.916206+00:00</t>
  </si>
  <si>
    <t>peso_neto_suma</t>
  </si>
  <si>
    <t>Serie de la Declaración022206-S1.pdf</t>
  </si>
  <si>
    <t>106360</t>
  </si>
  <si>
    <t>archivos_serie</t>
  </si>
  <si>
    <t>estado</t>
  </si>
  <si>
    <t>024836</t>
  </si>
  <si>
    <t>link_reconsulta</t>
  </si>
  <si>
    <t>23/06/2025</t>
  </si>
  <si>
    <t>2025 - 406</t>
  </si>
  <si>
    <t>file:///C:/Users/acuba/eudrperu/fichaduanas/Serie de la Declaración106360-S1.pdf</t>
  </si>
  <si>
    <t>3488</t>
  </si>
  <si>
    <t>DUA COMPLETA (items en PDF Serie). Falta solo la vista de cabecera, que es redundante. No hay nada que descargar.</t>
  </si>
  <si>
    <t>20252062077</t>
  </si>
  <si>
    <t>http://www.aduanet.gob.pe/servlet/SgCDUI2?option=una&amp;n=40&amp;codaduana=046&amp;anoprese=2025&amp;numecorre=024836</t>
  </si>
  <si>
    <t>file:///C:/Users/acuba/eudrperu/fichaduanas/Consulta DUA106360.pdf</t>
  </si>
  <si>
    <t>1CONSUMO HUMANO GREEN COFFEE BEANS01 SACO DE CAFE EN GRANO VERDE X 69 KGS,MARCA 30/11/5502 LOTE</t>
  </si>
  <si>
    <t>30</t>
  </si>
  <si>
    <t>HMLX26002</t>
  </si>
  <si>
    <t>24/10/2024</t>
  </si>
  <si>
    <t>Serie de la Declaración022329-S1.pdf</t>
  </si>
  <si>
    <t>http://www.aduanet.gob.pe/servlet/SgCDUI2?option=una&amp;n=40&amp;codaduana=118&amp;anoprese=2024&amp;numecorre=108706</t>
  </si>
  <si>
    <t>108706</t>
  </si>
  <si>
    <t>file:///C:/Users/acuba/eudrperu/fichaduanas/Serie de la Declaración108706-S1.pdf</t>
  </si>
  <si>
    <t>024882</t>
  </si>
  <si>
    <t>19/09/2024</t>
  </si>
  <si>
    <t>2024 - 584</t>
  </si>
  <si>
    <t>http://www.aduanet.gob.pe/servlet/SgCDUI2?option=una&amp;n=40&amp;codaduana=046&amp;anoprese=2024&amp;numecorre=024882</t>
  </si>
  <si>
    <t>file:///C:/Users/acuba/eudrperu/fichaduanas/Consulta DUA108706.pdf</t>
  </si>
  <si>
    <t>10</t>
  </si>
  <si>
    <t>10CONSUMO HUMANO GREEN COFFEE BEANS05 SACOS DE CAFE EN GRANO VERDE X 69 KGSMARCA 30/11/5511 LOTE</t>
  </si>
  <si>
    <t>025067</t>
  </si>
  <si>
    <t>22/06/2025</t>
  </si>
  <si>
    <t>24/06/2025</t>
  </si>
  <si>
    <t>http://www.aduanet.gob.pe/servlet/SgCDUI2?option=una&amp;n=40&amp;codaduana=118&amp;anoprese=2025&amp;numecorre=059892</t>
  </si>
  <si>
    <t>2026-09-24T02:44:55.026856+00:00</t>
  </si>
  <si>
    <t>59892</t>
  </si>
  <si>
    <t>file:///C:/Users/acuba/eudrperu/fichaduanas/Serie de la Declaración059892-S1.pdf</t>
  </si>
  <si>
    <t>Serie de la Declaración022329-S10.pdf</t>
  </si>
  <si>
    <t>http://www.aduanet.gob.pe/servlet/SgCDUI2?option=una&amp;n=40&amp;codaduana=046&amp;anoprese=2025&amp;numecorre=025067</t>
  </si>
  <si>
    <t>2CONSUMO HUMANO GREEN COFFEE BEANS01 SACO DE CAFE EN GRANO VERDE X 30 KGSMARCA 30/11/5503 LOTE</t>
  </si>
  <si>
    <t>file:///C:/Users/acuba/eudrperu/fichaduanas/Consulta DUA059892.pdf</t>
  </si>
  <si>
    <t>Serie de la Declaración022329-S2.pdf</t>
  </si>
  <si>
    <t>3CONSUMO HUMANO GREEN COFFEE BEANS01 SACO DE CAFE EN GRANO VERDE X 69 KGS,MARCA 30/11/5504 LOTE</t>
  </si>
  <si>
    <t>GP</t>
  </si>
  <si>
    <t>10/06/2025</t>
  </si>
  <si>
    <t>http://www.aduanet.gob.pe/servlet/SgCDUI2?option=una&amp;n=40&amp;codaduana=118&amp;anoprese=2025&amp;numecorre=053154</t>
  </si>
  <si>
    <t>2026-09-24T02:44:55.824412+00:00</t>
  </si>
  <si>
    <t>53154</t>
  </si>
  <si>
    <t>file:///C:/Users/acuba/eudrperu/fichaduanas/Serie de la Declaración053154-S1.pdf</t>
  </si>
  <si>
    <t>Serie de la Declaración022329-S3.pdf</t>
  </si>
  <si>
    <t>025165</t>
  </si>
  <si>
    <t>25/06/2025</t>
  </si>
  <si>
    <t>2025 - 424</t>
  </si>
  <si>
    <t>4CONSUMO HUMANO GREEN COFFEE BEANS01 SACO DE CAFE EN GRANO VERDE X 30 KGS,MARCA 30/11/5505 LOTE</t>
  </si>
  <si>
    <t>file:///C:/Users/acuba/eudrperu/fichaduanas/Consulta DUA053154.pdf</t>
  </si>
  <si>
    <t>http://www.aduanet.gob.pe/servlet/SgCDUI2?option=una&amp;n=40&amp;codaduana=046&amp;anoprese=2025&amp;numecorre=025165</t>
  </si>
  <si>
    <t>Serie de la Declaración022329-S4.pdf</t>
  </si>
  <si>
    <t>MX</t>
  </si>
  <si>
    <t>02/07/2025</t>
  </si>
  <si>
    <t>http://www.aduanet.gob.pe/servlet/SgCDUI2?option=una&amp;n=40&amp;codaduana=118&amp;anoprese=2025&amp;numecorre=061203</t>
  </si>
  <si>
    <t>2026-09-24T02:44:56.473600+00:00</t>
  </si>
  <si>
    <t>61203</t>
  </si>
  <si>
    <t>5CONSUMO HUMANO GREEN COFFEE BEANS01 SACO DE CAFE EN GRANO VERDE X 30 KGS,MARCA 30/11/5506 LOTE</t>
  </si>
  <si>
    <t>file:///C:/Users/acuba/eudrperu/fichaduanas/Serie de la Declaración061203-S1.pdf</t>
  </si>
  <si>
    <t>Serie de la Declaración022329-S5.pdf</t>
  </si>
  <si>
    <t>6CONSUMO HUMANO GREEN COFFEE BEANS01 SACO DE CAFE EN GRANO VERDE X 30 KGS,MARCA 30/11/5507 LOTE</t>
  </si>
  <si>
    <t>025699</t>
  </si>
  <si>
    <t>file:///C:/Users/acuba/eudrperu/fichaduanas/Consulta DUA061203.pdf</t>
  </si>
  <si>
    <t>28/06/2025</t>
  </si>
  <si>
    <t>2025 - 446</t>
  </si>
  <si>
    <t>Serie de la Declaración022329-S6.pdf</t>
  </si>
  <si>
    <t>http://www.aduanet.gob.pe/servlet/SgCDUI2?option=una&amp;n=40&amp;codaduana=046&amp;anoprese=2025&amp;numecorre=025699</t>
  </si>
  <si>
    <t>7CONSUMO HUMANO GREEN COFFEE BEANS01 SACO DE CAFE EN GRANO VERDE X 30 KGS,MARCA 30/11/5508 LOTE</t>
  </si>
  <si>
    <t>16/07/2025</t>
  </si>
  <si>
    <t>023342</t>
  </si>
  <si>
    <t>http://www.aduanet.gob.pe/servlet/SgCDUI2?option=una&amp;n=40&amp;codaduana=118&amp;anoprese=2025&amp;numecorre=070158</t>
  </si>
  <si>
    <t>70158</t>
  </si>
  <si>
    <t>Serie de la Declaración023342-S1.pdf</t>
  </si>
  <si>
    <t>http://www.aduanet.gob.pe/servlet/SgCDUI2?option=una&amp;n=40&amp;codaduana=046&amp;anoprese=2025&amp;numecorre=023342</t>
  </si>
  <si>
    <t>file:///C:/Users/acuba/eudrperu/fichaduanas/Serie de la Declaración070158-S1.pdf</t>
  </si>
  <si>
    <t>Serie de la Declaración022329-S7.pdf</t>
  </si>
  <si>
    <t>8CONSUMO HUMANO GREEN COFFEE BEANS01 SACO DE CAFE EN GRANO VERDE X 30 KGSMARCA 30/11/5509 LOTE</t>
  </si>
  <si>
    <t>file:///C:/Users/acuba/eudrperu/fichaduanas/Consulta DUA070158.pdf</t>
  </si>
  <si>
    <t>Serie de la Declaración022329-S8.pdf</t>
  </si>
  <si>
    <t>9</t>
  </si>
  <si>
    <t>025701</t>
  </si>
  <si>
    <t>9CONSUMO HUMANO GREEN COFFEE BEANS05 SACOS DE CAFE EN GRANO VERDE X 69 KGSMARCA 30/11/5510 LOTE</t>
  </si>
  <si>
    <t>2025 - 412</t>
  </si>
  <si>
    <t>025167</t>
  </si>
  <si>
    <t>Serie de la Declaración025167-S1.pdf</t>
  </si>
  <si>
    <t>19/07/2025</t>
  </si>
  <si>
    <t>http://www.aduanet.gob.pe/servlet/SgCDUI2?option=una&amp;n=40&amp;codaduana=118&amp;anoprese=2025&amp;numecorre=070159</t>
  </si>
  <si>
    <t>http://www.aduanet.gob.pe/servlet/SgCDUI2?option=una&amp;n=40&amp;codaduana=046&amp;anoprese=2025&amp;numecorre=025167</t>
  </si>
  <si>
    <t>2026-09-24T02:44:57.232728+00:00</t>
  </si>
  <si>
    <t>70159</t>
  </si>
  <si>
    <t>http://www.aduanet.gob.pe/servlet/SgCDUI2?option=una&amp;n=40&amp;codaduana=046&amp;anoprese=2025&amp;numecorre=025701</t>
  </si>
  <si>
    <t>Serie de la Declaración022329-S9.pdf</t>
  </si>
  <si>
    <t>file:///C:/Users/acuba/eudrperu/fichaduanas/Serie de la Declaración070159-S1.pdf</t>
  </si>
  <si>
    <t>CAF VERDE ORGNICO EN GRANO A GRANEL PE-BIO-123 MARCA: 30-968-802 LOTE # 257157</t>
  </si>
  <si>
    <t>257157</t>
  </si>
  <si>
    <t>30-968-802 LOTE</t>
  </si>
  <si>
    <t>MAEU253909919</t>
  </si>
  <si>
    <t>file:///C:/Users/acuba/eudrperu/fichaduanas/Consulta DUA070159.pdf</t>
  </si>
  <si>
    <t>Serie de la Declaración022449-S1.pdf</t>
  </si>
  <si>
    <t>03/08/2025</t>
  </si>
  <si>
    <t>http://www.aduanet.gob.pe/servlet/SgCDUI2?option=una&amp;n=40&amp;codaduana=118&amp;anoprese=2025&amp;numecorre=077497</t>
  </si>
  <si>
    <t>2026-09-24T02:44:57.841064+00:00</t>
  </si>
  <si>
    <t>77497</t>
  </si>
  <si>
    <t>025601</t>
  </si>
  <si>
    <t>Serie de la Declaración025601-S1.pdf</t>
  </si>
  <si>
    <t>025702</t>
  </si>
  <si>
    <t>http://www.aduanet.gob.pe/servlet/SgCDUI2?option=una&amp;n=40&amp;codaduana=046&amp;anoprese=2025&amp;numecorre=025601</t>
  </si>
  <si>
    <t>file:///C:/Users/acuba/eudrperu/fichaduanas/Serie de la Declaración077497-S1.pdf</t>
  </si>
  <si>
    <t>http://www.aduanet.gob.pe/servlet/SgCDUI2?option=una&amp;n=40&amp;codaduana=046&amp;anoprese=2025&amp;numecorre=025702</t>
  </si>
  <si>
    <t>file:///C:/Users/acuba/eudrperu/fichaduanas/Consulta DUA077497.pdf</t>
  </si>
  <si>
    <t>ORGANIC GREEN COFFEE BEAN CAF EN GRANO VERDE ORGANICO EN SACOS DE YUTE X 69 PERU SHB WASHED ARABICA</t>
  </si>
  <si>
    <t>organico+arabica+washed+en_grano+bolsa</t>
  </si>
  <si>
    <t>025700</t>
  </si>
  <si>
    <t>http://www.aduanet.gob.pe/servlet/SgCDUI2?option=una&amp;n=40&amp;codaduana=118&amp;anoprese=2025&amp;numecorre=077512</t>
  </si>
  <si>
    <t>2026-09-24T02:44:58.454209+00:00</t>
  </si>
  <si>
    <t>77512</t>
  </si>
  <si>
    <t>Serie de la Declaración025700-S1.pdf</t>
  </si>
  <si>
    <t>http://www.aduanet.gob.pe/servlet/SgCDUI2?option=una&amp;n=40&amp;codaduana=046&amp;anoprese=2025&amp;numecorre=025700</t>
  </si>
  <si>
    <t>AOWJCLL2024091</t>
  </si>
  <si>
    <t>file:///C:/Users/acuba/eudrperu/fichaduanas/Serie de la Declaración077512-S1.pdf</t>
  </si>
  <si>
    <t>Serie de la Declaración022614-S1.pdf</t>
  </si>
  <si>
    <t>026083</t>
  </si>
  <si>
    <t>01/07/2025</t>
  </si>
  <si>
    <t>file:///C:/Users/acuba/eudrperu/fichaduanas/Consulta DUA077512.pdf</t>
  </si>
  <si>
    <t>http://www.aduanet.gob.pe/servlet/SgCDUI2?option=una&amp;n=40&amp;codaduana=046&amp;anoprese=2025&amp;numecorre=026083</t>
  </si>
  <si>
    <t>027028</t>
  </si>
  <si>
    <t>Serie de la Declaración027028-S1.pdf</t>
  </si>
  <si>
    <t>13/08/2025</t>
  </si>
  <si>
    <t>http://www.aduanet.gob.pe/servlet/SgCDUI2?option=una&amp;n=40&amp;codaduana=046&amp;anoprese=2025&amp;numecorre=027028</t>
  </si>
  <si>
    <t>http://www.aduanet.gob.pe/servlet/SgCDUI2?option=una&amp;n=40&amp;codaduana=118&amp;anoprese=2025&amp;numecorre=081639</t>
  </si>
  <si>
    <t>81639</t>
  </si>
  <si>
    <t>file:///C:/Users/acuba/eudrperu/fichaduanas/Serie de la Declaración081639-S1.pdf</t>
  </si>
  <si>
    <t>28/02/2024 PARA CONSUMO HU CACAO EN GRANO CHUNCHO BLANCO (ESPECIAL) EN SACOS DE YUTE DE 62 KG MARCA:</t>
  </si>
  <si>
    <t>file:///C:/Users/acuba/eudrperu/fichaduanas/Serie de la Declaración081639-S2.pdf</t>
  </si>
  <si>
    <t>026875</t>
  </si>
  <si>
    <t>07/07/2025</t>
  </si>
  <si>
    <t>2025 - 458</t>
  </si>
  <si>
    <t>027035</t>
  </si>
  <si>
    <t>Serie de la Declaración027035-S1.pdf</t>
  </si>
  <si>
    <t>Serie de la Declaración022614-S2.pdf</t>
  </si>
  <si>
    <t>http://www.aduanet.gob.pe/servlet/SgCDUI2?option=una&amp;n=40&amp;codaduana=046&amp;anoprese=2025&amp;numecorre=027035</t>
  </si>
  <si>
    <t>http://www.aduanet.gob.pe/servlet/SgCDUI2?option=una&amp;n=40&amp;codaduana=046&amp;anoprese=2025&amp;numecorre=026875</t>
  </si>
  <si>
    <t>file:///C:/Users/acuba/eudrperu/fichaduanas/Consulta DUA081639.pdf</t>
  </si>
  <si>
    <t>CAFE VERDE EN GRANO ARABICA GREEN COFFEE BEANS BULK CONSUMO HUMANO</t>
  </si>
  <si>
    <t>arabica+en_grano+granel+consumo_humano</t>
  </si>
  <si>
    <t>MAEU244022221</t>
  </si>
  <si>
    <t>Serie de la Declaración023214-S1.pdf</t>
  </si>
  <si>
    <t>27/08/2025</t>
  </si>
  <si>
    <t>http://www.aduanet.gob.pe/servlet/SgCDUI2?option=una&amp;n=40&amp;codaduana=118&amp;anoprese=2025&amp;numecorre=087180</t>
  </si>
  <si>
    <t>87180</t>
  </si>
  <si>
    <t>file:///C:/Users/acuba/eudrperu/fichaduanas/Serie de la Declaración087180-S1.pdf</t>
  </si>
  <si>
    <t>026881</t>
  </si>
  <si>
    <t>027107</t>
  </si>
  <si>
    <t>Serie de la Declaración027107-S1.pdf</t>
  </si>
  <si>
    <t>http://www.aduanet.gob.pe/servlet/SgCDUI2?option=una&amp;n=40&amp;codaduana=046&amp;anoprese=2025&amp;numecorre=027107</t>
  </si>
  <si>
    <t>http://www.aduanet.gob.pe/servlet/SgCDUI2?option=una&amp;n=40&amp;codaduana=046&amp;anoprese=2025&amp;numecorre=026881</t>
  </si>
  <si>
    <t>file:///C:/Users/acuba/eudrperu/fichaduanas/Consulta DUA087180.pdf</t>
  </si>
  <si>
    <t>CAF VERDE ORGNICO EN GRANO A GRANEL MARCA: 30-968-794 LOTE # 257141</t>
  </si>
  <si>
    <t>257141</t>
  </si>
  <si>
    <t>30-968-794 LOTE</t>
  </si>
  <si>
    <t>MAEU254653548</t>
  </si>
  <si>
    <t>06/09/2025</t>
  </si>
  <si>
    <t>http://www.aduanet.gob.pe/servlet/SgCDUI2?option=una&amp;n=40&amp;codaduana=118&amp;anoprese=2025&amp;numecorre=090464</t>
  </si>
  <si>
    <t>2026-09-24T02:44:59.084866+00:00</t>
  </si>
  <si>
    <t>90464</t>
  </si>
  <si>
    <t>026882</t>
  </si>
  <si>
    <t>19/03/2026</t>
  </si>
  <si>
    <t>COSMOS AGENCIA MARITIMA S.A - 0217</t>
  </si>
  <si>
    <t>2026 - 653</t>
  </si>
  <si>
    <t>028133</t>
  </si>
  <si>
    <t>file:///C:/Users/acuba/eudrperu/fichaduanas/Serie de la Declaración090464-S1.pdf</t>
  </si>
  <si>
    <t>Serie de la Declaración028133-S1.pdf</t>
  </si>
  <si>
    <t>http://www.aduanet.gob.pe/servlet/SgCDUI2?option=una&amp;n=40&amp;codaduana=046&amp;anoprese=2025&amp;numecorre=028133</t>
  </si>
  <si>
    <t>20512722009</t>
  </si>
  <si>
    <t>AXIS GL AGENCIA DE ADUANA S.A.C</t>
  </si>
  <si>
    <t>http://www.aduanet.gob.pe/servlet/SgCDUI2?option=una&amp;n=40&amp;codaduana=118&amp;anoprese=2026&amp;numecorre=026882</t>
  </si>
  <si>
    <t>HUMANO / MARK: 30-826-56 CAFE VERDE EN GRANO WASHED PERU ARABICA COFFEE BULK OF 20,700.00 KG CONSUMO</t>
  </si>
  <si>
    <t>arabica+washed+en_grano+granel</t>
  </si>
  <si>
    <t>file:///C:/Users/acuba/eudrperu/fichaduanas/Consulta DUA090464.pdf</t>
  </si>
  <si>
    <t>1067314274</t>
  </si>
  <si>
    <t>Serie de la Declaración023740-S1.pdf</t>
  </si>
  <si>
    <t>http://www.aduanet.gob.pe/servlet/SgCDUI2?option=una&amp;n=40&amp;codaduana=118&amp;anoprese=2025&amp;numecorre=093268</t>
  </si>
  <si>
    <t>2026-09-24T02:44:59.705334+00:00</t>
  </si>
  <si>
    <t>93268</t>
  </si>
  <si>
    <t>027523</t>
  </si>
  <si>
    <t>11/07/2025</t>
  </si>
  <si>
    <t>file:///C:/Users/acuba/eudrperu/fichaduanas/Serie de la Declaración093268-S1.pdf</t>
  </si>
  <si>
    <t>2025 - 452</t>
  </si>
  <si>
    <t>028973</t>
  </si>
  <si>
    <t>Serie de la Declaración028973-S1.pdf</t>
  </si>
  <si>
    <t>http://www.aduanet.gob.pe/servlet/SgCDUI2?option=una&amp;n=40&amp;codaduana=046&amp;anoprese=2025&amp;numecorre=028973</t>
  </si>
  <si>
    <t>http://www.aduanet.gob.pe/servlet/SgCDUI2?option=una&amp;n=40&amp;codaduana=046&amp;anoprese=2025&amp;numecorre=027523</t>
  </si>
  <si>
    <t>file:///C:/Users/acuba/eudrperu/fichaduanas/Consulta DUA093268.pdf</t>
  </si>
  <si>
    <t>22/09/2025</t>
  </si>
  <si>
    <t>http://www.aduanet.gob.pe/servlet/SgCDUI2?option=una&amp;n=40&amp;codaduana=118&amp;anoprese=2025&amp;numecorre=096261</t>
  </si>
  <si>
    <t>96261</t>
  </si>
  <si>
    <t>1067342459</t>
  </si>
  <si>
    <t>file:///C:/Users/acuba/eudrperu/fichaduanas/Serie de la Declaración096261-S1.pdf</t>
  </si>
  <si>
    <t>Serie de la Declaración023741-S1.pdf</t>
  </si>
  <si>
    <t>029702</t>
  </si>
  <si>
    <t>file:///C:/Users/acuba/eudrperu/fichaduanas/Serie de la Declaración025700-S2.pdf</t>
  </si>
  <si>
    <t>Serie de la Declaración029702-S1.pdf</t>
  </si>
  <si>
    <t>http://www.aduanet.gob.pe/servlet/SgCDUI2?option=una&amp;n=40&amp;codaduana=046&amp;anoprese=2025&amp;numecorre=029702</t>
  </si>
  <si>
    <t>027524</t>
  </si>
  <si>
    <t>http://www.aduanet.gob.pe/servlet/SgCDUI2?option=una&amp;n=40&amp;codaduana=046&amp;anoprese=2025&amp;numecorre=027524</t>
  </si>
  <si>
    <t>file:///C:/Users/acuba/eudrperu/fichaduanas/Consulta DUA096261.pdf</t>
  </si>
  <si>
    <t>30-621-4667 LOTE: 24743 CAFE VERDE EN GRANO ARABICA GREEN COFFEE BEANS BULK CONSUMO HUMANO // MARCA:</t>
  </si>
  <si>
    <t>arabica+en_grano+granel+consumo_humano+marca</t>
  </si>
  <si>
    <t>17/09/2025</t>
  </si>
  <si>
    <t>http://www.aduanet.gob.pe/servlet/SgCDUI2?option=una&amp;n=40&amp;codaduana=118&amp;anoprese=2025&amp;numecorre=087786</t>
  </si>
  <si>
    <t>2026-09-24T02:45:00.304893+00:00</t>
  </si>
  <si>
    <t>87786</t>
  </si>
  <si>
    <t>027656</t>
  </si>
  <si>
    <t>MEDUP3433372</t>
  </si>
  <si>
    <t>21/03/2024</t>
  </si>
  <si>
    <t>031232</t>
  </si>
  <si>
    <t>2024 - 748</t>
  </si>
  <si>
    <t>Serie de la Declaración031232-S1.pdf</t>
  </si>
  <si>
    <t>file:///C:/Users/acuba/eudrperu/fichaduanas/Serie de la Declaración087786-S1.pdf</t>
  </si>
  <si>
    <t>http://www.aduanet.gob.pe/servlet/SgCDUI2?option=una&amp;n=40&amp;codaduana=046&amp;anoprese=2025&amp;numecorre=031232</t>
  </si>
  <si>
    <t>Serie de la Declaración023861-S1.pdf</t>
  </si>
  <si>
    <t>http://www.aduanet.gob.pe/servlet/SgCDUI2?option=una&amp;n=40&amp;codaduana=118&amp;anoprese=2025&amp;numecorre=090466</t>
  </si>
  <si>
    <t>90466</t>
  </si>
  <si>
    <t>file:///C:/Users/acuba/eudrperu/fichaduanas/Serie de la Declaración090466-S1.pdf</t>
  </si>
  <si>
    <t>031236</t>
  </si>
  <si>
    <t>Serie de la Declaración031236-S1.pdf; Serie de la Declaración031236-S2.pdf</t>
  </si>
  <si>
    <t>http://www.aduanet.gob.pe/servlet/SgCDUI2?option=una&amp;n=40&amp;codaduana=046&amp;anoprese=2025&amp;numecorre=031236</t>
  </si>
  <si>
    <t>CAF VERDE ORGNICO EN GRANO A GRANEL MARCA: 30-968-1000 LOTE # 257140</t>
  </si>
  <si>
    <t>09/10/2025</t>
  </si>
  <si>
    <t>http://www.aduanet.gob.pe/servlet/SgCDUI2?option=una&amp;n=40&amp;codaduana=118&amp;anoprese=2025&amp;numecorre=101649</t>
  </si>
  <si>
    <t>2026-09-24T02:45:00.913065+00:00</t>
  </si>
  <si>
    <t>101649</t>
  </si>
  <si>
    <t>257140</t>
  </si>
  <si>
    <t>30-968-1000 LOTE</t>
  </si>
  <si>
    <t>file:///C:/Users/acuba/eudrperu/fichaduanas/Serie de la Declaración101649-S1.pdf</t>
  </si>
  <si>
    <t>027875</t>
  </si>
  <si>
    <t>14/07/2025</t>
  </si>
  <si>
    <t>GMM00170-25</t>
  </si>
  <si>
    <t>2025 - 461</t>
  </si>
  <si>
    <t>http://www.aduanet.gob.pe/servlet/SgCDUI2?option=una&amp;n=40&amp;codaduana=046&amp;anoprese=2025&amp;numecorre=027875</t>
  </si>
  <si>
    <t>Serie de la Declaración024075-S1.pdf</t>
  </si>
  <si>
    <t>file:///C:/Users/acuba/eudrperu/fichaduanas/Consulta DUA101649.pdf</t>
  </si>
  <si>
    <t>031237</t>
  </si>
  <si>
    <t>Serie de la Declaración031237-S1.pdf</t>
  </si>
  <si>
    <t>http://www.aduanet.gob.pe/servlet/SgCDUI2?option=una&amp;n=40&amp;codaduana=046&amp;anoprese=2025&amp;numecorre=031237</t>
  </si>
  <si>
    <t>15/10/2025</t>
  </si>
  <si>
    <t>http://www.aduanet.gob.pe/servlet/SgCDUI2?option=una&amp;n=40&amp;codaduana=118&amp;anoprese=2025&amp;numecorre=106945</t>
  </si>
  <si>
    <t>106945</t>
  </si>
  <si>
    <t>file:///C:/Users/acuba/eudrperu/fichaduanas/Serie de la Declaración106945-S1.pdf</t>
  </si>
  <si>
    <t>029699</t>
  </si>
  <si>
    <t>26/07/2025</t>
  </si>
  <si>
    <t>2025 - 499</t>
  </si>
  <si>
    <t>031238</t>
  </si>
  <si>
    <t>CAFE VERDE EN GRANO GREEN COFFEE BEANS BAGS OF 00 KG CONSUMO HUMANO</t>
  </si>
  <si>
    <t>Serie de la Declaración031238-S1.pdf; Serie de la Declaración031238-S2.pdf</t>
  </si>
  <si>
    <t>file:///C:/Users/acuba/eudrperu/fichaduanas/Consulta DUA106945.pdf</t>
  </si>
  <si>
    <t>http://www.aduanet.gob.pe/servlet/SgCDUI2?option=una&amp;n=40&amp;codaduana=046&amp;anoprese=2025&amp;numecorre=031238</t>
  </si>
  <si>
    <t>http://www.aduanet.gob.pe/servlet/SgCDUI2?option=una&amp;n=40&amp;codaduana=046&amp;anoprese=2025&amp;numecorre=029699</t>
  </si>
  <si>
    <t>30/10/2025</t>
  </si>
  <si>
    <t>HLCULI3240913359</t>
  </si>
  <si>
    <t>http://www.aduanet.gob.pe/servlet/SgCDUI2?option=una&amp;n=40&amp;codaduana=118&amp;anoprese=2025&amp;numecorre=109775</t>
  </si>
  <si>
    <t>109775</t>
  </si>
  <si>
    <t>file:///C:/Users/acuba/eudrperu/fichaduanas/Serie de la Declaración109775-S1.pdf</t>
  </si>
  <si>
    <t>Serie de la Declaración024680-S1.pdf</t>
  </si>
  <si>
    <t>file:///C:/Users/acuba/eudrperu/fichaduanas/Consulta DUA109775.pdf</t>
  </si>
  <si>
    <t>032115</t>
  </si>
  <si>
    <t>029744</t>
  </si>
  <si>
    <t>Serie de la Declaración032115-S1.pdf</t>
  </si>
  <si>
    <t>2025 - 476</t>
  </si>
  <si>
    <t>http://www.aduanet.gob.pe/servlet/SgCDUI2?option=una&amp;n=40&amp;codaduana=046&amp;anoprese=2025&amp;numecorre=032115</t>
  </si>
  <si>
    <t>05/10/2025</t>
  </si>
  <si>
    <t>http://www.aduanet.gob.pe/servlet/SgCDUI2?option=una&amp;n=40&amp;codaduana=118&amp;anoprese=2025&amp;numecorre=101650</t>
  </si>
  <si>
    <t>2026-09-24T02:45:01.511503+00:00</t>
  </si>
  <si>
    <t>101650</t>
  </si>
  <si>
    <t>http://www.aduanet.gob.pe/servlet/SgCDUI2?option=una&amp;n=40&amp;codaduana=046&amp;anoprese=2025&amp;numecorre=029744</t>
  </si>
  <si>
    <t>file:///C:/Users/acuba/eudrperu/fichaduanas/Serie de la Declaración101650-S1.pdf</t>
  </si>
  <si>
    <t>file:///C:/Users/acuba/eudrperu/fichaduanas/Serie de la Declaración101650-S2.pdf</t>
  </si>
  <si>
    <t>file:///C:/Users/acuba/eudrperu/fichaduanas/Consulta DUA101650.pdf</t>
  </si>
  <si>
    <t>032995</t>
  </si>
  <si>
    <t>030455</t>
  </si>
  <si>
    <t>04/08/2025</t>
  </si>
  <si>
    <t>MEDUP3938495</t>
  </si>
  <si>
    <t>Serie de la Declaración032995-S1.pdf</t>
  </si>
  <si>
    <t>2025 - 510</t>
  </si>
  <si>
    <t>http://www.aduanet.gob.pe/servlet/SgCDUI2?option=una&amp;n=40&amp;codaduana=046&amp;anoprese=2025&amp;numecorre=032995</t>
  </si>
  <si>
    <t>http://www.aduanet.gob.pe/servlet/SgCDUI2?option=una&amp;n=40&amp;codaduana=118&amp;anoprese=2025&amp;numecorre=101651</t>
  </si>
  <si>
    <t>101651</t>
  </si>
  <si>
    <t>http://www.aduanet.gob.pe/servlet/SgCDUI2?option=una&amp;n=40&amp;codaduana=046&amp;anoprese=2025&amp;numecorre=030455</t>
  </si>
  <si>
    <t>Serie de la Declaración024836-S1.pdf</t>
  </si>
  <si>
    <t>file:///C:/Users/acuba/eudrperu/fichaduanas/Serie de la Declaración101651-S1.pdf</t>
  </si>
  <si>
    <t>file:///C:/Users/acuba/eudrperu/fichaduanas/Consulta DUA101651.pdf</t>
  </si>
  <si>
    <t>11/11/2025</t>
  </si>
  <si>
    <t>http://www.aduanet.gob.pe/servlet/SgCDUI2?option=una&amp;n=40&amp;codaduana=118&amp;anoprese=2025&amp;numecorre=115678</t>
  </si>
  <si>
    <t>2026-09-24T02:45:02.116694+00:00</t>
  </si>
  <si>
    <t>115678</t>
  </si>
  <si>
    <t>030765</t>
  </si>
  <si>
    <t>033465</t>
  </si>
  <si>
    <t>file:///C:/Users/acuba/eudrperu/fichaduanas/Serie de la Declaración115678-S1.pdf</t>
  </si>
  <si>
    <t>07/08/2025</t>
  </si>
  <si>
    <t>Serie de la Declaración033465-S1.pdf</t>
  </si>
  <si>
    <t>2025 - 522</t>
  </si>
  <si>
    <t>http://www.aduanet.gob.pe/servlet/SgCDUI2?option=una&amp;n=40&amp;codaduana=046&amp;anoprese=2025&amp;numecorre=033465</t>
  </si>
  <si>
    <t>CONSUMO HUMANO CAFE VERDE EN GRANO PERU ARABICA WASHED GREEN COFFEE BEANS BAGS OF 00 KG</t>
  </si>
  <si>
    <t>http://www.aduanet.gob.pe/servlet/SgCDUI2?option=una&amp;n=40&amp;codaduana=046&amp;anoprese=2025&amp;numecorre=030765</t>
  </si>
  <si>
    <t>file:///C:/Users/acuba/eudrperu/fichaduanas/Consulta DUA115678.pdf</t>
  </si>
  <si>
    <t>HLCULI3240916865</t>
  </si>
  <si>
    <t>TR</t>
  </si>
  <si>
    <t>Serie de la Declaración024882-S1.pdf</t>
  </si>
  <si>
    <t>14/03/2026</t>
  </si>
  <si>
    <t>2026-09-24T02:45:02.718249+00:00</t>
  </si>
  <si>
    <t>17760</t>
  </si>
  <si>
    <t>file:///C:/Users/acuba/eudrperu/fichaduanas/Serie de la Declaración017760-S1.pdf</t>
  </si>
  <si>
    <t>033702</t>
  </si>
  <si>
    <t>file:///C:/Users/acuba/eudrperu/fichaduanas/Consulta DUA017760.pdf</t>
  </si>
  <si>
    <t>Serie de la Declaración033702-S1.pdf</t>
  </si>
  <si>
    <t>030768</t>
  </si>
  <si>
    <t>http://www.aduanet.gob.pe/servlet/SgCDUI2?option=una&amp;n=40&amp;codaduana=046&amp;anoprese=2025&amp;numecorre=033702</t>
  </si>
  <si>
    <t>22/04/2026</t>
  </si>
  <si>
    <t>http://www.aduanet.gob.pe/servlet/SgCDUI2?option=una&amp;n=40&amp;codaduana=046&amp;anoprese=2025&amp;numecorre=030768</t>
  </si>
  <si>
    <t>http://www.aduanet.gob.pe/servlet/SgCDUI2?option=una&amp;n=40&amp;codaduana=118&amp;anoprese=2026&amp;numecorre=035840</t>
  </si>
  <si>
    <t>2026-09-24T02:45:03.365641+00:00</t>
  </si>
  <si>
    <t>35840</t>
  </si>
  <si>
    <t>275 SACOS DE CAF VERDE ORGNICO EN GRANO PE-BIO-123 MARCA: 30-968-975 LOTE: P50861</t>
  </si>
  <si>
    <t>file:///C:/Users/acuba/eudrperu/fichaduanas/Serie de la Declaración035840-S1.pdf</t>
  </si>
  <si>
    <t>30-968-975 LOTE</t>
  </si>
  <si>
    <t>MEDUP3954708</t>
  </si>
  <si>
    <t>Serie de la Declaración025067-S1.pdf</t>
  </si>
  <si>
    <t>file:///C:/Users/acuba/eudrperu/fichaduanas/Consulta DUA035840.pdf</t>
  </si>
  <si>
    <t>033704</t>
  </si>
  <si>
    <t>Serie de la Declaración033704-S1.pdf; Serie de la Declaración033704-S2.pdf</t>
  </si>
  <si>
    <t>02/08/2024</t>
  </si>
  <si>
    <t>031217</t>
  </si>
  <si>
    <t>http://www.aduanet.gob.pe/servlet/SgCDUI2?option=una&amp;n=40&amp;codaduana=046&amp;anoprese=2025&amp;numecorre=033704</t>
  </si>
  <si>
    <t>11/08/2025</t>
  </si>
  <si>
    <t>http://www.aduanet.gob.pe/servlet/SgCDUI2?option=una&amp;n=40&amp;codaduana=118&amp;anoprese=2024&amp;numecorre=074305</t>
  </si>
  <si>
    <t>2026-09-24T03:29:27.217699+00:00</t>
  </si>
  <si>
    <t>74305</t>
  </si>
  <si>
    <t>2025 - 478</t>
  </si>
  <si>
    <t>file:///C:/Users/acuba/eudrperu/fichaduanas/Serie de la Declaración074305-S1.pdf</t>
  </si>
  <si>
    <t>http://www.aduanet.gob.pe/servlet/SgCDUI2?option=una&amp;n=40&amp;codaduana=046&amp;anoprese=2025&amp;numecorre=031217</t>
  </si>
  <si>
    <t>file:///C:/Users/acuba/eudrperu/fichaduanas/Consulta DUA074305.pdf</t>
  </si>
  <si>
    <t>1000.KG / CONSUMO HUMAN CAFE VERDE EN GRANO SIN DESCAFEINAR PERU GREEN ARABICA G1 COFFEE BIG BAGS OF</t>
  </si>
  <si>
    <t>LMM0530316</t>
  </si>
  <si>
    <t>14/08/2024</t>
  </si>
  <si>
    <t>http://www.aduanet.gob.pe/servlet/SgCDUI2?option=una&amp;n=40&amp;codaduana=118&amp;anoprese=2024&amp;numecorre=077707</t>
  </si>
  <si>
    <t>2026-09-24T03:29:27.924499+00:00</t>
  </si>
  <si>
    <t>77707</t>
  </si>
  <si>
    <t>file:///C:/Users/acuba/eudrperu/fichaduanas/Serie de la Declaración077707-S1.pdf</t>
  </si>
  <si>
    <t>Serie de la Declaración025165-S1.pdf</t>
  </si>
  <si>
    <t>034337</t>
  </si>
  <si>
    <t>Serie de la Declaración034337-S1.pdf</t>
  </si>
  <si>
    <t>http://www.aduanet.gob.pe/servlet/SgCDUI2?option=una&amp;n=40&amp;codaduana=046&amp;anoprese=2025&amp;numecorre=034337</t>
  </si>
  <si>
    <t>031527</t>
  </si>
  <si>
    <t>2025 - 552</t>
  </si>
  <si>
    <t>file:///C:/Users/acuba/eudrperu/fichaduanas/Consulta DUA077707.pdf</t>
  </si>
  <si>
    <t>http://www.aduanet.gob.pe/servlet/SgCDUI2?option=una&amp;n=40&amp;codaduana=046&amp;anoprese=2025&amp;numecorre=031527</t>
  </si>
  <si>
    <t>16/08/2024</t>
  </si>
  <si>
    <t>http://www.aduanet.gob.pe/servlet/SgCDUI2?option=una&amp;n=40&amp;codaduana=118&amp;anoprese=2024&amp;numecorre=080622</t>
  </si>
  <si>
    <t>80622</t>
  </si>
  <si>
    <t>file:///C:/Users/acuba/eudrperu/fichaduanas/Serie de la Declaración080622-S1.pdf</t>
  </si>
  <si>
    <t>034410</t>
  </si>
  <si>
    <t>/ CONSUMO HUMANO M CAFE VERDE EN GRANO PERU GREEN ARABICA G1 COFFEE EQUIVALENT TO 600 BAGS OF 69 KG</t>
  </si>
  <si>
    <t>Serie de la Declaración034410-S1.pdf</t>
  </si>
  <si>
    <t>file:///C:/Users/acuba/eudrperu/fichaduanas/Consulta DUA080622.pdf</t>
  </si>
  <si>
    <t>http://www.aduanet.gob.pe/servlet/SgCDUI2?option=una&amp;n=40&amp;codaduana=046&amp;anoprese=2025&amp;numecorre=034410</t>
  </si>
  <si>
    <t>LMM0530324</t>
  </si>
  <si>
    <t>21/08/2024</t>
  </si>
  <si>
    <t>031826</t>
  </si>
  <si>
    <t>http://www.aduanet.gob.pe/servlet/SgCDUI2?option=una&amp;n=40&amp;codaduana=118&amp;anoprese=2024&amp;numecorre=084134</t>
  </si>
  <si>
    <t>16/08/2025</t>
  </si>
  <si>
    <t>84134</t>
  </si>
  <si>
    <t>file:///C:/Users/acuba/eudrperu/fichaduanas/Serie de la Declaración084134-S1.pdf</t>
  </si>
  <si>
    <t>http://www.aduanet.gob.pe/servlet/SgCDUI2?option=una&amp;n=40&amp;codaduana=046&amp;anoprese=2025&amp;numecorre=031826</t>
  </si>
  <si>
    <t>25/07/2024</t>
  </si>
  <si>
    <t>http://www.aduanet.gob.pe/servlet/SgCDUI2?option=una&amp;n=40&amp;codaduana=118&amp;anoprese=2024&amp;numecorre=071139</t>
  </si>
  <si>
    <t>2026-09-24T03:29:28.546519+00:00</t>
  </si>
  <si>
    <t>71139</t>
  </si>
  <si>
    <t>034443</t>
  </si>
  <si>
    <t>Serie de la Declaración034443-S1.pdf</t>
  </si>
  <si>
    <t>http://www.aduanet.gob.pe/servlet/SgCDUI2?option=una&amp;n=40&amp;codaduana=046&amp;anoprese=2025&amp;numecorre=034443</t>
  </si>
  <si>
    <t>file:///C:/Users/acuba/eudrperu/fichaduanas/Serie de la Declaración071139-S1.pdf</t>
  </si>
  <si>
    <t>CAFE VERDE SIN TOSTAR SIN DESCAFEINAR EN SACOS PARA CONSUMO HUMANO</t>
  </si>
  <si>
    <t>27/06/2025</t>
  </si>
  <si>
    <t>031922</t>
  </si>
  <si>
    <t>MEDUP3959038</t>
  </si>
  <si>
    <t>18/08/2025</t>
  </si>
  <si>
    <t>file:///C:/Users/acuba/eudrperu/fichaduanas/Consulta DUA071139.pdf</t>
  </si>
  <si>
    <t>2025 - 480</t>
  </si>
  <si>
    <t>http://www.aduanet.gob.pe/servlet/SgCDUI2?option=una&amp;n=40&amp;codaduana=046&amp;anoprese=2025&amp;numecorre=031922</t>
  </si>
  <si>
    <t>034704</t>
  </si>
  <si>
    <t>Serie de la Declaración034704-S1.pdf</t>
  </si>
  <si>
    <t>http://www.aduanet.gob.pe/servlet/SgCDUI2?option=una&amp;n=40&amp;codaduana=046&amp;anoprese=2025&amp;numecorre=034704</t>
  </si>
  <si>
    <t>http://www.aduanet.gob.pe/servlet/SgCDUI2?option=una&amp;n=40&amp;codaduana=118&amp;anoprese=2024&amp;numecorre=071148</t>
  </si>
  <si>
    <t>71148</t>
  </si>
  <si>
    <t>file:///C:/Users/acuba/eudrperu/fichaduanas/Serie de la Declaración071148-S1.pdf</t>
  </si>
  <si>
    <t>BULK OF 20,700.00 KG CONS CAF VERDE ARABICA TIPO EXPORTACION PERU ARABICA WASHED GREEN COFFEE BEANS</t>
  </si>
  <si>
    <t>file:///C:/Users/acuba/eudrperu/fichaduanas/Consulta DUA071148.pdf</t>
  </si>
  <si>
    <t>MEDUP3961240</t>
  </si>
  <si>
    <t>031934</t>
  </si>
  <si>
    <t>Serie de la Declaración025699-S1.pdf</t>
  </si>
  <si>
    <t>25/06/2024</t>
  </si>
  <si>
    <t>http://www.aduanet.gob.pe/servlet/SgCDUI2?option=una&amp;n=40&amp;codaduana=046&amp;anoprese=2025&amp;numecorre=031934</t>
  </si>
  <si>
    <t>http://www.aduanet.gob.pe/servlet/SgCDUI2?option=una&amp;n=40&amp;codaduana=118&amp;anoprese=2024&amp;numecorre=056067</t>
  </si>
  <si>
    <t>2026-09-24T03:29:29.367582+00:00</t>
  </si>
  <si>
    <t>56067</t>
  </si>
  <si>
    <t>035551</t>
  </si>
  <si>
    <t>file:///C:/Users/acuba/eudrperu/fichaduanas/Serie de la Declaración056067-S1.pdf</t>
  </si>
  <si>
    <t>Serie de la Declaración035551-S1.pdf</t>
  </si>
  <si>
    <t>http://www.aduanet.gob.pe/servlet/SgCDUI2?option=una&amp;n=40&amp;codaduana=046&amp;anoprese=2025&amp;numecorre=035551</t>
  </si>
  <si>
    <t>file:///C:/Users/acuba/eudrperu/fichaduanas/Consulta DUA056067.pdf</t>
  </si>
  <si>
    <t>OF 00 KG CONSUMO HUM CAF VERDE ARABICA TIPO EXPORTACION PERU ARABICA GREEN COFFEE BEANS JUTE BAG</t>
  </si>
  <si>
    <t>arabica+en_grano</t>
  </si>
  <si>
    <t>032150</t>
  </si>
  <si>
    <t>19/08/2025</t>
  </si>
  <si>
    <t>27/06/2024</t>
  </si>
  <si>
    <t>2025 - 479</t>
  </si>
  <si>
    <t>http://www.aduanet.gob.pe/servlet/SgCDUI2?option=una&amp;n=40&amp;codaduana=118&amp;anoprese=2024&amp;numecorre=059607</t>
  </si>
  <si>
    <t>2026-09-24T03:29:30.072885+00:00</t>
  </si>
  <si>
    <t>59607</t>
  </si>
  <si>
    <t>HLCULI3250631915</t>
  </si>
  <si>
    <t>file:///C:/Users/acuba/eudrperu/fichaduanas/Serie de la Declaración059607-S1.pdf</t>
  </si>
  <si>
    <t>http://www.aduanet.gob.pe/servlet/SgCDUI2?option=una&amp;n=40&amp;codaduana=046&amp;anoprese=2025&amp;numecorre=032150</t>
  </si>
  <si>
    <t>035721</t>
  </si>
  <si>
    <t>Serie de la Declaración035721-S1.pdf</t>
  </si>
  <si>
    <t>http://www.aduanet.gob.pe/servlet/SgCDUI2?option=una&amp;n=40&amp;codaduana=046&amp;anoprese=2025&amp;numecorre=035721</t>
  </si>
  <si>
    <t>file:///C:/Users/acuba/eudrperu/fichaduanas/Consulta DUA059607.pdf</t>
  </si>
  <si>
    <t>07/11/2024</t>
  </si>
  <si>
    <t>http://www.aduanet.gob.pe/servlet/SgCDUI2?option=una&amp;n=40&amp;codaduana=118&amp;anoprese=2024&amp;numecorre=114459</t>
  </si>
  <si>
    <t>2026-09-24T03:29:30.681099+00:00</t>
  </si>
  <si>
    <t>114459</t>
  </si>
  <si>
    <t>file:///C:/Users/acuba/eudrperu/fichaduanas/Serie de la Declaración114459-S1.pdf</t>
  </si>
  <si>
    <t>096261</t>
  </si>
  <si>
    <t>CAFE VERDE ORGANICO EN SACOS DE 69 KG PARA CONSUMO HUMANO</t>
  </si>
  <si>
    <t>organico+bolsa+consumo_humano</t>
  </si>
  <si>
    <t>032161</t>
  </si>
  <si>
    <t>2025 - 617</t>
  </si>
  <si>
    <t>09/09/2025</t>
  </si>
  <si>
    <t>MEDURU086050</t>
  </si>
  <si>
    <t>2025 - 2343</t>
  </si>
  <si>
    <t>035724</t>
  </si>
  <si>
    <t>3727</t>
  </si>
  <si>
    <t>http://www.aduanet.gob.pe/servlet/SgCDUI2?option=una&amp;n=40&amp;codaduana=046&amp;anoprese=2025&amp;numecorre=032161</t>
  </si>
  <si>
    <t>Serie de la Declaración035724-S1.pdf</t>
  </si>
  <si>
    <t>file:///C:/Users/acuba/eudrperu/fichaduanas/Consulta DUA114459.pdf</t>
  </si>
  <si>
    <t>http://www.aduanet.gob.pe/servlet/SgCDUI2?option=una&amp;n=40&amp;codaduana=046&amp;anoprese=2025&amp;numecorre=035724</t>
  </si>
  <si>
    <t>Serie de la Declaración025700-S2.pdf</t>
  </si>
  <si>
    <t>http://www.aduanet.gob.pe/servlet/SgCDUI2?option=una&amp;n=40&amp;codaduana=118&amp;anoprese=2024&amp;numecorre=117101</t>
  </si>
  <si>
    <t>117101</t>
  </si>
  <si>
    <t>file:///C:/Users/acuba/eudrperu/fichaduanas/Serie de la Declaración117101-S1.pdf</t>
  </si>
  <si>
    <t>file:///C:/Users/acuba/eudrperu/fichaduanas/Consulta DUA117101.pdf</t>
  </si>
  <si>
    <t>035940</t>
  </si>
  <si>
    <t>032163</t>
  </si>
  <si>
    <t>Serie de la Declaración035940-S1.pdf</t>
  </si>
  <si>
    <t>CONSUMO HUMANO MARK: 30-9 CAFE VERDE EN GRANO PERU GREEN ARABICA COFFEE 300 BAGS OF 69 KG IN BULK /</t>
  </si>
  <si>
    <t>http://www.aduanet.gob.pe/servlet/SgCDUI2?option=una&amp;n=40&amp;codaduana=046&amp;anoprese=2025&amp;numecorre=035940</t>
  </si>
  <si>
    <t>http://www.aduanet.gob.pe/servlet/SgCDUI2?option=una&amp;n=40&amp;codaduana=118&amp;anoprese=2024&amp;numecorre=117358</t>
  </si>
  <si>
    <t>117358</t>
  </si>
  <si>
    <t>file:///C:/Users/acuba/eudrperu/fichaduanas/Serie de la Declaración117358-S1.pdf</t>
  </si>
  <si>
    <t>MAEU255181147</t>
  </si>
  <si>
    <t>http://www.aduanet.gob.pe/servlet/SgCDUI2?option=una&amp;n=40&amp;codaduana=046&amp;anoprese=2025&amp;numecorre=032163</t>
  </si>
  <si>
    <t>Serie de la Declaración025701-S1.pdf</t>
  </si>
  <si>
    <t>file:///C:/Users/acuba/eudrperu/fichaduanas/Consulta DUA117358.pdf</t>
  </si>
  <si>
    <t>http://www.aduanet.gob.pe/servlet/SgCDUI2?option=una&amp;n=40&amp;codaduana=118&amp;anoprese=2024&amp;numecorre=095438</t>
  </si>
  <si>
    <t>2026-09-24T03:29:31.301537+00:00</t>
  </si>
  <si>
    <t>95438</t>
  </si>
  <si>
    <t>file:///C:/Users/acuba/eudrperu/fichaduanas/Serie de la Declaración095438-S1.pdf</t>
  </si>
  <si>
    <t>035949</t>
  </si>
  <si>
    <t>Serie de la Declaración035949-S1.pdf</t>
  </si>
  <si>
    <t>http://www.aduanet.gob.pe/servlet/SgCDUI2?option=una&amp;n=40&amp;codaduana=046&amp;anoprese=2025&amp;numecorre=035949</t>
  </si>
  <si>
    <t>CONSUMO HUMANO MARK: 30 CAFE VERDE EN GRANO PERU GREEN ARABICA G1 COFFEE 300 BAGS OF 69 KG IN BULK /</t>
  </si>
  <si>
    <t>file:///C:/Users/acuba/eudrperu/fichaduanas/Consulta DUA095438.pdf</t>
  </si>
  <si>
    <t>MAEU255141680</t>
  </si>
  <si>
    <t>Serie de la Declaración025702-S1.pdf</t>
  </si>
  <si>
    <t>032165</t>
  </si>
  <si>
    <t>http://www.aduanet.gob.pe/servlet/SgCDUI2?option=una&amp;n=40&amp;codaduana=118&amp;anoprese=2024&amp;numecorre=092447</t>
  </si>
  <si>
    <t>2026-09-24T03:29:31.912577+00:00</t>
  </si>
  <si>
    <t>92447</t>
  </si>
  <si>
    <t>file:///C:/Users/acuba/eudrperu/fichaduanas/Serie de la Declaración092447-S1.pdf</t>
  </si>
  <si>
    <t>http://www.aduanet.gob.pe/servlet/SgCDUI2?option=una&amp;n=40&amp;codaduana=046&amp;anoprese=2025&amp;numecorre=032165</t>
  </si>
  <si>
    <t>file:///C:/Users/acuba/eudrperu/fichaduanas/Serie de la Declaración092447-S2.pdf</t>
  </si>
  <si>
    <t>036679</t>
  </si>
  <si>
    <t>Serie de la Declaración036679-S1.pdf</t>
  </si>
  <si>
    <t>http://www.aduanet.gob.pe/servlet/SgCDUI2?option=una&amp;n=40&amp;codaduana=046&amp;anoprese=2025&amp;numecorre=036679</t>
  </si>
  <si>
    <t>file:///C:/Users/acuba/eudrperu/fichaduanas/Consulta DUA092447.pdf</t>
  </si>
  <si>
    <t>CAF VERDE ORGNICO EN GRANO A GRANEL PE-BIO-123 MARCA: 30-968-1005 LOTE # 257213</t>
  </si>
  <si>
    <t>257213</t>
  </si>
  <si>
    <t>30-968-1005 LOTE</t>
  </si>
  <si>
    <t>08/01/2025</t>
  </si>
  <si>
    <t>MAEU255184522</t>
  </si>
  <si>
    <t>http://www.aduanet.gob.pe/servlet/SgCDUI2?option=una&amp;n=40&amp;codaduana=046&amp;anoprese=2024&amp;numecorre=054018</t>
  </si>
  <si>
    <t>2026-09-24T02:45:55.190501+00:00</t>
  </si>
  <si>
    <t>54018</t>
  </si>
  <si>
    <t>REGISTRO</t>
  </si>
  <si>
    <t>Serie de la Declaración026083-S1.pdf</t>
  </si>
  <si>
    <t>[2024, 2025]</t>
  </si>
  <si>
    <t>032200</t>
  </si>
  <si>
    <t>file:///C:/Users/acuba/eudrperu/fichaduanas/Serie de la Declaración054018-S1.pdf</t>
  </si>
  <si>
    <t>http://www.aduanet.gob.pe/servlet/SgCDUI2?option=una&amp;n=40&amp;codaduana=046&amp;anoprese=2025&amp;numecorre=032200</t>
  </si>
  <si>
    <t>036767</t>
  </si>
  <si>
    <t>Serie de la Declaración036767-S1.pdf; Serie de la Declaración036767-S2.pdf</t>
  </si>
  <si>
    <t>http://www.aduanet.gob.pe/servlet/SgCDUI2?option=una&amp;n=40&amp;codaduana=046&amp;anoprese=2025&amp;numecorre=036767</t>
  </si>
  <si>
    <t>file:///C:/Users/acuba/eudrperu/fichaduanas/Serie de la Declaración054018-S2.pdf</t>
  </si>
  <si>
    <t>file:///C:/Users/acuba/eudrperu/fichaduanas/Consulta DUA054018.pdf</t>
  </si>
  <si>
    <t>916-5704, LOT# 257116 CAFE VERDE EN GRANO PERU GREEN ARABICA COFFEE BULK/CONSUMO HUMANO MARK: 30</t>
  </si>
  <si>
    <t>26/03/2025</t>
  </si>
  <si>
    <t>2026-09-24T02:45:55.938590+00:00</t>
  </si>
  <si>
    <t>032253</t>
  </si>
  <si>
    <t>11906</t>
  </si>
  <si>
    <t>036798</t>
  </si>
  <si>
    <t>Serie de la Declaración036798-S1.pdf</t>
  </si>
  <si>
    <t>GMM00193-25</t>
  </si>
  <si>
    <t>http://www.aduanet.gob.pe/servlet/SgCDUI2?option=una&amp;n=40&amp;codaduana=046&amp;anoprese=2025&amp;numecorre=036798</t>
  </si>
  <si>
    <t>file:///C:/Users/acuba/eudrperu/fichaduanas/Serie de la Declaración011906-S1.pdf</t>
  </si>
  <si>
    <t>http://www.aduanet.gob.pe/servlet/SgCDUI2?option=una&amp;n=40&amp;codaduana=046&amp;anoprese=2025&amp;numecorre=032253</t>
  </si>
  <si>
    <t>Serie de la Declaración026875-S1.pdf</t>
  </si>
  <si>
    <t>SE</t>
  </si>
  <si>
    <t>02/08/2025</t>
  </si>
  <si>
    <t>2026-09-24T02:45:56.635788+00:00</t>
  </si>
  <si>
    <t>29702</t>
  </si>
  <si>
    <t>file:///C:/Users/acuba/eudrperu/fichaduanas/Serie de la Declaración029702-S1.pdf</t>
  </si>
  <si>
    <t>22/08/2025</t>
  </si>
  <si>
    <t>32150</t>
  </si>
  <si>
    <t>036802</t>
  </si>
  <si>
    <t>Serie de la Declaración036802-S1.pdf</t>
  </si>
  <si>
    <t>file:///C:/Users/acuba/eudrperu/fichaduanas/Serie de la Declaración032150-S1.pdf</t>
  </si>
  <si>
    <t>http://www.aduanet.gob.pe/servlet/SgCDUI2?option=una&amp;n=40&amp;codaduana=046&amp;anoprese=2025&amp;numecorre=036802</t>
  </si>
  <si>
    <t>CAFE VERDE EN GRANO PERU GREEN ARABICA COFFEE BULK CONSUMO HUMANO</t>
  </si>
  <si>
    <t>032303</t>
  </si>
  <si>
    <t>file:///C:/Users/acuba/eudrperu/fichaduanas/Consulta DUA032150.pdf</t>
  </si>
  <si>
    <t>20/08/2025</t>
  </si>
  <si>
    <t>GMM00192-25</t>
  </si>
  <si>
    <t>http://www.aduanet.gob.pe/servlet/SgCDUI2?option=una&amp;n=40&amp;codaduana=046&amp;anoprese=2025&amp;numecorre=032303</t>
  </si>
  <si>
    <t>23/08/2025</t>
  </si>
  <si>
    <t>Serie de la Declaración026881-S1.pdf</t>
  </si>
  <si>
    <t>2026-09-24T02:45:57.314100+00:00</t>
  </si>
  <si>
    <t>32163</t>
  </si>
  <si>
    <t>file:///C:/Users/acuba/eudrperu/fichaduanas/Serie de la Declaración032163-S1.pdf</t>
  </si>
  <si>
    <t>036930</t>
  </si>
  <si>
    <t>Serie de la Declaración036930-S1.pdf; Serie de la Declaración036930-S2.pdf; Serie de la Declaración036930-S3.pdf</t>
  </si>
  <si>
    <t>http://www.aduanet.gob.pe/servlet/SgCDUI2?option=una&amp;n=40&amp;codaduana=046&amp;anoprese=2025&amp;numecorre=036930</t>
  </si>
  <si>
    <t>file:///C:/Users/acuba/eudrperu/fichaduanas/Consulta DUA032163.pdf</t>
  </si>
  <si>
    <t>32253</t>
  </si>
  <si>
    <t>file:///C:/Users/acuba/eudrperu/fichaduanas/Serie de la Declaración032253-S1.pdf</t>
  </si>
  <si>
    <t>GRANOS DE CACAO FERMENTADO TIPO CONVENCIONAL EN SACOS</t>
  </si>
  <si>
    <t>bolsa</t>
  </si>
  <si>
    <t>034697</t>
  </si>
  <si>
    <t>08/09/2025</t>
  </si>
  <si>
    <t>2025 - 613</t>
  </si>
  <si>
    <t>037017</t>
  </si>
  <si>
    <t>file:///C:/Users/acuba/eudrperu/fichaduanas/Consulta DUA032253.pdf</t>
  </si>
  <si>
    <t>Serie de la Declaración037017-S1.pdf</t>
  </si>
  <si>
    <t>ZIMULMA822541</t>
  </si>
  <si>
    <t>http://www.aduanet.gob.pe/servlet/SgCDUI2?option=una&amp;n=40&amp;codaduana=046&amp;anoprese=2025&amp;numecorre=037017</t>
  </si>
  <si>
    <t>Serie de la Declaración026882-S1.pdf</t>
  </si>
  <si>
    <t>http://www.aduanet.gob.pe/servlet/SgCDUI2?option=una&amp;n=40&amp;codaduana=046&amp;anoprese=2025&amp;numecorre=034697</t>
  </si>
  <si>
    <t>2026-09-24T02:45:57.909644+00:00</t>
  </si>
  <si>
    <t>29699</t>
  </si>
  <si>
    <t>file:///C:/Users/acuba/eudrperu/fichaduanas/Serie de la Declaración029699-S1.pdf</t>
  </si>
  <si>
    <t>037021</t>
  </si>
  <si>
    <t>Serie de la Declaración037021-S1.pdf</t>
  </si>
  <si>
    <t>http://www.aduanet.gob.pe/servlet/SgCDUI2?option=una&amp;n=40&amp;codaduana=046&amp;anoprese=2025&amp;numecorre=037021</t>
  </si>
  <si>
    <t>file:///C:/Users/acuba/eudrperu/fichaduanas/Consulta DUA029699.pdf</t>
  </si>
  <si>
    <t>035063</t>
  </si>
  <si>
    <t>10/09/2025</t>
  </si>
  <si>
    <t>2025 - 581</t>
  </si>
  <si>
    <t>1,000.00 KG CONSUMO HUMAN CAF VERDE ARABICA TIPO EXPORTACION WASHED PERU ARABICA COFFEE BIG BAGS OF</t>
  </si>
  <si>
    <t>arabica+washed+bolsa</t>
  </si>
  <si>
    <t>21/09/2025</t>
  </si>
  <si>
    <t>http://www.aduanet.gob.pe/servlet/SgCDUI2?option=una&amp;n=40&amp;codaduana=046&amp;anoprese=2025&amp;numecorre=035747</t>
  </si>
  <si>
    <t>2026-09-24T02:45:58.499915+00:00</t>
  </si>
  <si>
    <t>35747</t>
  </si>
  <si>
    <t>http://www.aduanet.gob.pe/servlet/SgCDUI2?option=una&amp;n=40&amp;codaduana=046&amp;anoprese=2025&amp;numecorre=035063</t>
  </si>
  <si>
    <t>file:///C:/Users/acuba/eudrperu/fichaduanas/Serie de la Declaración035747-S1.pdf</t>
  </si>
  <si>
    <t>file:///C:/Users/acuba/eudrperu/fichaduanas/Consulta DUA035747.pdf</t>
  </si>
  <si>
    <t>08/07/2025</t>
  </si>
  <si>
    <t>MEDUP3970928</t>
  </si>
  <si>
    <t>037480</t>
  </si>
  <si>
    <t>Serie de la Declaración037480-S1.pdf</t>
  </si>
  <si>
    <t>http://www.aduanet.gob.pe/servlet/SgCDUI2?option=una&amp;n=40&amp;codaduana=046&amp;anoprese=2025&amp;numecorre=037480</t>
  </si>
  <si>
    <t>http://www.aduanet.gob.pe/servlet/SgCDUI2?option=una&amp;n=40&amp;codaduana=046&amp;anoprese=2025&amp;numecorre=035915</t>
  </si>
  <si>
    <t>2026-09-24T02:45:59.103777+00:00</t>
  </si>
  <si>
    <t>35915</t>
  </si>
  <si>
    <t>035714</t>
  </si>
  <si>
    <t>15/09/2025</t>
  </si>
  <si>
    <t>file:///C:/Users/acuba/eudrperu/fichaduanas/Serie de la Declaración035915-S1.pdf</t>
  </si>
  <si>
    <t>http://www.aduanet.gob.pe/servlet/SgCDUI2?option=una&amp;n=40&amp;codaduana=046&amp;anoprese=2025&amp;numecorre=035714</t>
  </si>
  <si>
    <t>file:///C:/Users/acuba/eudrperu/fichaduanas/Consulta DUA035915.pdf</t>
  </si>
  <si>
    <t>http://www.aduanet.gob.pe/servlet/SgCDUI2?option=una&amp;n=40&amp;codaduana=046&amp;anoprese=2025&amp;numecorre=035916</t>
  </si>
  <si>
    <t>35916</t>
  </si>
  <si>
    <t>038806</t>
  </si>
  <si>
    <t>Serie de la Declaración038806-S1.pdf</t>
  </si>
  <si>
    <t>file:///C:/Users/acuba/eudrperu/fichaduanas/Serie de la Declaración035916-S1.pdf</t>
  </si>
  <si>
    <t>http://www.aduanet.gob.pe/servlet/SgCDUI2?option=una&amp;n=40&amp;codaduana=046&amp;anoprese=2025&amp;numecorre=038806</t>
  </si>
  <si>
    <t>035719</t>
  </si>
  <si>
    <t>20,700. 00 KG / CONSUMO CAF VERDE ARABICA TIPO EXPORTACION WASHED PERU ARABICA COFFEE BEANS BULK OF</t>
  </si>
  <si>
    <t>http://www.aduanet.gob.pe/servlet/SgCDUI2?option=una&amp;n=40&amp;codaduana=046&amp;anoprese=2025&amp;numecorre=035719</t>
  </si>
  <si>
    <t>file:///C:/Users/acuba/eudrperu/fichaduanas/Consulta DUA035916.pdf</t>
  </si>
  <si>
    <t>MEDUP3979184</t>
  </si>
  <si>
    <t>2026-09-24T02:45:59.961933+00:00</t>
  </si>
  <si>
    <t>32161</t>
  </si>
  <si>
    <t>file:///C:/Users/acuba/eudrperu/fichaduanas/Serie de la Declaración032161-S1.pdf</t>
  </si>
  <si>
    <t>file:///C:/Users/acuba/eudrperu/fichaduanas/Consulta DUA032161.pdf</t>
  </si>
  <si>
    <t>039250</t>
  </si>
  <si>
    <t>Serie de la Declaración039250-S1.pdf; Serie de la Declaración039250-S2.pdf</t>
  </si>
  <si>
    <t>035747</t>
  </si>
  <si>
    <t>http://www.aduanet.gob.pe/servlet/SgCDUI2?option=una&amp;n=40&amp;codaduana=046&amp;anoprese=2025&amp;numecorre=039250</t>
  </si>
  <si>
    <t>http://www.aduanet.gob.pe/servlet/SgCDUI2?option=una&amp;n=40&amp;codaduana=046&amp;anoprese=2025&amp;numecorre=039351</t>
  </si>
  <si>
    <t>2026-09-24T02:46:00.916388+00:00</t>
  </si>
  <si>
    <t>39351</t>
  </si>
  <si>
    <t>file:///C:/Users/acuba/eudrperu/fichaduanas/Serie de la Declaración039351-S1.pdf</t>
  </si>
  <si>
    <t>257249-B CAFE VERDE ORGANICO EN GRANO A GRANEL PE-BIO-123 MARCA: 30-968-1027 LOTE: 257249-A /</t>
  </si>
  <si>
    <t>organico+en_grano+granel+marca</t>
  </si>
  <si>
    <t>30-968-1027 LOTE</t>
  </si>
  <si>
    <t>file:///C:/Users/acuba/eudrperu/fichaduanas/Serie de la Declaración039351-S2.pdf</t>
  </si>
  <si>
    <t>MAEU255306895</t>
  </si>
  <si>
    <t>040735</t>
  </si>
  <si>
    <t>file:///C:/Users/acuba/eudrperu/fichaduanas/Consulta DUA039351.pdf</t>
  </si>
  <si>
    <t>035840</t>
  </si>
  <si>
    <t>15/04/2026</t>
  </si>
  <si>
    <t>Serie de la Declaración040735-S1.pdf</t>
  </si>
  <si>
    <t>2026 - 839</t>
  </si>
  <si>
    <t>http://www.aduanet.gob.pe/servlet/SgCDUI2?option=una&amp;n=40&amp;codaduana=046&amp;anoprese=2025&amp;numecorre=040735</t>
  </si>
  <si>
    <t>http://www.aduanet.gob.pe/servlet/SgCDUI2?option=una&amp;n=40&amp;codaduana=046&amp;anoprese=2025&amp;numecorre=039360</t>
  </si>
  <si>
    <t>39360</t>
  </si>
  <si>
    <t>file:///C:/Users/acuba/eudrperu/fichaduanas/Serie de la Declaración039360-S1.pdf</t>
  </si>
  <si>
    <t>file:///C:/Users/acuba/eudrperu/fichaduanas/Consulta DUA039360.pdf</t>
  </si>
  <si>
    <t>2025 CAFE VERDE ORGGANICO EN GRANO A GRANEL PE-BIO-123 MARK: 30-968- 1074 Lot # PEAVN07-2</t>
  </si>
  <si>
    <t>en_grano+granel</t>
  </si>
  <si>
    <t>12/11/2025</t>
  </si>
  <si>
    <t>http://www.aduanet.gob.pe/servlet/SgCDUI2?option=una&amp;n=40&amp;codaduana=046&amp;anoprese=2025&amp;numecorre=048083</t>
  </si>
  <si>
    <t>2026-09-24T02:46:01.804029+00:00</t>
  </si>
  <si>
    <t>035862</t>
  </si>
  <si>
    <t>48083</t>
  </si>
  <si>
    <t>040737</t>
  </si>
  <si>
    <t>Serie de la Declaración040737-S1.pdf</t>
  </si>
  <si>
    <t>http://www.aduanet.gob.pe/servlet/SgCDUI2?option=una&amp;n=40&amp;codaduana=046&amp;anoprese=2025&amp;numecorre=040737</t>
  </si>
  <si>
    <t>LMM0534261</t>
  </si>
  <si>
    <t>file:///C:/Users/acuba/eudrperu/fichaduanas/Serie de la Declaración048083-S1.pdf</t>
  </si>
  <si>
    <t>http://www.aduanet.gob.pe/servlet/SgCDUI2?option=una&amp;n=40&amp;codaduana=046&amp;anoprese=2025&amp;numecorre=035862</t>
  </si>
  <si>
    <t>Serie de la Declaración027523-S1.pdf</t>
  </si>
  <si>
    <t>http://www.aduanet.gob.pe/servlet/SgCDUI2?option=una&amp;n=40&amp;codaduana=046&amp;anoprese=2025&amp;numecorre=048084</t>
  </si>
  <si>
    <t>48084</t>
  </si>
  <si>
    <t>file:///C:/Users/acuba/eudrperu/fichaduanas/Serie de la Declaración048084-S1.pdf</t>
  </si>
  <si>
    <t>KR</t>
  </si>
  <si>
    <t>044289</t>
  </si>
  <si>
    <t>21/01/2024</t>
  </si>
  <si>
    <t>2026-09-24T03:29:34.524090+00:00</t>
  </si>
  <si>
    <t>Serie de la Declaración044289-S1.pdf; Serie de la Declaración044289-S2.pdf</t>
  </si>
  <si>
    <t>2506</t>
  </si>
  <si>
    <t>http://www.aduanet.gob.pe/servlet/SgCDUI2?option=una&amp;n=40&amp;codaduana=046&amp;anoprese=2025&amp;numecorre=044289</t>
  </si>
  <si>
    <t>035915</t>
  </si>
  <si>
    <t>16/09/2025</t>
  </si>
  <si>
    <t>2025 - 637</t>
  </si>
  <si>
    <t>file:///C:/Users/acuba/eudrperu/fichaduanas/Serie de la Declaración002506-S1.pdf</t>
  </si>
  <si>
    <t>2025 CAFE VERDE ORGGANICO EN GRANO A GRANEL PE-BIO-123 MARK: 30-968- 1073 Lot # PEAVN07-1</t>
  </si>
  <si>
    <t>file:///C:/Users/acuba/eudrperu/fichaduanas/Serie de la Declaración002506-S2.pdf</t>
  </si>
  <si>
    <t>047384</t>
  </si>
  <si>
    <t>Serie de la Declaración047384-S1.pdf; Serie de la Declaración047384-S2.pdf; Serie de la Declaración047384-S3.pdf; Serie de la Declaración047384-S4.pdf; Serie de la Declaración047384-S5.pdf; Serie de la Declaración047384-S6.pdf; Serie de la Declaración047384-S7.pdf; Serie de la Declaración047384-S8.pdf</t>
  </si>
  <si>
    <t>035916</t>
  </si>
  <si>
    <t>http://www.aduanet.gob.pe/servlet/SgCDUI2?option=una&amp;n=40&amp;codaduana=046&amp;anoprese=2025&amp;numecorre=047384</t>
  </si>
  <si>
    <t>LMM0534269</t>
  </si>
  <si>
    <t>file:///C:/Users/acuba/eudrperu/fichaduanas/Serie de la Declaración002506-S3.pdf</t>
  </si>
  <si>
    <t>Serie de la Declaración027524-S1.pdf</t>
  </si>
  <si>
    <t>file:///C:/Users/acuba/eudrperu/fichaduanas/Serie de la Declaración002506-S4.pdf</t>
  </si>
  <si>
    <t>file:///C:/Users/acuba/eudrperu/fichaduanas/Consulta DUA002506.pdf</t>
  </si>
  <si>
    <t>048083</t>
  </si>
  <si>
    <t>Serie de la Declaración048083-S1.pdf</t>
  </si>
  <si>
    <t>2026-09-24T03:29:35.190933+00:00</t>
  </si>
  <si>
    <t>9186</t>
  </si>
  <si>
    <t>CONSUMO HUMANO CAFE VERDE EN GRANO ORGANICO ORGANIC ARABICA GREEN COFFEE BEANS BAGS OF 69 KG</t>
  </si>
  <si>
    <t>file:///C:/Users/acuba/eudrperu/fichaduanas/Serie de la Declaración009186-S1.pdf</t>
  </si>
  <si>
    <t>organico+arabica+en_grano+bolsa+consumo_humano</t>
  </si>
  <si>
    <t>035941</t>
  </si>
  <si>
    <t>ONEYLIME04241300</t>
  </si>
  <si>
    <t>file:///C:/Users/acuba/eudrperu/fichaduanas/Consulta DUA009186.pdf</t>
  </si>
  <si>
    <t>http://www.aduanet.gob.pe/servlet/SgCDUI2?option=una&amp;n=40&amp;codaduana=046&amp;anoprese=2025&amp;numecorre=035941</t>
  </si>
  <si>
    <t>Serie de la Declaración027656-S1.pdf</t>
  </si>
  <si>
    <t>05/02/2024</t>
  </si>
  <si>
    <t>2026-09-24T03:29:35.803961+00:00</t>
  </si>
  <si>
    <t>3491</t>
  </si>
  <si>
    <t>file:///C:/Users/acuba/eudrperu/fichaduanas/Serie de la Declaración003491-S1.pdf</t>
  </si>
  <si>
    <t>048084</t>
  </si>
  <si>
    <t>Serie de la Declaración048084-S1.pdf</t>
  </si>
  <si>
    <t>file:///C:/Users/acuba/eudrperu/fichaduanas/Consulta DUA003491.pdf</t>
  </si>
  <si>
    <t>22/07/2024</t>
  </si>
  <si>
    <t>2026-09-24T03:29:36.417186+00:00</t>
  </si>
  <si>
    <t>18177</t>
  </si>
  <si>
    <t>CONSUMO HUMANO CAFE VERDE EN GRANO ORGANICO ORGANIC ARABICA GREEN COFFEE BEANS BAGS OF 30 KG</t>
  </si>
  <si>
    <t>file:///C:/Users/acuba/eudrperu/fichaduanas/Serie de la Declaración018177-S1.pdf</t>
  </si>
  <si>
    <t>036800</t>
  </si>
  <si>
    <t>file:///C:/Users/acuba/eudrperu/fichaduanas/Consulta DUA018177.pdf</t>
  </si>
  <si>
    <t>2025 - 643</t>
  </si>
  <si>
    <t>Serie de la Declaración027656-S2.pdf</t>
  </si>
  <si>
    <t>http://www.aduanet.gob.pe/servlet/SgCDUI2?option=una&amp;n=40&amp;codaduana=046&amp;anoprese=2025&amp;numecorre=036800</t>
  </si>
  <si>
    <t>29/07/2024</t>
  </si>
  <si>
    <t>2026-09-24T03:29:37.032779+00:00</t>
  </si>
  <si>
    <t>19072</t>
  </si>
  <si>
    <t>MEDUP3987997</t>
  </si>
  <si>
    <t>file:///C:/Users/acuba/eudrperu/fichaduanas/Serie de la Declaración019072-S1.pdf</t>
  </si>
  <si>
    <t>048189</t>
  </si>
  <si>
    <t>Serie de la Declaración048189-S1.pdf; Serie de la Declaración048189-S2.pdf</t>
  </si>
  <si>
    <t>Serie de la Declaración027875-S1.pdf</t>
  </si>
  <si>
    <t>http://www.aduanet.gob.pe/servlet/SgCDUI2?option=una&amp;n=40&amp;codaduana=046&amp;anoprese=2025&amp;numecorre=048189</t>
  </si>
  <si>
    <t>file:///C:/Users/acuba/eudrperu/fichaduanas/Consulta DUA019072.pdf</t>
  </si>
  <si>
    <t>2026-09-24T03:29:37.648747+00:00</t>
  </si>
  <si>
    <t>18175</t>
  </si>
  <si>
    <t>file:///C:/Users/acuba/eudrperu/fichaduanas/Serie de la Declaración018175-S1.pdf</t>
  </si>
  <si>
    <t>037026</t>
  </si>
  <si>
    <t>23/09/2025</t>
  </si>
  <si>
    <t>file:///C:/Users/acuba/eudrperu/fichaduanas/Consulta DUA018175.pdf</t>
  </si>
  <si>
    <t>http://www.aduanet.gob.pe/servlet/SgCDUI2?option=una&amp;n=40&amp;codaduana=046&amp;anoprese=2025&amp;numecorre=037026</t>
  </si>
  <si>
    <t>050021</t>
  </si>
  <si>
    <t>MEDUP3991478</t>
  </si>
  <si>
    <t>Serie de la Declaración050021-S1.pdf</t>
  </si>
  <si>
    <t>http://www.aduanet.gob.pe/servlet/SgCDUI2?option=una&amp;n=40&amp;codaduana=046&amp;anoprese=2025&amp;numecorre=050021</t>
  </si>
  <si>
    <t>PT</t>
  </si>
  <si>
    <t>17/09/2024</t>
  </si>
  <si>
    <t>2026-09-24T03:29:38.363995+00:00</t>
  </si>
  <si>
    <t>23861</t>
  </si>
  <si>
    <t>file:///C:/Users/acuba/eudrperu/fichaduanas/Serie de la Declaración023861-S1.pdf</t>
  </si>
  <si>
    <t>file:///C:/Users/acuba/eudrperu/fichaduanas/Consulta DUA023861.pdf</t>
  </si>
  <si>
    <t>MARK: 30-916-6239, LOT# 2572 CAFE VERDE EN GRANO PERU GREEN ARABICA COFFEE BEANS BULK/CONSUMO HUMANO</t>
  </si>
  <si>
    <t>06/09/2024</t>
  </si>
  <si>
    <t>2026-09-24T03:29:38.982503+00:00</t>
  </si>
  <si>
    <t>23214</t>
  </si>
  <si>
    <t>22/07/2025</t>
  </si>
  <si>
    <t>MAEU256663566</t>
  </si>
  <si>
    <t>file:///C:/Users/acuba/eudrperu/fichaduanas/Serie de la Declaración023214-S1.pdf</t>
  </si>
  <si>
    <t>050085</t>
  </si>
  <si>
    <t>037239</t>
  </si>
  <si>
    <t>24/09/2025</t>
  </si>
  <si>
    <t>Serie de la Declaración050085-S1.pdf; Serie de la Declaración050085-S2.pdf</t>
  </si>
  <si>
    <t>http://www.aduanet.gob.pe/servlet/SgCDUI2?option=una&amp;n=40&amp;codaduana=046&amp;anoprese=2025&amp;numecorre=050085</t>
  </si>
  <si>
    <t>file:///C:/Users/acuba/eudrperu/fichaduanas/Consulta DUA023214.pdf</t>
  </si>
  <si>
    <t>http://www.aduanet.gob.pe/servlet/SgCDUI2?option=una&amp;n=40&amp;codaduana=046&amp;anoprese=2025&amp;numecorre=037239</t>
  </si>
  <si>
    <t>30/09/2024</t>
  </si>
  <si>
    <t>2026-09-24T03:29:39.702594+00:00</t>
  </si>
  <si>
    <t>24680</t>
  </si>
  <si>
    <t>file:///C:/Users/acuba/eudrperu/fichaduanas/Serie de la Declaración024680-S1.pdf</t>
  </si>
  <si>
    <t>30-621-5710/LOT: PECS0 CAFE VERDE EN GRANO GREEN COFFEE BEANS BAGS OF 00 KG/CONSUMO HUMANO MARCA:</t>
  </si>
  <si>
    <t>en_grano+bolsa+consumo_humano+marca</t>
  </si>
  <si>
    <t>file:///C:/Users/acuba/eudrperu/fichaduanas/Consulta DUA024680.pdf</t>
  </si>
  <si>
    <t>MEDURU002925</t>
  </si>
  <si>
    <t>Serie de la Declaración029699-S1.pdf</t>
  </si>
  <si>
    <t>10/01/2025</t>
  </si>
  <si>
    <t>2026-09-24T02:47:46.857749+00:00</t>
  </si>
  <si>
    <t>449</t>
  </si>
  <si>
    <t>050110</t>
  </si>
  <si>
    <t>037245</t>
  </si>
  <si>
    <t>[2025, 2026]</t>
  </si>
  <si>
    <t>file:///C:/Users/acuba/eudrperu/fichaduanas/Serie de la Declaración000449-S1.pdf</t>
  </si>
  <si>
    <t>Serie de la Declaración050110-S1.pdf</t>
  </si>
  <si>
    <t>http://www.aduanet.gob.pe/servlet/SgCDUI2?option=una&amp;n=40&amp;codaduana=046&amp;anoprese=2025&amp;numecorre=050110</t>
  </si>
  <si>
    <t>2026-09-24T02:47:47.592030+00:00</t>
  </si>
  <si>
    <t>http://www.aduanet.gob.pe/servlet/SgCDUI2?option=una&amp;n=40&amp;codaduana=046&amp;anoprese=2025&amp;numecorre=037245</t>
  </si>
  <si>
    <t>23740</t>
  </si>
  <si>
    <t>file:///C:/Users/acuba/eudrperu/fichaduanas/Serie de la Declaración023740-S1.pdf</t>
  </si>
  <si>
    <t>HUMANO MARCA: 30-621-5709/LOT CAFE VERDE EN GRANO ORGANICO ORGANIC ARABICA GREEN COFFEE BULK/CONSUMO</t>
  </si>
  <si>
    <t>organico+arabica+en_grano+granel+marca</t>
  </si>
  <si>
    <t>30-621-5709</t>
  </si>
  <si>
    <t>file:///C:/Users/acuba/eudrperu/fichaduanas/Consulta DUA023740.pdf</t>
  </si>
  <si>
    <t>MAEU256850298</t>
  </si>
  <si>
    <t>050160</t>
  </si>
  <si>
    <t>Serie de la Declaración050110-S2.pdf; Serie de la Declaración050160-S1.pdf</t>
  </si>
  <si>
    <t>http://www.aduanet.gob.pe/servlet/SgCDUI2?option=una&amp;n=40&amp;codaduana=046&amp;anoprese=2025&amp;numecorre=050160</t>
  </si>
  <si>
    <t>23741</t>
  </si>
  <si>
    <t>037479</t>
  </si>
  <si>
    <t>26/09/2025</t>
  </si>
  <si>
    <t>2025 - 662</t>
  </si>
  <si>
    <t>file:///C:/Users/acuba/eudrperu/fichaduanas/Serie de la Declaración023741-S1.pdf</t>
  </si>
  <si>
    <t>http://www.aduanet.gob.pe/servlet/SgCDUI2?option=una&amp;n=40&amp;codaduana=046&amp;anoprese=2025&amp;numecorre=037479</t>
  </si>
  <si>
    <t>file:///C:/Users/acuba/eudrperu/fichaduanas/Consulta DUA023741.pdf</t>
  </si>
  <si>
    <t>CAFE VERDE EN GRANO PERU GREEN ARABICA COFFEE BEANS BULK CONSUMO HUMANO</t>
  </si>
  <si>
    <t>MAEU256788429</t>
  </si>
  <si>
    <t>GB</t>
  </si>
  <si>
    <t>2026-09-24T02:47:48.307053+00:00</t>
  </si>
  <si>
    <t>25700</t>
  </si>
  <si>
    <t>Serie de la Declaración029744-S1.pdf</t>
  </si>
  <si>
    <t>file:///C:/Users/acuba/eudrperu/fichaduanas/Serie de la Declaración025700-S1.pdf</t>
  </si>
  <si>
    <t>056247</t>
  </si>
  <si>
    <t>Serie de la Declaración056247-S1.pdf; Serie de la Declaración056247-S2.pdf</t>
  </si>
  <si>
    <t>http://www.aduanet.gob.pe/servlet/SgCDUI2?option=una&amp;n=40&amp;codaduana=046&amp;anoprese=2025&amp;numecorre=056247</t>
  </si>
  <si>
    <t>13/07/2025</t>
  </si>
  <si>
    <t>037555</t>
  </si>
  <si>
    <t>2026-09-24T02:47:49.054838+00:00</t>
  </si>
  <si>
    <t>27028</t>
  </si>
  <si>
    <t>2025 - 686</t>
  </si>
  <si>
    <t>file:///C:/Users/acuba/eudrperu/fichaduanas/Serie de la Declaración027028-S1.pdf</t>
  </si>
  <si>
    <t>http://www.aduanet.gob.pe/servlet/SgCDUI2?option=una&amp;n=40&amp;codaduana=046&amp;anoprese=2025&amp;numecorre=037555</t>
  </si>
  <si>
    <t>CAFE VERDE EN GRANO A GRANEL CONSUMO HUMANO</t>
  </si>
  <si>
    <t>en_grano+granel+consumo_humano</t>
  </si>
  <si>
    <t>06/07/2025</t>
  </si>
  <si>
    <t>2026-09-24T02:47:49.785999+00:00</t>
  </si>
  <si>
    <t>25699</t>
  </si>
  <si>
    <t>MEDURU005431</t>
  </si>
  <si>
    <t>file:///C:/Users/acuba/eudrperu/fichaduanas/Serie de la Declaración025699-S1.pdf</t>
  </si>
  <si>
    <t>Serie de la Declaración030455-S1.pdf</t>
  </si>
  <si>
    <t>065196</t>
  </si>
  <si>
    <t>file:///C:/Users/acuba/eudrperu/fichaduanas/Consulta DUA025699.pdf</t>
  </si>
  <si>
    <t>Serie de la Declaración065196-S1.pdf; Serie de la Declaración065196-S2.pdf</t>
  </si>
  <si>
    <t>http://www.aduanet.gob.pe/servlet/SgCDUI2?option=una&amp;n=40&amp;codaduana=046&amp;anoprese=2025&amp;numecorre=065196</t>
  </si>
  <si>
    <t>NL</t>
  </si>
  <si>
    <t>2026-09-24T02:47:50.399370+00:00</t>
  </si>
  <si>
    <t>27035</t>
  </si>
  <si>
    <t>037558</t>
  </si>
  <si>
    <t>file:///C:/Users/acuba/eudrperu/fichaduanas/Serie de la Declaración027035-S1.pdf</t>
  </si>
  <si>
    <t>CAFE VERDE ORGGANICO EN GRANO A GRANEL PE-BIO-123 MARK: 30-968- 1314 Lot # 257227-A</t>
  </si>
  <si>
    <t>http://www.aduanet.gob.pe/servlet/SgCDUI2?option=una&amp;n=40&amp;codaduana=046&amp;anoprese=2025&amp;numecorre=037558</t>
  </si>
  <si>
    <t>30/08/2025</t>
  </si>
  <si>
    <t>2026-09-24T02:47:50.991405+00:00</t>
  </si>
  <si>
    <t>HLCULI3250753173</t>
  </si>
  <si>
    <t>31922</t>
  </si>
  <si>
    <t>file:///C:/Users/acuba/eudrperu/fichaduanas/Serie de la Declaración031922-S1.pdf</t>
  </si>
  <si>
    <t>Serie de la Declaración030765-S1.pdf</t>
  </si>
  <si>
    <t>065812</t>
  </si>
  <si>
    <t>Serie de la Declaración065812-S1.pdf; Serie de la Declaración065812-S2.pdf</t>
  </si>
  <si>
    <t>http://www.aduanet.gob.pe/servlet/SgCDUI2?option=una&amp;n=40&amp;codaduana=046&amp;anoprese=2025&amp;numecorre=065812</t>
  </si>
  <si>
    <t>file:///C:/Users/acuba/eudrperu/fichaduanas/Consulta DUA031922.pdf</t>
  </si>
  <si>
    <t>2026-09-24T02:47:51.802017+00:00</t>
  </si>
  <si>
    <t>31238</t>
  </si>
  <si>
    <t>file:///C:/Users/acuba/eudrperu/fichaduanas/Serie de la Declaración031238-S1.pdf</t>
  </si>
  <si>
    <t>CAFE VERDE ORGGANICO EN GRANO A GRANEL PE-BIO-123 MARK: 30-968- 1313 Lot # 257227-B</t>
  </si>
  <si>
    <t>HLCULI3250643698</t>
  </si>
  <si>
    <t>Serie de la Declaración030768-S1.pdf</t>
  </si>
  <si>
    <t>file:///C:/Users/acuba/eudrperu/fichaduanas/Serie de la Declaración031238-S2.pdf</t>
  </si>
  <si>
    <t>038421</t>
  </si>
  <si>
    <t>02/10/2025</t>
  </si>
  <si>
    <t>http://www.aduanet.gob.pe/servlet/SgCDUI2?option=una&amp;n=40&amp;codaduana=046&amp;anoprese=2025&amp;numecorre=038421</t>
  </si>
  <si>
    <t>31527</t>
  </si>
  <si>
    <t>file:///C:/Users/acuba/eudrperu/fichaduanas/Serie de la Declaración031527-S1.pdf</t>
  </si>
  <si>
    <t>HUMANO CAFE VERDE EN GRANO PERU GREEN ARABICA COFFEE BEANS BAGS OF 69 KG CONSUMO</t>
  </si>
  <si>
    <t>file:///C:/Users/acuba/eudrperu/fichaduanas/Consulta DUA031527.pdf</t>
  </si>
  <si>
    <t>MAEU257754214</t>
  </si>
  <si>
    <t>2026-09-24T02:47:52.515780+00:00</t>
  </si>
  <si>
    <t>31232</t>
  </si>
  <si>
    <t>039351</t>
  </si>
  <si>
    <t>Serie de la Declaración031217-S1.pdf</t>
  </si>
  <si>
    <t>07/10/2025</t>
  </si>
  <si>
    <t>2025 - 691</t>
  </si>
  <si>
    <t>file:///C:/Users/acuba/eudrperu/fichaduanas/Serie de la Declaración031232-S1.pdf</t>
  </si>
  <si>
    <t>31236</t>
  </si>
  <si>
    <t>file:///C:/Users/acuba/eudrperu/fichaduanas/Serie de la Declaración031236-S1.pdf</t>
  </si>
  <si>
    <t>HUMANO / MARK: 30-826-6437 CAFE VERDE EN GRANO WASHED PERU ARABICA GREEN COFFEE BEANS BULK CONSUMO</t>
  </si>
  <si>
    <t>file:///C:/Users/acuba/eudrperu/fichaduanas/Serie de la Declaración031236-S2.pdf</t>
  </si>
  <si>
    <t>MEDURU013443</t>
  </si>
  <si>
    <t>039360</t>
  </si>
  <si>
    <t>31237</t>
  </si>
  <si>
    <t>file:///C:/Users/acuba/eudrperu/fichaduanas/Serie de la Declaración031237-S1.pdf</t>
  </si>
  <si>
    <t>Serie de la Declaración015736-S1.pdf; Serie de la Declaración015736-S2.pdf</t>
  </si>
  <si>
    <t>2026-09-24T02:47:53.303270+00:00</t>
  </si>
  <si>
    <t>31826</t>
  </si>
  <si>
    <t>file:///C:/Users/acuba/eudrperu/fichaduanas/Serie de la Declaración031826-S1.pdf</t>
  </si>
  <si>
    <t>826-6375, LOT: 1 CAFE VERDE EN GRANO PERU ARABICA WASHED COFFEE BULK CONSUMO HUMANO/ ICO: 30</t>
  </si>
  <si>
    <t>039967</t>
  </si>
  <si>
    <t>10/10/2025</t>
  </si>
  <si>
    <t>MEDURU011470</t>
  </si>
  <si>
    <t>2025 - 696</t>
  </si>
  <si>
    <t>Serie de la Declaración031236-S1.pdf</t>
  </si>
  <si>
    <t>file:///C:/Users/acuba/eudrperu/fichaduanas/Consulta DUA031826.pdf</t>
  </si>
  <si>
    <t>http://www.aduanet.gob.pe/servlet/SgCDUI2?option=una&amp;n=40&amp;codaduana=046&amp;anoprese=2025&amp;numecorre=039967</t>
  </si>
  <si>
    <t>13/09/2025</t>
  </si>
  <si>
    <t>2026-09-24T02:47:54.008945+00:00</t>
  </si>
  <si>
    <t>33702</t>
  </si>
  <si>
    <t>file:///C:/Users/acuba/eudrperu/fichaduanas/Serie de la Declaración033702-S1.pdf</t>
  </si>
  <si>
    <t>CAFE VERDE EN GRANO PERU ARABICA WASHED COFFEE BULK CONSUMO HUMANO</t>
  </si>
  <si>
    <t>28/09/2025</t>
  </si>
  <si>
    <t>36767</t>
  </si>
  <si>
    <t>041694</t>
  </si>
  <si>
    <t>Serie de la Declaración031236-S2.pdf</t>
  </si>
  <si>
    <t>17/10/2025</t>
  </si>
  <si>
    <t>file:///C:/Users/acuba/eudrperu/fichaduanas/Serie de la Declaración036767-S1.pdf</t>
  </si>
  <si>
    <t>2025 - 711</t>
  </si>
  <si>
    <t>CONSUMO HUMANO / MARK: 30-8 CAFE VERDE EN GRANO WASHED PERU ARABICA GREEN COFFEE BEANS BAGS OF 69 KG</t>
  </si>
  <si>
    <t>http://www.aduanet.gob.pe/servlet/SgCDUI2?option=una&amp;n=40&amp;codaduana=046&amp;anoprese=2025&amp;numecorre=041694</t>
  </si>
  <si>
    <t>file:///C:/Users/acuba/eudrperu/fichaduanas/Serie de la Declaración036767-S2.pdf</t>
  </si>
  <si>
    <t>MEDURU011413</t>
  </si>
  <si>
    <t>084134</t>
  </si>
  <si>
    <t>36800</t>
  </si>
  <si>
    <t>Serie de la Declaración084134-S1.pdf</t>
  </si>
  <si>
    <t>file:///C:/Users/acuba/eudrperu/fichaduanas/Serie de la Declaración036800-S1.pdf</t>
  </si>
  <si>
    <t>041719</t>
  </si>
  <si>
    <t>2025 - 652</t>
  </si>
  <si>
    <t>file:///C:/Users/acuba/eudrperu/fichaduanas/Consulta DUA036800.pdf</t>
  </si>
  <si>
    <t>CONSUMO HUMANO/ MARK: 30-82 CAFE VERDE EN GRANO WASHED PERU ARABICA GREEN COFFEE BEANS BAGS OF 69 KG</t>
  </si>
  <si>
    <t>http://www.aduanet.gob.pe/servlet/SgCDUI2?option=una&amp;n=40&amp;codaduana=046&amp;anoprese=2025&amp;numecorre=041719</t>
  </si>
  <si>
    <t>MEDURU011512</t>
  </si>
  <si>
    <t>Serie de la Declaración031238-S1.pdf</t>
  </si>
  <si>
    <t>36802</t>
  </si>
  <si>
    <t>file:///C:/Users/acuba/eudrperu/fichaduanas/Serie de la Declaración036802-S1.pdf</t>
  </si>
  <si>
    <t>2026-09-24T02:47:54.726032+00:00</t>
  </si>
  <si>
    <t>35719</t>
  </si>
  <si>
    <t>file:///C:/Users/acuba/eudrperu/fichaduanas/Serie de la Declaración035719-S1.pdf</t>
  </si>
  <si>
    <t>CONSUMO HUMANO CAFE VERDE EN GRANO WASHED PERU ARABICA GREEN COFFEE BEANS BAGS OF 69 KG</t>
  </si>
  <si>
    <t>041726</t>
  </si>
  <si>
    <t>file:///C:/Users/acuba/eudrperu/fichaduanas/Consulta DUA035719.pdf</t>
  </si>
  <si>
    <t>Serie de la Declaración031238-S2.pdf</t>
  </si>
  <si>
    <t>http://www.aduanet.gob.pe/servlet/SgCDUI2?option=una&amp;n=40&amp;codaduana=046&amp;anoprese=2025&amp;numecorre=041726</t>
  </si>
  <si>
    <t>CONSUMO HUMANO / MARCA: 30- CAFE VERDE EN GRANO WASHED PERU ARABICA GREEN COFFEE BEANS BAGS OF 69 KG</t>
  </si>
  <si>
    <t>arabica+washed+en_grano+bolsa+consumo_humano+marca</t>
  </si>
  <si>
    <t>30- CAFE VERDE EN GRANO WASHED PERU ARAB</t>
  </si>
  <si>
    <t>2026-09-24T02:47:55.444527+00:00</t>
  </si>
  <si>
    <t>33704</t>
  </si>
  <si>
    <t>MEDURU034118</t>
  </si>
  <si>
    <t>file:///C:/Users/acuba/eudrperu/fichaduanas/Serie de la Declaración033704-S1.pdf</t>
  </si>
  <si>
    <t>076099</t>
  </si>
  <si>
    <t>Serie de la Declaración031527-S1.pdf</t>
  </si>
  <si>
    <t>Serie de la Declaración076099-S1.pdf</t>
  </si>
  <si>
    <t>http://www.aduanet.gob.pe/servlet/SgCDUI2?option=una&amp;n=40&amp;codaduana=118&amp;anoprese=2025&amp;numecorre=076099</t>
  </si>
  <si>
    <t>file:///C:/Users/acuba/eudrperu/fichaduanas/Serie de la Declaración033704-S2.pdf</t>
  </si>
  <si>
    <t>041865</t>
  </si>
  <si>
    <t>2025 - 542</t>
  </si>
  <si>
    <t>14/09/2025</t>
  </si>
  <si>
    <t>http://www.aduanet.gob.pe/servlet/SgCDUI2?option=una&amp;n=40&amp;codaduana=046&amp;anoprese=2025&amp;numecorre=041865</t>
  </si>
  <si>
    <t>34697</t>
  </si>
  <si>
    <t>file:///C:/Users/acuba/eudrperu/fichaduanas/Serie de la Declaración034697-S1.pdf</t>
  </si>
  <si>
    <t>HUMANO MARCA: 30-826 CAFE VERDE EN GRANO PERU ARABICA GREEN COFFEE BEANS BIG BAGS OF 1000 KG/CONSUMO</t>
  </si>
  <si>
    <t>arabica+en_grano+bolsa+marca</t>
  </si>
  <si>
    <t>30-826 CAFE VERDE EN GRANO PERU ARABICA</t>
  </si>
  <si>
    <t>file:///C:/Users/acuba/eudrperu/fichaduanas/Consulta DUA034697.pdf</t>
  </si>
  <si>
    <t>MEDURU015026</t>
  </si>
  <si>
    <t>Serie de la Declaración031826-S1.pdf</t>
  </si>
  <si>
    <t>087786</t>
  </si>
  <si>
    <t>042807</t>
  </si>
  <si>
    <t>26/11/2024</t>
  </si>
  <si>
    <t>Serie de la Declaración087786-S1.pdf</t>
  </si>
  <si>
    <t>37239</t>
  </si>
  <si>
    <t>2024 - 793</t>
  </si>
  <si>
    <t>file:///C:/Users/acuba/eudrperu/fichaduanas/Serie de la Declaración037239-S1.pdf</t>
  </si>
  <si>
    <t>http://www.aduanet.gob.pe/servlet/SgCDUI2?option=una&amp;n=40&amp;codaduana=046&amp;anoprese=2024&amp;numecorre=042807</t>
  </si>
  <si>
    <t>file:///C:/Users/acuba/eudrperu/fichaduanas/Consulta DUA037239.pdf</t>
  </si>
  <si>
    <t>CAFE VERDE EN GRANO PERU ARABICA GREEN COFFEE BEANS BULK CONSUMO HUMANO</t>
  </si>
  <si>
    <t>MAEU257909649</t>
  </si>
  <si>
    <t>37245</t>
  </si>
  <si>
    <t>Serie de la Declaración031922-S1.pdf</t>
  </si>
  <si>
    <t>file:///C:/Users/acuba/eudrperu/fichaduanas/Serie de la Declaración037245-S1.pdf</t>
  </si>
  <si>
    <t>046287</t>
  </si>
  <si>
    <t>file:///C:/Users/acuba/eudrperu/fichaduanas/Consulta DUA037245.pdf</t>
  </si>
  <si>
    <t>31/10/2025</t>
  </si>
  <si>
    <t>2025 - 764</t>
  </si>
  <si>
    <t>090466</t>
  </si>
  <si>
    <t>http://www.aduanet.gob.pe/servlet/SgCDUI2?option=una&amp;n=40&amp;codaduana=046&amp;anoprese=2025&amp;numecorre=046287</t>
  </si>
  <si>
    <t>Serie de la Declaración090466-S1.pdf</t>
  </si>
  <si>
    <t>2026-09-24T02:47:56.187070+00:00</t>
  </si>
  <si>
    <t>34704</t>
  </si>
  <si>
    <t>file:///C:/Users/acuba/eudrperu/fichaduanas/Serie de la Declaración034704-S1.pdf</t>
  </si>
  <si>
    <t>MEDURU030058</t>
  </si>
  <si>
    <t>Serie de la Declaración031934-S1.pdf</t>
  </si>
  <si>
    <t>35714</t>
  </si>
  <si>
    <t>file:///C:/Users/acuba/eudrperu/fichaduanas/Serie de la Declaración035714-S1.pdf</t>
  </si>
  <si>
    <t>047915</t>
  </si>
  <si>
    <t>05/11/2025</t>
  </si>
  <si>
    <t>2025 - 775</t>
  </si>
  <si>
    <t>http://www.aduanet.gob.pe/servlet/SgCDUI2?option=una&amp;n=40&amp;codaduana=046&amp;anoprese=2025&amp;numecorre=047915</t>
  </si>
  <si>
    <t>file:///C:/Users/acuba/eudrperu/fichaduanas/Consulta DUA035714.pdf</t>
  </si>
  <si>
    <t>103464</t>
  </si>
  <si>
    <t>Serie de la Declaración103464-S1.pdf; Serie de la Declaración103464-S2.pdf</t>
  </si>
  <si>
    <t>http://www.aduanet.gob.pe/servlet/SgCDUI2?option=una&amp;n=40&amp;codaduana=118&amp;anoprese=2025&amp;numecorre=103464</t>
  </si>
  <si>
    <t>25/10/2025</t>
  </si>
  <si>
    <t>2026-09-24T02:47:56.785161+00:00</t>
  </si>
  <si>
    <t>41719</t>
  </si>
  <si>
    <t>file:///C:/Users/acuba/eudrperu/fichaduanas/Serie de la Declaración041719-S1.pdf</t>
  </si>
  <si>
    <t>MEDURU015083</t>
  </si>
  <si>
    <t>file:///C:/Users/acuba/eudrperu/fichaduanas/Consulta DUA041719.pdf</t>
  </si>
  <si>
    <t>048062</t>
  </si>
  <si>
    <t>06/11/2025</t>
  </si>
  <si>
    <t>http://www.aduanet.gob.pe/servlet/SgCDUI2?option=una&amp;n=40&amp;codaduana=046&amp;anoprese=2025&amp;numecorre=048062</t>
  </si>
  <si>
    <t>41726</t>
  </si>
  <si>
    <t>file:///C:/Users/acuba/eudrperu/fichaduanas/Serie de la Declaración041726-S1.pdf</t>
  </si>
  <si>
    <t>Serie de la Declaración133179-S1.pdf</t>
  </si>
  <si>
    <t>6651/LOT: PECS08-1-2025 CAFE VERDE EN GRANO GREEN COFFEE BEANS BULK / CONSUMO HUMANO MARCA: 30-621</t>
  </si>
  <si>
    <t>en_grano+granel+consumo_humano+marca</t>
  </si>
  <si>
    <t>30-621</t>
  </si>
  <si>
    <t>file:///C:/Users/acuba/eudrperu/fichaduanas/Consulta DUA041726.pdf</t>
  </si>
  <si>
    <t>MAEU258084259</t>
  </si>
  <si>
    <t>Serie de la Declaración032150-S1.pdf</t>
  </si>
  <si>
    <t>048257</t>
  </si>
  <si>
    <t>26/10/2025</t>
  </si>
  <si>
    <t>http://www.aduanet.gob.pe/servlet/SgCDUI2?option=una&amp;n=40&amp;codaduana=046&amp;anoprese=2025&amp;numecorre=048257</t>
  </si>
  <si>
    <t>2026-09-24T02:47:57.385420+00:00</t>
  </si>
  <si>
    <t>41694</t>
  </si>
  <si>
    <t>file:///C:/Users/acuba/eudrperu/fichaduanas/Serie de la Declaración041694-S1.pdf</t>
  </si>
  <si>
    <t>file:///C:/Users/acuba/eudrperu/fichaduanas/Serie de la Declaración041694-S2.pdf</t>
  </si>
  <si>
    <t>Serie de la Declaración036432-S1.pdf</t>
  </si>
  <si>
    <t>http://www.aduanet.gob.pe/servlet/SgCDUI2?option=una&amp;n=40&amp;codaduana=118&amp;anoprese=2026&amp;numecorre=036432</t>
  </si>
  <si>
    <t>file:///C:/Users/acuba/eudrperu/fichaduanas/Consulta DUA041694.pdf</t>
  </si>
  <si>
    <t>12188/LOT: PECS10-1-202 CAFE VERDE EN GRANO GREEN COFFEE BEANS BIG BAGS/CONSUMO HUMANO MARCA: 30-621</t>
  </si>
  <si>
    <t>en_grano+consumo_humano+marca</t>
  </si>
  <si>
    <t>MEDURU033136</t>
  </si>
  <si>
    <t>050051</t>
  </si>
  <si>
    <t>2025 - 743</t>
  </si>
  <si>
    <t>09/11/2025</t>
  </si>
  <si>
    <t>2026-09-24T02:47:57.980196+00:00</t>
  </si>
  <si>
    <t>46287</t>
  </si>
  <si>
    <t>Serie de la Declaración032161-S1.pdf</t>
  </si>
  <si>
    <t>http://www.aduanet.gob.pe/servlet/SgCDUI2?option=una&amp;n=40&amp;codaduana=046&amp;anoprese=2025&amp;numecorre=050051</t>
  </si>
  <si>
    <t>file:///C:/Users/acuba/eudrperu/fichaduanas/Serie de la Declaración046287-S1.pdf</t>
  </si>
  <si>
    <t>file:///C:/Users/acuba/eudrperu/fichaduanas/Consulta DUA046287.pdf</t>
  </si>
  <si>
    <t>2026-09-24T02:47:58.583513+00:00</t>
  </si>
  <si>
    <t>48189</t>
  </si>
  <si>
    <t>file:///C:/Users/acuba/eudrperu/fichaduanas/Serie de la Declaración048189-S1.pdf</t>
  </si>
  <si>
    <t>050189</t>
  </si>
  <si>
    <t>2025 - 815</t>
  </si>
  <si>
    <t>file:///C:/Users/acuba/eudrperu/fichaduanas/Serie de la Declaración048189-S2.pdf</t>
  </si>
  <si>
    <t>MEDURU034217</t>
  </si>
  <si>
    <t>http://www.aduanet.gob.pe/servlet/SgCDUI2?option=una&amp;n=40&amp;codaduana=046&amp;anoprese=2025&amp;numecorre=050189</t>
  </si>
  <si>
    <t>Serie de la Declaración032163-S1.pdf</t>
  </si>
  <si>
    <t>18/11/2025</t>
  </si>
  <si>
    <t>50085</t>
  </si>
  <si>
    <t>file:///C:/Users/acuba/eudrperu/fichaduanas/Serie de la Declaración050085-S1.pdf</t>
  </si>
  <si>
    <t>file:///C:/Users/acuba/eudrperu/fichaduanas/Serie de la Declaración050085-S2.pdf</t>
  </si>
  <si>
    <t>051536</t>
  </si>
  <si>
    <t>HUMANO MARK: 30-916-6564/L CAFE VERDE EN GRANO PERU GREEN ARABICA COFFEE BEANS BAGS OF 69 KG/CONSUMO</t>
  </si>
  <si>
    <t>2024 - 842</t>
  </si>
  <si>
    <t>26/11/2025</t>
  </si>
  <si>
    <t>50110</t>
  </si>
  <si>
    <t>MEDURU036600</t>
  </si>
  <si>
    <t>http://www.aduanet.gob.pe/servlet/SgCDUI2?option=una&amp;n=40&amp;codaduana=046&amp;anoprese=2024&amp;numecorre=051536</t>
  </si>
  <si>
    <t>file:///C:/Users/acuba/eudrperu/fichaduanas/Serie de la Declaración050110-S1.pdf</t>
  </si>
  <si>
    <t>Serie de la Declaración032165-S1.pdf</t>
  </si>
  <si>
    <t>50160</t>
  </si>
  <si>
    <t>file:///C:/Users/acuba/eudrperu/fichaduanas/Serie de la Declaración050160-S1.pdf</t>
  </si>
  <si>
    <t>file:///C:/Users/acuba/eudrperu/fichaduanas/Serie de la Declaración050110-S2.pdf</t>
  </si>
  <si>
    <t>CAFE VERDE EN GRANO GREEN COFFEE BEANS BULK/CONSUMO HUMANO MARCA: 30/1023/7964</t>
  </si>
  <si>
    <t>053154</t>
  </si>
  <si>
    <t>2025 - 1366</t>
  </si>
  <si>
    <t>MEDURU028334</t>
  </si>
  <si>
    <t>50189</t>
  </si>
  <si>
    <t>Serie de la Declaración032200-S1.pdf</t>
  </si>
  <si>
    <t>file:///C:/Users/acuba/eudrperu/fichaduanas/Serie de la Declaración050189-S1.pdf</t>
  </si>
  <si>
    <t>file:///C:/Users/acuba/eudrperu/fichaduanas/Consulta DUA050189.pdf</t>
  </si>
  <si>
    <t>053895</t>
  </si>
  <si>
    <t>2025 - 769</t>
  </si>
  <si>
    <t>KG/CONSUMO HUMANO MARCA: CAFE VERDE EN GRANO ORGANICO ORGANIC ARABICA GREEN COFFEE BEANS BAGS OF 69</t>
  </si>
  <si>
    <t>http://www.aduanet.gob.pe/servlet/SgCDUI2?option=una&amp;n=40&amp;codaduana=046&amp;anoprese=2025&amp;numecorre=053895</t>
  </si>
  <si>
    <t>CAFE VERDE EN GRANO ORGANICO ORGANIC ARA</t>
  </si>
  <si>
    <t>03/12/2025</t>
  </si>
  <si>
    <t>2026-09-24T02:47:59.183236+00:00</t>
  </si>
  <si>
    <t>MEDURU028466</t>
  </si>
  <si>
    <t>56247</t>
  </si>
  <si>
    <t>Serie de la Declaración032253-S1.pdf</t>
  </si>
  <si>
    <t>file:///C:/Users/acuba/eudrperu/fichaduanas/Serie de la Declaración056247-S1.pdf</t>
  </si>
  <si>
    <t>file:///C:/Users/acuba/eudrperu/fichaduanas/Serie de la Declaración056247-S2.pdf</t>
  </si>
  <si>
    <t>054018</t>
  </si>
  <si>
    <t>26/12/2024</t>
  </si>
  <si>
    <t>2024 - 877</t>
  </si>
  <si>
    <t>http://www.aduanet.gob.pe/servlet/SgCDUI2?option=una&amp;n=40&amp;codaduana=046&amp;anoprese=2025&amp;numecorre=064680</t>
  </si>
  <si>
    <t>64680</t>
  </si>
  <si>
    <t>CAFE VERDE ORGGANICO EN GRANO A GRANEL PE-BIO-123 MARK: 30-968- 1725 Lot # 257226</t>
  </si>
  <si>
    <t>file:///C:/Users/acuba/eudrperu/fichaduanas/Serie de la Declaración064680-S1.pdf</t>
  </si>
  <si>
    <t>MAEU257979025</t>
  </si>
  <si>
    <t>Serie de la Declaración032303-S1.pdf</t>
  </si>
  <si>
    <t>file:///C:/Users/acuba/eudrperu/fichaduanas/Consulta DUA064680.pdf</t>
  </si>
  <si>
    <t>26/12/2025</t>
  </si>
  <si>
    <t>65196</t>
  </si>
  <si>
    <t>file:///C:/Users/acuba/eudrperu/fichaduanas/Serie de la Declaración065196-S1.pdf</t>
  </si>
  <si>
    <t>054693</t>
  </si>
  <si>
    <t>22/11/2025</t>
  </si>
  <si>
    <t>http://www.aduanet.gob.pe/servlet/SgCDUI2?option=una&amp;n=40&amp;codaduana=046&amp;anoprese=2025&amp;numecorre=054693</t>
  </si>
  <si>
    <t>1-2025 550 SACOS DE CAF VERDE ORGNICO EN GRANO PE-BIO-123 MARK: 30-968- 1700 Lot # PEAVN08</t>
  </si>
  <si>
    <t>file:///C:/Users/acuba/eudrperu/fichaduanas/Serie de la Declaración065196-S2.pdf</t>
  </si>
  <si>
    <t>26/08/2025</t>
  </si>
  <si>
    <t>MAEU258263184</t>
  </si>
  <si>
    <t>65812</t>
  </si>
  <si>
    <t>file:///C:/Users/acuba/eudrperu/fichaduanas/Serie de la Declaración065812-S1.pdf</t>
  </si>
  <si>
    <t>056067</t>
  </si>
  <si>
    <t>11/06/2024</t>
  </si>
  <si>
    <t>2024 - 1591</t>
  </si>
  <si>
    <t>file:///C:/Users/acuba/eudrperu/fichaduanas/Serie de la Declaración065812-S2.pdf</t>
  </si>
  <si>
    <t>29/08/2025</t>
  </si>
  <si>
    <t>MEDURU051930</t>
  </si>
  <si>
    <t>06/12/2025</t>
  </si>
  <si>
    <t>http://www.aduanet.gob.pe/servlet/SgCDUI2?option=una&amp;n=40&amp;codaduana=046&amp;anoprese=2025&amp;numecorre=056780</t>
  </si>
  <si>
    <t>2026-09-24T02:47:59.779400+00:00</t>
  </si>
  <si>
    <t>56780</t>
  </si>
  <si>
    <t>file:///C:/Users/acuba/eudrperu/fichaduanas/Serie de la Declaración056780-S1.pdf</t>
  </si>
  <si>
    <t>file:///C:/Users/acuba/eudrperu/fichaduanas/Consulta DUA056780.pdf</t>
  </si>
  <si>
    <t>056780</t>
  </si>
  <si>
    <t>27/11/2025</t>
  </si>
  <si>
    <t>2025 - 838</t>
  </si>
  <si>
    <t>19/12/2025</t>
  </si>
  <si>
    <t>http://www.aduanet.gob.pe/servlet/SgCDUI2?option=una&amp;n=40&amp;codaduana=046&amp;anoprese=2025&amp;numecorre=063907</t>
  </si>
  <si>
    <t>MARCA: 30-826-6973 CAFE VERDE EN GRANO PERU ARABICA GREEN COFFEE BEANS BAGS/CONSUMO HUMANO</t>
  </si>
  <si>
    <t>2026-09-24T02:48:00.393549+00:00</t>
  </si>
  <si>
    <t>arabica+en_grano+consumo_humano+marca</t>
  </si>
  <si>
    <t>63907</t>
  </si>
  <si>
    <t>30-826-6973 CAFE VERDE EN GRANO PERU ARA</t>
  </si>
  <si>
    <t>file:///C:/Users/acuba/eudrperu/fichaduanas/Serie de la Declaración063907-S1.pdf</t>
  </si>
  <si>
    <t>01/09/2025</t>
  </si>
  <si>
    <t>MEDURU041337</t>
  </si>
  <si>
    <t>file:///C:/Users/acuba/eudrperu/fichaduanas/Consulta DUA063907.pdf</t>
  </si>
  <si>
    <t>057100</t>
  </si>
  <si>
    <t>28/11/2025</t>
  </si>
  <si>
    <t>http://www.aduanet.gob.pe/servlet/SgCDUI2?option=una&amp;n=40&amp;codaduana=046&amp;anoprese=2025&amp;numecorre=057100</t>
  </si>
  <si>
    <t>http://www.aduanet.gob.pe/servlet/SgCDUI2?option=una&amp;n=40&amp;codaduana=046&amp;anoprese=2025&amp;numecorre=063895</t>
  </si>
  <si>
    <t>63895</t>
  </si>
  <si>
    <t>file:///C:/Users/acuba/eudrperu/fichaduanas/Serie de la Declaración063895-S1.pdf</t>
  </si>
  <si>
    <t>MARCA: 30-826-6971 CAFE VERDE EN GRANO PERU ARABICA GREEN COFFEE BEANS BAGS/CONSUMO HUMANO</t>
  </si>
  <si>
    <t>30-826-6971 CAFE VERDE EN GRANO PERU ARA</t>
  </si>
  <si>
    <t>file:///C:/Users/acuba/eudrperu/fichaduanas/Consulta DUA063895.pdf</t>
  </si>
  <si>
    <t>MEDURU038101</t>
  </si>
  <si>
    <t>Serie de la Declaración033704-S1.pdf</t>
  </si>
  <si>
    <t>059111</t>
  </si>
  <si>
    <t>2025 - 877</t>
  </si>
  <si>
    <t>2026-09-24T02:48:01.007114+00:00</t>
  </si>
  <si>
    <t>57100</t>
  </si>
  <si>
    <t>http://www.aduanet.gob.pe/servlet/SgCDUI2?option=una&amp;n=40&amp;codaduana=046&amp;anoprese=2025&amp;numecorre=059111</t>
  </si>
  <si>
    <t>file:///C:/Users/acuba/eudrperu/fichaduanas/Serie de la Declaración057100-S1.pdf</t>
  </si>
  <si>
    <t>file:///C:/Users/acuba/eudrperu/fichaduanas/Consulta DUA057100.pdf</t>
  </si>
  <si>
    <t>CAFE VERDE EN GRANO PERU ARABICA GREEN COFFEE BEANS BAGS CONSUMO HUMANO</t>
  </si>
  <si>
    <t>arabica+en_grano+consumo_humano</t>
  </si>
  <si>
    <t>08/12/2025</t>
  </si>
  <si>
    <t>59111</t>
  </si>
  <si>
    <t>059607</t>
  </si>
  <si>
    <t>19/06/2024</t>
  </si>
  <si>
    <t>Serie de la Declaración033704-S2.pdf</t>
  </si>
  <si>
    <t>2024 - 1600</t>
  </si>
  <si>
    <t>file:///C:/Users/acuba/eudrperu/fichaduanas/Serie de la Declaración059111-S1.pdf</t>
  </si>
  <si>
    <t>MARK: 30-916-6655/LOT# 25724 CAFE VERDE EN GRANO PERU GREEN ARABICA COFFEE BEANS BULK/CONSUMO HUMANO</t>
  </si>
  <si>
    <t>metrica</t>
  </si>
  <si>
    <t>valor</t>
  </si>
  <si>
    <t>pdfs leidos</t>
  </si>
  <si>
    <t>file:///C:/Users/acuba/eudrperu/fichaduanas/Consulta DUA059111.pdf</t>
  </si>
  <si>
    <t>items (Series) leidos</t>
  </si>
  <si>
    <t>04/09/2025</t>
  </si>
  <si>
    <t>HLCULI3250803633</t>
  </si>
  <si>
    <t>items duplicados descartados</t>
  </si>
  <si>
    <t>items unicos en DETALLE_ITEMS</t>
  </si>
  <si>
    <t>cabeceras (Consulta)</t>
  </si>
  <si>
    <t>filas DETALLE_ITEMS</t>
  </si>
  <si>
    <t>filas DUAS</t>
  </si>
  <si>
    <t>RUC distintos</t>
  </si>
  <si>
    <t>15/02/2026</t>
  </si>
  <si>
    <t>errores de parseo</t>
  </si>
  <si>
    <t>2026-09-24T02:48:01.615844+00:00</t>
  </si>
  <si>
    <t>7802</t>
  </si>
  <si>
    <t>pdfs no reconocidos</t>
  </si>
  <si>
    <t>FALTAN ITEMS: la cabecera declara mas FOB del que hay en el folder</t>
  </si>
  <si>
    <t>file:///C:/Users/acuba/eudrperu/fichaduanas/Serie de la Declaración007802-S1.pdf</t>
  </si>
  <si>
    <t>estos si son DUAs a las que habria que descargar PDF</t>
  </si>
  <si>
    <t>total: 0 DUAs</t>
  </si>
  <si>
    <t>EXCEDE: la suma de FOB de los items supera el 6.5 de la cabecera</t>
  </si>
  <si>
    <t>no falta nada, hay de mas: revisar si esos items son legitimos</t>
  </si>
  <si>
    <t>SIN CABECERA: NO son DUAs incompletas</t>
  </si>
  <si>
    <t>tienen su PDF Serie con todos los items; falta solo la vista de cabecera, que es redundante. Ver hoja SIN_CABECERA.</t>
  </si>
  <si>
    <t>total: 68 DUAs</t>
  </si>
  <si>
    <t>059892</t>
  </si>
  <si>
    <t>file:///C:/Users/acuba/eudrperu/fichaduanas/Consulta DUA007802.pdf</t>
  </si>
  <si>
    <t>ITEMS DUPLICADOS (mismo dua+item en 2 archivos)</t>
  </si>
  <si>
    <t>12/06/2025</t>
  </si>
  <si>
    <t>dua 050160 item 2</t>
  </si>
  <si>
    <t>Serie de la Declaración050110-S2.pdf</t>
  </si>
  <si>
    <t>2025 - 1452</t>
  </si>
  <si>
    <t>Serie de la Declaración050160-S2.pdf</t>
  </si>
  <si>
    <t>ERRORES DE PARSEO</t>
  </si>
  <si>
    <t>PDFS NO RECONOCIDOS</t>
  </si>
  <si>
    <t>7804</t>
  </si>
  <si>
    <t>file:///C:/Users/acuba/eudrperu/fichaduanas/Serie de la Declaración007804-S1.pdf</t>
  </si>
  <si>
    <t>05/09/2025</t>
  </si>
  <si>
    <t>MEDURU068405</t>
  </si>
  <si>
    <t>file:///C:/Users/acuba/eudrperu/fichaduanas/Consulta DUA007804.pdf</t>
  </si>
  <si>
    <t>02/05/2026</t>
  </si>
  <si>
    <t>2026-09-24T02:48:02.215948+00:00</t>
  </si>
  <si>
    <t>18383</t>
  </si>
  <si>
    <t>061203</t>
  </si>
  <si>
    <t>16/06/2025</t>
  </si>
  <si>
    <t>2025 - 1533</t>
  </si>
  <si>
    <t>file:///C:/Users/acuba/eudrperu/fichaduanas/Serie de la Declaración018383-S1.pdf</t>
  </si>
  <si>
    <t>2026-09-24T02:48:09.601254+00:00</t>
  </si>
  <si>
    <t>31934</t>
  </si>
  <si>
    <t>file:///C:/Users/acuba/eudrperu/fichaduanas/Serie de la Declaración031934-S1.pdf</t>
  </si>
  <si>
    <t>30/1023/7979 CAFE VERDE EN GRANO GREEN COFFEE BEANS BULK CONSUMO HUMANO / MARCA:</t>
  </si>
  <si>
    <t>MEDURU041618</t>
  </si>
  <si>
    <t>file:///C:/Users/acuba/eudrperu/fichaduanas/Consulta DUA031934.pdf</t>
  </si>
  <si>
    <t>061397</t>
  </si>
  <si>
    <t>2025 - 1480</t>
  </si>
  <si>
    <t>http://www.aduanet.gob.pe/servlet/SgCDUI2?option=una&amp;n=40&amp;codaduana=118&amp;anoprese=2025&amp;numecorre=061397</t>
  </si>
  <si>
    <t>2026-09-24T02:48:10.211180+00:00</t>
  </si>
  <si>
    <t>34410</t>
  </si>
  <si>
    <t>file:///C:/Users/acuba/eudrperu/fichaduanas/Serie de la Declaración034410-S1.pdf</t>
  </si>
  <si>
    <t>18/10/2025</t>
  </si>
  <si>
    <t>2026-09-24T02:48:10.814569+00:00</t>
  </si>
  <si>
    <t>40735</t>
  </si>
  <si>
    <t>MARK 30-826-6975 / LOT CAFE VERDE EN GRANO PERU ARABICA GREEN COFFEE BEANS BAGS CONSUMO HUMANO / ICO</t>
  </si>
  <si>
    <t>file:///C:/Users/acuba/eudrperu/fichaduanas/Serie de la Declaración040735-S1.pdf</t>
  </si>
  <si>
    <t>063895</t>
  </si>
  <si>
    <t>16/12/2025</t>
  </si>
  <si>
    <t>HLCULI3250832154</t>
  </si>
  <si>
    <t>2025 - 848</t>
  </si>
  <si>
    <t>Serie de la Declaración034697-S1.pdf</t>
  </si>
  <si>
    <t>40737</t>
  </si>
  <si>
    <t>file:///C:/Users/acuba/eudrperu/fichaduanas/Serie de la Declaración040737-S1.pdf</t>
  </si>
  <si>
    <t>02/11/2025</t>
  </si>
  <si>
    <t>2026-09-24T02:48:11.413614+00:00</t>
  </si>
  <si>
    <t>44289</t>
  </si>
  <si>
    <t>file:///C:/Users/acuba/eudrperu/fichaduanas/Serie de la Declaración044289-S1.pdf</t>
  </si>
  <si>
    <t>MARCA: 30-826-6970 / Lot: CAFE VERDE EN GRANO PERU ARABICA GREEN COFFEE BEANS BAGS CONSUMO HUMANO /</t>
  </si>
  <si>
    <t>30-826-6970</t>
  </si>
  <si>
    <t>063907</t>
  </si>
  <si>
    <t>file:///C:/Users/acuba/eudrperu/fichaduanas/Serie de la Declaración044289-S2.pdf</t>
  </si>
  <si>
    <t>MEDURU068157</t>
  </si>
  <si>
    <t>2025 - 845</t>
  </si>
  <si>
    <t>2026-09-24T02:48:12.005664+00:00</t>
  </si>
  <si>
    <t>7476</t>
  </si>
  <si>
    <t>file:///C:/Users/acuba/eudrperu/fichaduanas/Serie de la Declaración007476-S1.pdf</t>
  </si>
  <si>
    <t>2026-09-24T02:49:26.775254+00:00</t>
  </si>
  <si>
    <t>20987</t>
  </si>
  <si>
    <t>CAFE VERDE ORGGANICO EN GRANO A GRANEL PE-BIO-123. MARK: 30-968- 1989</t>
  </si>
  <si>
    <t>[2025]</t>
  </si>
  <si>
    <t>file:///C:/Users/acuba/eudrperu/fichaduanas/Serie de la Declaración020987-S1.pdf</t>
  </si>
  <si>
    <t>MAEU258998300</t>
  </si>
  <si>
    <t>064680</t>
  </si>
  <si>
    <t>18/12/2025</t>
  </si>
  <si>
    <t>2025 - 906</t>
  </si>
  <si>
    <t>Serie de la Declaración035063-S1.pdf</t>
  </si>
  <si>
    <t>file:///C:/Users/acuba/eudrperu/fichaduanas/Consulta DUA020987.pdf</t>
  </si>
  <si>
    <t>2026-09-24T02:49:27.509273+00:00</t>
  </si>
  <si>
    <t>24075</t>
  </si>
  <si>
    <t>file:///C:/Users/acuba/eudrperu/fichaduanas/Serie de la Declaración024075-S1.pdf</t>
  </si>
  <si>
    <t>CAFE VERDE ORGGANICO EN GRANO EN 20 BIG BAGS MARK: 30-968- 2020 Lot # PEAVN09-2-2025</t>
  </si>
  <si>
    <t>file:///C:/Users/acuba/eudrperu/fichaduanas/Consulta DUA024075.pdf</t>
  </si>
  <si>
    <t>BG</t>
  </si>
  <si>
    <t>MAEU259068117</t>
  </si>
  <si>
    <t>070158</t>
  </si>
  <si>
    <t>2025 - 1678</t>
  </si>
  <si>
    <t>2026-09-24T02:49:28.260900+00:00</t>
  </si>
  <si>
    <t>25067</t>
  </si>
  <si>
    <t>file:///C:/Users/acuba/eudrperu/fichaduanas/Serie de la Declaración025067-S1.pdf</t>
  </si>
  <si>
    <t>item_excluido</t>
  </si>
  <si>
    <t>fob_excluido</t>
  </si>
  <si>
    <t>bultos_excluido</t>
  </si>
  <si>
    <t>file:///C:/Users/acuba/eudrperu/fichaduanas/Consulta DUA025067.pdf</t>
  </si>
  <si>
    <t>peso_neto_excluido</t>
  </si>
  <si>
    <t>item_conservado</t>
  </si>
  <si>
    <t>fob_6_5_cabecera</t>
  </si>
  <si>
    <t>motivo</t>
  </si>
  <si>
    <t>Serie de la Declaración019072-S2.pdf</t>
  </si>
  <si>
    <t>suma de items &gt; 6.5 de la cabecera; la cabecera coincide con el item 1</t>
  </si>
  <si>
    <t>06/06/2025</t>
  </si>
  <si>
    <t>2026-09-24T02:49:28.982659+00:00</t>
  </si>
  <si>
    <t>22449</t>
  </si>
  <si>
    <t>Serie de la Declaración019072-S3.pdf</t>
  </si>
  <si>
    <t>file:///C:/Users/acuba/eudrperu/fichaduanas/Serie de la Declaración022449-S1.pdf</t>
  </si>
  <si>
    <t>Serie de la Declaración023740-S2.pdf</t>
  </si>
  <si>
    <t>070159</t>
  </si>
  <si>
    <t>Serie de la Declaración023741-S2.pdf</t>
  </si>
  <si>
    <t>2025 - 1718</t>
  </si>
  <si>
    <t>MEDURU068181</t>
  </si>
  <si>
    <t>Serie de la Declaración031826-S2.pdf</t>
  </si>
  <si>
    <t>file:///C:/Users/acuba/eudrperu/fichaduanas/Consulta DUA022449.pdf</t>
  </si>
  <si>
    <t>Serie de la Declaración035714-S1.pdf</t>
  </si>
  <si>
    <t>Serie de la Declaración031826-S3.pdf</t>
  </si>
  <si>
    <t>Serie de la Declaración037245-S2.pdf</t>
  </si>
  <si>
    <t>Serie de la Declaración050189-S2.pdf</t>
  </si>
  <si>
    <t>23341</t>
  </si>
  <si>
    <t>file:///C:/Users/acuba/eudrperu/fichaduanas/Serie de la Declaración002334-S1.pdf</t>
  </si>
  <si>
    <t>Serie de la Declaración050189-S3.pdf</t>
  </si>
  <si>
    <t>Serie de la Declaración064680-S2.pdf</t>
  </si>
  <si>
    <t>Serie de la Declaración109415-S2.pdf</t>
  </si>
  <si>
    <t>23342</t>
  </si>
  <si>
    <t>file:///C:/Users/acuba/eudrperu/fichaduanas/Serie de la Declaración023342-S1.pdf</t>
  </si>
  <si>
    <t>MEDURU083248</t>
  </si>
  <si>
    <t>071139</t>
  </si>
  <si>
    <t>2024 - 1944</t>
  </si>
  <si>
    <t>Serie de la Declaración035719-S1.pdf</t>
  </si>
  <si>
    <t>04/07/2025</t>
  </si>
  <si>
    <t>2026-09-24T02:49:29.615459+00:00</t>
  </si>
  <si>
    <t>26083</t>
  </si>
  <si>
    <t>file:///C:/Users/acuba/eudrperu/fichaduanas/Serie de la Declaración026083-S1.pdf</t>
  </si>
  <si>
    <t>file:///C:/Users/acuba/eudrperu/fichaduanas/Consulta DUA026083.pdf</t>
  </si>
  <si>
    <t>CAFE VERDE ORGANICO EN GRANO EN 280 SACOS MARK: 39-968-2019 LOT # PEAVN11-2-2025</t>
  </si>
  <si>
    <t>organico+en_grano+bolsa</t>
  </si>
  <si>
    <t>27107</t>
  </si>
  <si>
    <t>MEDURU071185</t>
  </si>
  <si>
    <t>file:///C:/Users/acuba/eudrperu/fichaduanas/Serie de la Declaración027107-S1.pdf</t>
  </si>
  <si>
    <t>071148</t>
  </si>
  <si>
    <t>2026-09-24T02:49:30.226637+00:00</t>
  </si>
  <si>
    <t>27523</t>
  </si>
  <si>
    <t>file:///C:/Users/acuba/eudrperu/fichaduanas/Serie de la Declaración027523-S1.pdf</t>
  </si>
  <si>
    <t>file:///C:/Users/acuba/eudrperu/fichaduanas/Consulta DUA027523.pdf</t>
  </si>
  <si>
    <t>CAFE VERDE ORGANICO EN GRANEL EN 1 BULK MARK: 30-968-2025</t>
  </si>
  <si>
    <t>organico+granel</t>
  </si>
  <si>
    <t>MEDURU075269</t>
  </si>
  <si>
    <t>27524</t>
  </si>
  <si>
    <t>file:///C:/Users/acuba/eudrperu/fichaduanas/Serie de la Declaración027524-S1.pdf</t>
  </si>
  <si>
    <t>071691</t>
  </si>
  <si>
    <t>10/07/2025</t>
  </si>
  <si>
    <t>2025 - 1824</t>
  </si>
  <si>
    <t>file:///C:/Users/acuba/eudrperu/fichaduanas/Consulta DUA027524.pdf</t>
  </si>
  <si>
    <t>AU</t>
  </si>
  <si>
    <t>2026-09-24T02:49:30.914836+00:00</t>
  </si>
  <si>
    <t>32995</t>
  </si>
  <si>
    <t>MEDURU079659</t>
  </si>
  <si>
    <t>file:///C:/Users/acuba/eudrperu/fichaduanas/Serie de la Declaración032995-S1.pdf</t>
  </si>
  <si>
    <t>Serie de la Declaración035747-S1.pdf</t>
  </si>
  <si>
    <t>074305</t>
  </si>
  <si>
    <t>2026-09-24T02:49:31.692109+00:00</t>
  </si>
  <si>
    <t>32303</t>
  </si>
  <si>
    <t>2024 - 1972</t>
  </si>
  <si>
    <t>file:///C:/Users/acuba/eudrperu/fichaduanas/Serie de la Declaración032303-S1.pdf</t>
  </si>
  <si>
    <t>file:///C:/Users/acuba/eudrperu/fichaduanas/Consulta DUA032303.pdf</t>
  </si>
  <si>
    <t>CAFE VERDE ORGANICO EN SACOS PARA CONSUMO HUMANO</t>
  </si>
  <si>
    <t>JSPC260445</t>
  </si>
  <si>
    <t>Serie de la Declaración035840-S1.pdf</t>
  </si>
  <si>
    <t>2026-09-24T02:49:32.464157+00:00</t>
  </si>
  <si>
    <t>30765</t>
  </si>
  <si>
    <t>077497</t>
  </si>
  <si>
    <t>file:///C:/Users/acuba/eudrperu/fichaduanas/Serie de la Declaración030765-S1.pdf</t>
  </si>
  <si>
    <t>2025 - 1866</t>
  </si>
  <si>
    <t>file:///C:/Users/acuba/eudrperu/fichaduanas/Consulta DUA030765.pdf</t>
  </si>
  <si>
    <t>BULK/MARK: 30-916-12177/LOT# 2 CAFE VERDE EN GRANO BAGS OF 69 KG NET GREEN ARABICA G1 COFFEE ORGANIC</t>
  </si>
  <si>
    <t>organico+arabica+en_grano+bolsa+granel</t>
  </si>
  <si>
    <t>30768</t>
  </si>
  <si>
    <t>file:///C:/Users/acuba/eudrperu/fichaduanas/Serie de la Declaración030768-S1.pdf</t>
  </si>
  <si>
    <t>GMM00297-25</t>
  </si>
  <si>
    <t>Serie de la Declaración035862-S1.pdf</t>
  </si>
  <si>
    <t>file:///C:/Users/acuba/eudrperu/fichaduanas/Consulta DUA030768.pdf</t>
  </si>
  <si>
    <t>077512</t>
  </si>
  <si>
    <t>2026-09-24T02:49:33.227948+00:00</t>
  </si>
  <si>
    <t>35724</t>
  </si>
  <si>
    <t>file:///C:/Users/acuba/eudrperu/fichaduanas/Serie de la Declaración035724-S1.pdf</t>
  </si>
  <si>
    <t>2026-09-24T02:49:33.951229+00:00</t>
  </si>
  <si>
    <t>35721</t>
  </si>
  <si>
    <t>HLCULI3250919433</t>
  </si>
  <si>
    <t>file:///C:/Users/acuba/eudrperu/fichaduanas/Serie de la Declaración035721-S1.pdf</t>
  </si>
  <si>
    <t>Serie de la Declaración035915-S1.pdf</t>
  </si>
  <si>
    <t>077707</t>
  </si>
  <si>
    <t>30/07/2024</t>
  </si>
  <si>
    <t>37026</t>
  </si>
  <si>
    <t>2024 - 2011</t>
  </si>
  <si>
    <t>file:///C:/Users/acuba/eudrperu/fichaduanas/Serie de la Declaración037026-S1.pdf</t>
  </si>
  <si>
    <t>file:///C:/Users/acuba/eudrperu/fichaduanas/Consulta DUA037026.pdf</t>
  </si>
  <si>
    <t>2026-09-24T02:49:34.674451+00:00</t>
  </si>
  <si>
    <t>35063</t>
  </si>
  <si>
    <t>file:///C:/Users/acuba/eudrperu/fichaduanas/Serie de la Declaración035063-S1.pdf</t>
  </si>
  <si>
    <t>HLCULI3250919455</t>
  </si>
  <si>
    <t>Serie de la Declaración035916-S1.pdf</t>
  </si>
  <si>
    <t>080165</t>
  </si>
  <si>
    <t>31/07/2025</t>
  </si>
  <si>
    <t>2025 - 1765</t>
  </si>
  <si>
    <t>4133</t>
  </si>
  <si>
    <t>file:///C:/Users/acuba/eudrperu/fichaduanas/Consulta DUA035063.pdf</t>
  </si>
  <si>
    <t>http://www.aduanet.gob.pe/servlet/SgCDUI2?option=una&amp;n=40&amp;codaduana=118&amp;anoprese=2025&amp;numecorre=080165</t>
  </si>
  <si>
    <t>37021</t>
  </si>
  <si>
    <t>file:///C:/Users/acuba/eudrperu/fichaduanas/Serie de la Declaración037021-S1.pdf</t>
  </si>
  <si>
    <t>2026-09-24T02:49:35.442259+00:00</t>
  </si>
  <si>
    <t>35551</t>
  </si>
  <si>
    <t>080622</t>
  </si>
  <si>
    <t>file:///C:/Users/acuba/eudrperu/fichaduanas/Serie de la Declaración035551-S1.pdf</t>
  </si>
  <si>
    <t>06/08/2024</t>
  </si>
  <si>
    <t>2024 - 2075</t>
  </si>
  <si>
    <t>HLCULI3250913733</t>
  </si>
  <si>
    <t>36679</t>
  </si>
  <si>
    <t>file:///C:/Users/acuba/eudrperu/fichaduanas/Serie de la Declaración036679-S1.pdf</t>
  </si>
  <si>
    <t>27/09/2025</t>
  </si>
  <si>
    <t>37017</t>
  </si>
  <si>
    <t>file:///C:/Users/acuba/eudrperu/fichaduanas/Serie de la Declaración037017-S1.pdf</t>
  </si>
  <si>
    <t>HLCULI3250913700</t>
  </si>
  <si>
    <t>20/10/2025</t>
  </si>
  <si>
    <t>081523</t>
  </si>
  <si>
    <t>2026-09-24T02:49:36.192862+00:00</t>
  </si>
  <si>
    <t>41865</t>
  </si>
  <si>
    <t>Serie de la Declaración035941-S1.pdf</t>
  </si>
  <si>
    <t>2025 - 1965</t>
  </si>
  <si>
    <t>file:///C:/Users/acuba/eudrperu/fichaduanas/Serie de la Declaración041865-S1.pdf</t>
  </si>
  <si>
    <t>file:///C:/Users/acuba/eudrperu/fichaduanas/Consulta DUA041865.pdf</t>
  </si>
  <si>
    <t>codigo</t>
  </si>
  <si>
    <t>nombre</t>
  </si>
  <si>
    <t>08/10/2025</t>
  </si>
  <si>
    <t>2026-09-24T02:49:36.819145+00:00</t>
  </si>
  <si>
    <t>38806</t>
  </si>
  <si>
    <t>MARCA: 30-916-6562/LOTE: 257 CAFE VERDE EN GRANO PERU GREEN ARABICA COFFEE BEANS BULK/CONSUMO HUMANO</t>
  </si>
  <si>
    <t>30-916-6562</t>
  </si>
  <si>
    <t>file:///C:/Users/acuba/eudrperu/fichaduanas/Serie de la Declaración038806-S1.pdf</t>
  </si>
  <si>
    <t>AEREA Y POSTAL EX-IAAC</t>
  </si>
  <si>
    <t>HLCULI3250912339</t>
  </si>
  <si>
    <t>081639</t>
  </si>
  <si>
    <t>CO</t>
  </si>
  <si>
    <t>2025 - 1920</t>
  </si>
  <si>
    <t>2026-09-24T02:49:37.445049+00:00</t>
  </si>
  <si>
    <t>54693</t>
  </si>
  <si>
    <t>file:///C:/Users/acuba/eudrperu/fichaduanas/Serie de la Declaración054693-S1.pdf</t>
  </si>
  <si>
    <t>file:///C:/Users/acuba/eudrperu/fichaduanas/Consulta DUA054693.pdf</t>
  </si>
  <si>
    <t>BAGS 69 KG EACH/USO: CO CAF ARABICA ORGANICA PERU NOT DECAFFEINATED ORGANIC GREEN COFFEE 280 BAG(S)</t>
  </si>
  <si>
    <t>organico+arabica+en_grano</t>
  </si>
  <si>
    <t>18/08/2024</t>
  </si>
  <si>
    <t>2026-09-24T03:29:32.629639+00:00</t>
  </si>
  <si>
    <t>21443</t>
  </si>
  <si>
    <t>[2024]</t>
  </si>
  <si>
    <t>087180</t>
  </si>
  <si>
    <t>16/04/2026</t>
  </si>
  <si>
    <t>file:///C:/Users/acuba/eudrperu/fichaduanas/Serie de la Declaración021443-S1.pdf</t>
  </si>
  <si>
    <t>MEDURU469876</t>
  </si>
  <si>
    <t>2025 - 2036</t>
  </si>
  <si>
    <t>file:///C:/Users/acuba/eudrperu/fichaduanas/Serie de la Declaración021443-S2.pdf</t>
  </si>
  <si>
    <t>file:///C:/Users/acuba/eudrperu/fichaduanas/Consulta DUA021443.pdf</t>
  </si>
  <si>
    <t>16/12/2024</t>
  </si>
  <si>
    <t>2026-09-24T03:29:33.266082+00:00</t>
  </si>
  <si>
    <t>42807</t>
  </si>
  <si>
    <t>090464</t>
  </si>
  <si>
    <t>CAFE VERDE EN GRANO 20 BIG GAGS MARK: 30-968-2021</t>
  </si>
  <si>
    <t>25/08/2025</t>
  </si>
  <si>
    <t>2025 - 2164</t>
  </si>
  <si>
    <t>file:///C:/Users/acuba/eudrperu/fichaduanas/Serie de la Declaración042807-S1.pdf</t>
  </si>
  <si>
    <t>20/09/2025</t>
  </si>
  <si>
    <t>MAEU259068126</t>
  </si>
  <si>
    <t>file:///C:/Users/acuba/eudrperu/fichaduanas/Serie de la Declaración042807-S2.pdf</t>
  </si>
  <si>
    <t>file:///C:/Users/acuba/eudrperu/fichaduanas/Consulta DUA042807.pdf</t>
  </si>
  <si>
    <t>21/12/2024</t>
  </si>
  <si>
    <t>51536</t>
  </si>
  <si>
    <t>file:///C:/Users/acuba/eudrperu/fichaduanas/Serie de la Declaración051536-S1.pdf</t>
  </si>
  <si>
    <t>092447</t>
  </si>
  <si>
    <t>826-4537/LOT: 1 CONSU CAFE VERDE EN GRANO WASHED ARABICA GREEN COFFEE BEANS BAGS OF 69 KG/ MARCA: 30</t>
  </si>
  <si>
    <t>arabica+washed+en_grano+bolsa+marca</t>
  </si>
  <si>
    <t>02/09/2024</t>
  </si>
  <si>
    <t>2024 - 2277</t>
  </si>
  <si>
    <t>file:///C:/Users/acuba/eudrperu/fichaduanas/Serie de la Declaración051536-S2.pdf</t>
  </si>
  <si>
    <t>MEDURU083552</t>
  </si>
  <si>
    <t>Serie de la Declaración036767-S1.pdf</t>
  </si>
  <si>
    <t>file:///C:/Users/acuba/eudrperu/fichaduanas/Serie de la Declaración051536-S3.pdf</t>
  </si>
  <si>
    <t>file:///C:/Users/acuba/eudrperu/fichaduanas/Consulta DUA051536.pdf</t>
  </si>
  <si>
    <t>HUMANO CAFE VERDE EN GRANO PERU ARABICA GREEN COFFEE BEANS BAGS OF 69 KG CONSUMO</t>
  </si>
  <si>
    <t>23/09/2024</t>
  </si>
  <si>
    <t>2026-09-24T03:29:33.866185+00:00</t>
  </si>
  <si>
    <t>24882</t>
  </si>
  <si>
    <t>Serie de la Declaración036767-S2.pdf</t>
  </si>
  <si>
    <t>2025 - 2249</t>
  </si>
  <si>
    <t>file:///C:/Users/acuba/eudrperu/fichaduanas/Serie de la Declaración024882-S1.pdf</t>
  </si>
  <si>
    <t>CAFE VERDE EN GRANO GREEN COFFEE BEANS BIG BAGS CONSUMO HUMANO</t>
  </si>
  <si>
    <t>en_grano+consumo_humano</t>
  </si>
  <si>
    <t>MAEU259667910</t>
  </si>
  <si>
    <t>file:///C:/Users/acuba/eudrperu/fichaduanas/Consulta DUA024882.pdf</t>
  </si>
  <si>
    <t>http://www.aduanet.gob.pe/servlet/SgCDUI2?option=una&amp;n=40&amp;codaduana=118&amp;anoprese=2024&amp;numecorre=135927</t>
  </si>
  <si>
    <t>2026-09-24T02:50:38.223972+00:00</t>
  </si>
  <si>
    <t>file:///C:/Users/acuba/eudrperu/fichaduanas/Serie de la Declaración135927-S1.pdf</t>
  </si>
  <si>
    <t>file:///C:/Users/acuba/eudrperu/fichaduanas/Serie de la Declaración135927-S2.pdf</t>
  </si>
  <si>
    <t>file:///C:/Users/acuba/eudrperu/fichaduanas/Serie de la Declaración135927-S3.pdf</t>
  </si>
  <si>
    <t>4795</t>
  </si>
  <si>
    <t>093268</t>
  </si>
  <si>
    <t>4939</t>
  </si>
  <si>
    <t>MEDURU083578</t>
  </si>
  <si>
    <t>6158</t>
  </si>
  <si>
    <t>file:///C:/Users/acuba/eudrperu/fichaduanas/Serie de la Declaración135927-S4.pdf</t>
  </si>
  <si>
    <t>6621</t>
  </si>
  <si>
    <t>Serie de la Declaración036800-S1.pdf</t>
  </si>
  <si>
    <t>6676</t>
  </si>
  <si>
    <t>7558</t>
  </si>
  <si>
    <t>7648</t>
  </si>
  <si>
    <t>CL ADUANA S.A.C.</t>
  </si>
  <si>
    <t>20563297060</t>
  </si>
  <si>
    <t>file:///C:/Users/acuba/eudrperu/fichaduanas/Consulta DUA135927.pdf</t>
  </si>
  <si>
    <t>2026-09-24T02:50:39.084977+00:00</t>
  </si>
  <si>
    <t>file:///C:/Users/acuba/eudrperu/fichaduanas/Serie de la Declaración103464-S1.pdf</t>
  </si>
  <si>
    <t>095438</t>
  </si>
  <si>
    <t>file:///C:/Users/acuba/eudrperu/fichaduanas/Serie de la Declaración103464-S2.pdf</t>
  </si>
  <si>
    <t>2024 - 2450</t>
  </si>
  <si>
    <t>HUMANO / MARCA: 30-826-454 CAFE VERDE EN GRANO PERU ARABICA GREEN COFFEE BEANS BAGS OF 69 KG CONSUMO</t>
  </si>
  <si>
    <t>30-826-454 CAFE VERDE EN GRANO PERU ARAB</t>
  </si>
  <si>
    <t>MEDURU083586</t>
  </si>
  <si>
    <t>http://www.aduanet.gob.pe/servlet/SgCDUI2?option=una&amp;n=40&amp;codaduana=118&amp;anoprese=2025&amp;numecorre=111570</t>
  </si>
  <si>
    <t>111570</t>
  </si>
  <si>
    <t>file:///C:/Users/acuba/eudrperu/fichaduanas/Serie de la Declaración111570-S1.pdf</t>
  </si>
  <si>
    <t>file:///C:/Users/acuba/eudrperu/fichaduanas/Serie de la Declaración111570-S2.pdf</t>
  </si>
  <si>
    <t>12180/LOTE: 257334- CAFE VERDE EN GRANO PERU GREEN ARABICA COFFEE BEANS BAGS OF 69 KG /MARCA: 30-916</t>
  </si>
  <si>
    <t>30-916</t>
  </si>
  <si>
    <t>file:///C:/Users/acuba/eudrperu/fichaduanas/Serie de la Declaración111570-S3.pdf</t>
  </si>
  <si>
    <t>MEDURU079717</t>
  </si>
  <si>
    <t>Serie de la Declaración036930-S1.pdf</t>
  </si>
  <si>
    <t>file:///C:/Users/acuba/eudrperu/fichaduanas/Consulta DUA111570.pdf</t>
  </si>
  <si>
    <t>2025 - 2272</t>
  </si>
  <si>
    <t>http://www.aduanet.gob.pe/servlet/SgCDUI2?option=una&amp;n=40&amp;codaduana=118&amp;anoprese=2025&amp;numecorre=122024</t>
  </si>
  <si>
    <t>2026-09-24T02:50:39.710880+00:00</t>
  </si>
  <si>
    <t>122024</t>
  </si>
  <si>
    <t>file:///C:/Users/acuba/eudrperu/fichaduanas/Serie de la Declaración122024-S1.pdf</t>
  </si>
  <si>
    <t>Serie de la Declaración036930-S2.pdf</t>
  </si>
  <si>
    <t>file:///C:/Users/acuba/eudrperu/fichaduanas/Serie de la Declaración122024-S2.pdf</t>
  </si>
  <si>
    <t>file:///C:/Users/acuba/eudrperu/fichaduanas/Serie de la Declaración122024-S3.pdf</t>
  </si>
  <si>
    <t>2025 - 2427</t>
  </si>
  <si>
    <t>Serie de la Declaración036930-S3.pdf</t>
  </si>
  <si>
    <t>CAFE VERDE EN GRANO 530 BAGS MARK: 30-968-1953 LOT # PEAVN10-2-2025</t>
  </si>
  <si>
    <t>file:///C:/Users/acuba/eudrperu/fichaduanas/Serie de la Declaración122024-S4.pdf</t>
  </si>
  <si>
    <t>MAEU258929060</t>
  </si>
  <si>
    <t>file:///C:/Users/acuba/eudrperu/fichaduanas/Serie de la Declaración122024-S5.pdf</t>
  </si>
  <si>
    <t>file:///C:/Users/acuba/eudrperu/fichaduanas/Serie de la Declaración122024-S6.pdf</t>
  </si>
  <si>
    <t>2025 - 2421</t>
  </si>
  <si>
    <t>file:///C:/Users/acuba/eudrperu/fichaduanas/Serie de la Declaración122024-S7.pdf</t>
  </si>
  <si>
    <t>CAFE VERDE EN GRANO A GRANEL MARK: 30-968-2102 LOT # PEAVN10-1-2025</t>
  </si>
  <si>
    <t>MEDURU087843</t>
  </si>
  <si>
    <t>file:///C:/Users/acuba/eudrperu/fichaduanas/Serie de la Declaración122024-S8.pdf</t>
  </si>
  <si>
    <t>file:///C:/Users/acuba/eudrperu/fichaduanas/Serie de la Declaración122024-S9.pdf</t>
  </si>
  <si>
    <t>file:///C:/Users/acuba/eudrperu/fichaduanas/Consulta DUA122024.pdf</t>
  </si>
  <si>
    <t>CAFE VERDE EN GRANO EN 275 SACOS MARK: 30-968-2018 LOT # PEAVN11-1-2025</t>
  </si>
  <si>
    <t>MEDURU071243</t>
  </si>
  <si>
    <t>http://www.aduanet.gob.pe/servlet/SgCDUI2?option=una&amp;n=40&amp;codaduana=118&amp;anoprese=2025&amp;numecorre=125732</t>
  </si>
  <si>
    <t>2026-09-24T02:50:40.452723+00:00</t>
  </si>
  <si>
    <t>125732</t>
  </si>
  <si>
    <t>Serie de la Declaración037026-S1.pdf</t>
  </si>
  <si>
    <t>file:///C:/Users/acuba/eudrperu/fichaduanas/Serie de la Declaración125732-S1.pdf</t>
  </si>
  <si>
    <t>file:///C:/Users/acuba/eudrperu/fichaduanas/Consulta DUA125732.pdf</t>
  </si>
  <si>
    <t>IE</t>
  </si>
  <si>
    <t>30/05/2025</t>
  </si>
  <si>
    <t>2026-09-24T02:50:41.180351+00:00</t>
  </si>
  <si>
    <t>21325</t>
  </si>
  <si>
    <t>No Registrado</t>
  </si>
  <si>
    <t>file:///C:/Users/acuba/eudrperu/fichaduanas/Serie de la Declaración021325-S1.pdf</t>
  </si>
  <si>
    <t>HUMANO CAFE VERDE EN GRANO PERU ARABICA GREEN COFFEE BEANS 275 BAGS OF 00 KG CONSUMO</t>
  </si>
  <si>
    <t>dua_numero_orig</t>
  </si>
  <si>
    <t>http://www.aduanet.gob.pe/servlet/SgCDUI2?option=una&amp;n=40&amp;codaduana=118&amp;anoprese=2025&amp;numecorre=102210</t>
  </si>
  <si>
    <t>02/05/2025</t>
  </si>
  <si>
    <t>2026-09-24T02:50:41.859254+00:00</t>
  </si>
  <si>
    <t>16329</t>
  </si>
  <si>
    <t>MEDURU101529</t>
  </si>
  <si>
    <t>file:///C:/Users/acuba/eudrperu/fichaduanas/Serie de la Declaración016329-S1.pdf</t>
  </si>
  <si>
    <t>Serie de la Declaración037239-S1.pdf</t>
  </si>
  <si>
    <t>file:///C:/Users/acuba/eudrperu/fichaduanas/Consulta DUA016329.pdf</t>
  </si>
  <si>
    <t>2026-09-24T02:50:42.584133+00:00</t>
  </si>
  <si>
    <t>22202</t>
  </si>
  <si>
    <t>file:///C:/Users/acuba/eudrperu/fichaduanas/Serie de la Declaración022202-S1.pdf</t>
  </si>
  <si>
    <t>2025 - 2505</t>
  </si>
  <si>
    <t>file:///C:/Users/acuba/eudrperu/fichaduanas/Consulta DUA022202.pdf</t>
  </si>
  <si>
    <t>HUMANO CAFE VERDE EN GRANO PERU ARABICA GREEN COFFEE BEANS 275 BAGS OF 69 KG CONSUMO</t>
  </si>
  <si>
    <t>MEDURU083446</t>
  </si>
  <si>
    <t>2026-09-24T02:50:43.332141+00:00</t>
  </si>
  <si>
    <t>21606</t>
  </si>
  <si>
    <t>Serie de la Declaración037245-S1.pdf</t>
  </si>
  <si>
    <t>file:///C:/Users/acuba/eudrperu/fichaduanas/Serie de la Declaración021606-S1.pdf</t>
  </si>
  <si>
    <t>file:///C:/Users/acuba/eudrperu/fichaduanas/Consulta DUA021606.pdf</t>
  </si>
  <si>
    <t>2025 - 2590</t>
  </si>
  <si>
    <t>09/06/2025</t>
  </si>
  <si>
    <t>2026-09-24T02:50:44.043374+00:00</t>
  </si>
  <si>
    <t>22206</t>
  </si>
  <si>
    <t>file:///C:/Users/acuba/eudrperu/fichaduanas/Serie de la Declaración022206-S1.pdf</t>
  </si>
  <si>
    <t>MEDURU099574</t>
  </si>
  <si>
    <t>Serie de la Declaración037479-S1.pdf</t>
  </si>
  <si>
    <t>file:///C:/Users/acuba/eudrperu/fichaduanas/Consulta DUA022206.pdf</t>
  </si>
  <si>
    <t>07/10/2024</t>
  </si>
  <si>
    <t>2024 - 2754</t>
  </si>
  <si>
    <t>BCO.SCOTIABANK PERU SAA (ANTES</t>
  </si>
  <si>
    <t>2026-09-24T02:50:44.638296+00:00</t>
  </si>
  <si>
    <t>26875</t>
  </si>
  <si>
    <t>file:///C:/Users/acuba/eudrperu/fichaduanas/Serie de la Declaración026875-S1.pdf</t>
  </si>
  <si>
    <t>file:///C:/Users/acuba/eudrperu/fichaduanas/Consulta DUA026875.pdf</t>
  </si>
  <si>
    <t>MEDURU099624</t>
  </si>
  <si>
    <t>2024 - 2622</t>
  </si>
  <si>
    <t>26881</t>
  </si>
  <si>
    <t>file:///C:/Users/acuba/eudrperu/fichaduanas/Serie de la Declaración026881-S1.pdf</t>
  </si>
  <si>
    <t>file:///C:/Users/acuba/eudrperu/fichaduanas/Consulta DUA026881.pdf</t>
  </si>
  <si>
    <t>4682 CAFE VERDE EN GRANO GREEN COFFEE BEANS BIG BAGS/CONSUMO HUMANO MARCA: 30-1023</t>
  </si>
  <si>
    <t>30-1023</t>
  </si>
  <si>
    <t>2026-09-24T02:50:45.357841+00:00</t>
  </si>
  <si>
    <t>25165</t>
  </si>
  <si>
    <t>HLCULI3250936398</t>
  </si>
  <si>
    <t>06/10/2025</t>
  </si>
  <si>
    <t>2025 - 2481</t>
  </si>
  <si>
    <t>file:///C:/Users/acuba/eudrperu/fichaduanas/Serie de la Declaración025165-S1.pdf</t>
  </si>
  <si>
    <t>Serie de la Declaración037555-S1.pdf</t>
  </si>
  <si>
    <t>file:///C:/Users/acuba/eudrperu/fichaduanas/Consulta DUA025165.pdf</t>
  </si>
  <si>
    <t>25701</t>
  </si>
  <si>
    <t>file:///C:/Users/acuba/eudrperu/fichaduanas/Serie de la Declaración025701-S1.pdf</t>
  </si>
  <si>
    <t>MARCA: 30-1005-0153 CAFE VERDE EN GRANO PERU ARABICA GREEN COFFEE BEANS BAGS/CONSUMO HUMANO</t>
  </si>
  <si>
    <t>14/10/2024</t>
  </si>
  <si>
    <t>2024 - 2784</t>
  </si>
  <si>
    <t>30-1005-0153 CAFE VERDE EN GRANO PERU AR</t>
  </si>
  <si>
    <t>file:///C:/Users/acuba/eudrperu/fichaduanas/Consulta DUA025701.pdf</t>
  </si>
  <si>
    <t>MEDURU116089</t>
  </si>
  <si>
    <t>Serie de la Declaración037558-S1.pdf</t>
  </si>
  <si>
    <t>25702</t>
  </si>
  <si>
    <t>file:///C:/Users/acuba/eudrperu/fichaduanas/Serie de la Declaración025702-S1.pdf</t>
  </si>
  <si>
    <t>file:///C:/Users/acuba/eudrperu/fichaduanas/Consulta DUA025702.pdf</t>
  </si>
  <si>
    <t>2025 - 2600</t>
  </si>
  <si>
    <t>69 KG NET /CU CONSUMO H CAFE VERDE EN GRANO ORGANICO PERU ARABICA WASHED GREEN COFFEE BEANS SACOS DE</t>
  </si>
  <si>
    <t>2026-09-24T02:50:45.984864+00:00</t>
  </si>
  <si>
    <t>25167</t>
  </si>
  <si>
    <t>HLCULI3250913766</t>
  </si>
  <si>
    <t>file:///C:/Users/acuba/eudrperu/fichaduanas/Serie de la Declaración025167-S1.pdf</t>
  </si>
  <si>
    <t>Serie de la Declaración038421-S1.pdf</t>
  </si>
  <si>
    <t>20/07/2025</t>
  </si>
  <si>
    <t>2026-09-24T02:50:46.690286+00:00</t>
  </si>
  <si>
    <t>27875</t>
  </si>
  <si>
    <t>file:///C:/Users/acuba/eudrperu/fichaduanas/Serie de la Declaración027875-S1.pdf</t>
  </si>
  <si>
    <t>CAFE VERDE EN GRANO A GRANEL MARK: 30-968-2017 Lot # 250444-A / B</t>
  </si>
  <si>
    <t>file:///C:/Users/acuba/eudrperu/fichaduanas/Consulta DUA027875.pdf</t>
  </si>
  <si>
    <t>04/10/2025</t>
  </si>
  <si>
    <t>LMM0545439</t>
  </si>
  <si>
    <t>2026-09-24T02:50:47.434772+00:00</t>
  </si>
  <si>
    <t>25601</t>
  </si>
  <si>
    <t>file:///C:/Users/acuba/eudrperu/fichaduanas/Serie de la Declaración025601-S1.pdf</t>
  </si>
  <si>
    <t>2026-09-24T02:50:48.133310+00:00</t>
  </si>
  <si>
    <t>28973</t>
  </si>
  <si>
    <t>HUMANO CAFE VERDE EN GRANO GREEN PERU ARABICA COFFEE BEANS GRADE 1 BULK CONSUMO</t>
  </si>
  <si>
    <t>14/10/2025</t>
  </si>
  <si>
    <t>arabica+en_grano+granel</t>
  </si>
  <si>
    <t>2025 - 2658</t>
  </si>
  <si>
    <t>file:///C:/Users/acuba/eudrperu/fichaduanas/Serie de la Declaración028973-S1.pdf</t>
  </si>
  <si>
    <t>HLCULI3250943089</t>
  </si>
  <si>
    <t>Serie de la Declaración039250-S1.pdf</t>
  </si>
  <si>
    <t>32115</t>
  </si>
  <si>
    <t>file:///C:/Users/acuba/eudrperu/fichaduanas/Serie de la Declaración032115-S1.pdf</t>
  </si>
  <si>
    <t>32165</t>
  </si>
  <si>
    <t>2024 - 2867</t>
  </si>
  <si>
    <t>CAFE VERDE EN GRANO GREEN PERU ARABICA COFFEE GRADE 1 BULK CONSUMO HUMANO</t>
  </si>
  <si>
    <t>file:///C:/Users/acuba/eudrperu/fichaduanas/Serie de la Declaración032165-S1.pdf</t>
  </si>
  <si>
    <t>Serie de la Declaración039250-S2.pdf</t>
  </si>
  <si>
    <t>file:///C:/Users/acuba/eudrperu/fichaduanas/Consulta DUA032165.pdf</t>
  </si>
  <si>
    <t>CONSUMO HUMANO CAFE VERDE EN GRANO ORGANICO JAS ORGANIC ARABICA GREEN COFFEE BAGS OF 30 KG</t>
  </si>
  <si>
    <t>LMM0549255</t>
  </si>
  <si>
    <t>10/08/2025</t>
  </si>
  <si>
    <t>Serie de la Declaración039351-S1.pdf</t>
  </si>
  <si>
    <t>2026-09-24T02:50:48.887310+00:00</t>
  </si>
  <si>
    <t>30455</t>
  </si>
  <si>
    <t>file:///C:/Users/acuba/eudrperu/fichaduanas/Serie de la Declaración030455-S1.pdf</t>
  </si>
  <si>
    <t>file:///C:/Users/acuba/eudrperu/fichaduanas/Consulta DUA030455.pdf</t>
  </si>
  <si>
    <t>2026-09-24T02:50:49.586244+00:00</t>
  </si>
  <si>
    <t>29744</t>
  </si>
  <si>
    <t>file:///C:/Users/acuba/eudrperu/fichaduanas/Serie de la Declaración029744-S1.pdf</t>
  </si>
  <si>
    <t>Serie de la Declaración039351-S2.pdf</t>
  </si>
  <si>
    <t>file:///C:/Users/acuba/eudrperu/fichaduanas/Consulta DUA029744.pdf</t>
  </si>
  <si>
    <t>28/10/2024</t>
  </si>
  <si>
    <t>2024 - 2944</t>
  </si>
  <si>
    <t>KG/CONSUMO HUMANO MAR CAFE VERDE EN GRANO ORGANICO JAS ORGANIC ARABICA GREEN COFFEE BEANS BAGS OF 69</t>
  </si>
  <si>
    <t>LMM0549256</t>
  </si>
  <si>
    <t>31217</t>
  </si>
  <si>
    <t>Serie de la Declaración039360-S1.pdf</t>
  </si>
  <si>
    <t>file:///C:/Users/acuba/eudrperu/fichaduanas/Serie de la Declaración031217-S1.pdf</t>
  </si>
  <si>
    <t>file:///C:/Users/acuba/eudrperu/fichaduanas/Consulta DUA031217.pdf</t>
  </si>
  <si>
    <t>2026-09-24T02:50:50.315966+00:00</t>
  </si>
  <si>
    <t>33465</t>
  </si>
  <si>
    <t>CONSUMO HUMANO CAF ORGANICO VERDE EN GRANO PERU ARABICA GREEN COFFEE BEANS BAGS OF 69KG</t>
  </si>
  <si>
    <t>file:///C:/Users/acuba/eudrperu/fichaduanas/Serie de la Declaración033465-S1.pdf</t>
  </si>
  <si>
    <t>MEDURU141137</t>
  </si>
  <si>
    <t>Serie de la Declaración039967-S1.pdf</t>
  </si>
  <si>
    <t>2026-09-24T02:50:50.930553+00:00</t>
  </si>
  <si>
    <t>34337</t>
  </si>
  <si>
    <t>file:///C:/Users/acuba/eudrperu/fichaduanas/Serie de la Declaración034337-S1.pdf</t>
  </si>
  <si>
    <t>28/10/2025</t>
  </si>
  <si>
    <t>2025 - 2783</t>
  </si>
  <si>
    <t>2026-09-24T02:50:51.552077+00:00</t>
  </si>
  <si>
    <t>35949</t>
  </si>
  <si>
    <t>file:///C:/Users/acuba/eudrperu/fichaduanas/Serie de la Declaración035949-S1.pdf</t>
  </si>
  <si>
    <t>MEDURU123739</t>
  </si>
  <si>
    <t>2026-09-24T02:50:52.185723+00:00</t>
  </si>
  <si>
    <t>35862</t>
  </si>
  <si>
    <t>file:///C:/Users/acuba/eudrperu/fichaduanas/Serie de la Declaración035862-S1.pdf</t>
  </si>
  <si>
    <t>file:///C:/Users/acuba/eudrperu/fichaduanas/Consulta DUA035862.pdf</t>
  </si>
  <si>
    <t>2026-09-24T02:50:53.020008+00:00</t>
  </si>
  <si>
    <t>35940</t>
  </si>
  <si>
    <t>MEDURU123044</t>
  </si>
  <si>
    <t>file:///C:/Users/acuba/eudrperu/fichaduanas/Serie de la Declaración035940-S1.pdf</t>
  </si>
  <si>
    <t>04/11/2024</t>
  </si>
  <si>
    <t>2024 - 2945</t>
  </si>
  <si>
    <t>35941</t>
  </si>
  <si>
    <t>file:///C:/Users/acuba/eudrperu/fichaduanas/Serie de la Declaración035941-S1.pdf</t>
  </si>
  <si>
    <t>file:///C:/Users/acuba/eudrperu/fichaduanas/Consulta DUA035941.pdf</t>
  </si>
  <si>
    <t>MEDURU155582</t>
  </si>
  <si>
    <t>Serie de la Declaración041694-S1.pdf</t>
  </si>
  <si>
    <t>2026-09-24T02:50:53.731990+00:00</t>
  </si>
  <si>
    <t>36930</t>
  </si>
  <si>
    <t>file:///C:/Users/acuba/eudrperu/fichaduanas/Serie de la Declaración036930-S1.pdf</t>
  </si>
  <si>
    <t>file:///C:/Users/acuba/eudrperu/fichaduanas/Serie de la Declaración036930-S2.pdf</t>
  </si>
  <si>
    <t>05/11/2024</t>
  </si>
  <si>
    <t>2024 - 3039</t>
  </si>
  <si>
    <t>file:///C:/Users/acuba/eudrperu/fichaduanas/Serie de la Declaración036930-S3.pdf</t>
  </si>
  <si>
    <t>Serie de la Declaración041694-S2.pdf</t>
  </si>
  <si>
    <t>2026-09-24T02:50:54.502124+00:00</t>
  </si>
  <si>
    <t>37479</t>
  </si>
  <si>
    <t>HUMANO CAFE VERDE EN GRANO PERU ARABICA GREEN COFFEE BEANS BIG BAGS OF 1000KG CONSUMO</t>
  </si>
  <si>
    <t>file:///C:/Users/acuba/eudrperu/fichaduanas/Serie de la Declaración037479-S1.pdf</t>
  </si>
  <si>
    <t>MAEU260253579</t>
  </si>
  <si>
    <t>Serie de la Declaración041719-S1.pdf</t>
  </si>
  <si>
    <t>file:///C:/Users/acuba/eudrperu/fichaduanas/Consulta DUA037479.pdf</t>
  </si>
  <si>
    <t>2024 - 3007</t>
  </si>
  <si>
    <t>37480</t>
  </si>
  <si>
    <t>file:///C:/Users/acuba/eudrperu/fichaduanas/Serie de la Declaración037480-S1.pdf</t>
  </si>
  <si>
    <t>2026-09-24T02:50:55.266350+00:00</t>
  </si>
  <si>
    <t>39250</t>
  </si>
  <si>
    <t>file:///C:/Users/acuba/eudrperu/fichaduanas/Serie de la Declaración039250-S1.pdf</t>
  </si>
  <si>
    <t>MAEU260623776</t>
  </si>
  <si>
    <t>07/11/2025</t>
  </si>
  <si>
    <t>Serie de la Declaración041726-S1.pdf</t>
  </si>
  <si>
    <t>2025 - 2899</t>
  </si>
  <si>
    <t>file:///C:/Users/acuba/eudrperu/fichaduanas/Serie de la Declaración039250-S2.pdf</t>
  </si>
  <si>
    <t>2026-09-24T02:50:55.984809+00:00</t>
  </si>
  <si>
    <t>38421</t>
  </si>
  <si>
    <t>file:///C:/Users/acuba/eudrperu/fichaduanas/Serie de la Declaración038421-S1.pdf</t>
  </si>
  <si>
    <t>CAFE VERDE EN GRANO A GRANEL MARK: 30-968-0177 Lot # 257362-250478</t>
  </si>
  <si>
    <t>file:///C:/Users/acuba/eudrperu/fichaduanas/Consulta DUA038421.pdf</t>
  </si>
  <si>
    <t>HLCULI3250939330</t>
  </si>
  <si>
    <t>Serie de la Declaración041865-S1.pdf</t>
  </si>
  <si>
    <t>10/11/2025</t>
  </si>
  <si>
    <t>2026-09-24T02:50:56.778505+00:00</t>
  </si>
  <si>
    <t>48257</t>
  </si>
  <si>
    <t>2025 - 2922</t>
  </si>
  <si>
    <t>file:///C:/Users/acuba/eudrperu/fichaduanas/Serie de la Declaración048257-S1.pdf</t>
  </si>
  <si>
    <t>file:///C:/Users/acuba/eudrperu/fichaduanas/Consulta DUA048257.pdf</t>
  </si>
  <si>
    <t>HUMANO / LOTE: 30-978- CAFE VERDE EN GRANO PERU ARABICA GREEN COFFEE BEANS BAGS OF 00 KG CONSUMO</t>
  </si>
  <si>
    <t>2026-09-24T02:50:57.472970+00:00</t>
  </si>
  <si>
    <t>47915</t>
  </si>
  <si>
    <t>HLCULI3241066120</t>
  </si>
  <si>
    <t>file:///C:/Users/acuba/eudrperu/fichaduanas/Serie de la Declaración047915-S1.pdf</t>
  </si>
  <si>
    <t>Serie de la Declaración042807-S1.pdf</t>
  </si>
  <si>
    <t>file:///C:/Users/acuba/eudrperu/fichaduanas/Consulta DUA047915.pdf</t>
  </si>
  <si>
    <t>48062</t>
  </si>
  <si>
    <t>file:///C:/Users/acuba/eudrperu/fichaduanas/Serie de la Declaración048062-S1.pdf</t>
  </si>
  <si>
    <t>14/11/2025</t>
  </si>
  <si>
    <t>file:///C:/Users/acuba/eudrperu/fichaduanas/Consulta DUA048062.pdf</t>
  </si>
  <si>
    <t>Serie de la Declaración042807-S2.pdf</t>
  </si>
  <si>
    <t>17/11/2025</t>
  </si>
  <si>
    <t>50021</t>
  </si>
  <si>
    <t>MEDURU123069</t>
  </si>
  <si>
    <t>Serie de la Declaración044289-S1.pdf</t>
  </si>
  <si>
    <t>file:///C:/Users/acuba/eudrperu/fichaduanas/Serie de la Declaración050021-S1.pdf</t>
  </si>
  <si>
    <t>15/11/2025</t>
  </si>
  <si>
    <t>2026-09-24T02:50:58.078413+00:00</t>
  </si>
  <si>
    <t>19/11/2024</t>
  </si>
  <si>
    <t>50051</t>
  </si>
  <si>
    <t>2024 - 3093</t>
  </si>
  <si>
    <t>file:///C:/Users/acuba/eudrperu/fichaduanas/Serie de la Declaración050051-S1.pdf</t>
  </si>
  <si>
    <t>file:///C:/Users/acuba/eudrperu/fichaduanas/Consulta DUA050051.pdf</t>
  </si>
  <si>
    <t>Serie de la Declaración044289-S2.pdf</t>
  </si>
  <si>
    <t>HUMANO CAFE VERDE EN GRANO PERU ARABICA WASHED GREEN COFFEE BEANS BULK CONSUMO</t>
  </si>
  <si>
    <t>12/01/2026</t>
  </si>
  <si>
    <t>2026-09-24T02:50:58.671756+00:00</t>
  </si>
  <si>
    <t>227</t>
  </si>
  <si>
    <t>file:///C:/Users/acuba/eudrperu/fichaduanas/Serie de la Declaración000227-S1.pdf</t>
  </si>
  <si>
    <t>MEDURU174435</t>
  </si>
  <si>
    <t>19/11/2025</t>
  </si>
  <si>
    <t>Serie de la Declaración046287-S1.pdf</t>
  </si>
  <si>
    <t>2025 - 2958</t>
  </si>
  <si>
    <t>file:///C:/Users/acuba/eudrperu/fichaduanas/Consulta DUA000227.pdf</t>
  </si>
  <si>
    <t>http://www.aduanet.gob.pe/servlet/SgCDUI2?option=una&amp;n=40&amp;codaduana=118&amp;anoprese=2025&amp;numecorre=123880</t>
  </si>
  <si>
    <t>2026-09-24T02:51:00.722629+00:00</t>
  </si>
  <si>
    <t>76099</t>
  </si>
  <si>
    <t>file:///C:/Users/acuba/eudrperu/fichaduanas/Serie de la Declaración076099-S1.pdf</t>
  </si>
  <si>
    <t>25/11/2024</t>
  </si>
  <si>
    <t>2026-09-24T02:51:01.406843+00:00</t>
  </si>
  <si>
    <t>2024 - 3279</t>
  </si>
  <si>
    <t>32200</t>
  </si>
  <si>
    <t>CONSUMO HUMANO CAFE VERDE EN GRANO WASHED ARABICA GREEN SPECIALTY COFFEE BEANS BAGS OF 69 KG</t>
  </si>
  <si>
    <t>file:///C:/Users/acuba/eudrperu/fichaduanas/Serie de la Declaración032200-S1.pdf</t>
  </si>
  <si>
    <t>04/11/2025</t>
  </si>
  <si>
    <t>MEDURU176463</t>
  </si>
  <si>
    <t>Serie de la Declaración047384-S1.pdf</t>
  </si>
  <si>
    <t>file:///C:/Users/acuba/eudrperu/fichaduanas/Consulta DUA032200.pdf</t>
  </si>
  <si>
    <t>2026-09-24T02:51:02.134958+00:00</t>
  </si>
  <si>
    <t>36798</t>
  </si>
  <si>
    <t>file:///C:/Users/acuba/eudrperu/fichaduanas/Serie de la Declaración036798-S1.pdf</t>
  </si>
  <si>
    <t>21/11/2025</t>
  </si>
  <si>
    <t>2025 - 2999</t>
  </si>
  <si>
    <t>2026-09-24T02:51:02.911876+00:00</t>
  </si>
  <si>
    <t>34443</t>
  </si>
  <si>
    <t>file:///C:/Users/acuba/eudrperu/fichaduanas/Serie de la Declaración034443-S1.pdf</t>
  </si>
  <si>
    <t>Serie de la Declaración047384-S2.pdf</t>
  </si>
  <si>
    <t>2026-09-24T02:51:03.676434+00:00</t>
  </si>
  <si>
    <t>37555</t>
  </si>
  <si>
    <t>Serie de la Declaración047384-S3.pdf</t>
  </si>
  <si>
    <t>file:///C:/Users/acuba/eudrperu/fichaduanas/Serie de la Declaración037555-S1.pdf</t>
  </si>
  <si>
    <t>24/11/2025</t>
  </si>
  <si>
    <t>3014</t>
  </si>
  <si>
    <t>Serie de la Declaración047384-S4.pdf</t>
  </si>
  <si>
    <t>file:///C:/Users/acuba/eudrperu/fichaduanas/Consulta DUA037555.pdf</t>
  </si>
  <si>
    <t>Serie de la Declaración047384-S5.pdf</t>
  </si>
  <si>
    <t>2026-09-24T02:51:04.458498+00:00</t>
  </si>
  <si>
    <t>53895</t>
  </si>
  <si>
    <t>file:///C:/Users/acuba/eudrperu/fichaduanas/Serie de la Declaración053895-S1.pdf</t>
  </si>
  <si>
    <t>Serie de la Declaración047384-S6.pdf</t>
  </si>
  <si>
    <t>file:///C:/Users/acuba/eudrperu/fichaduanas/Consulta DUA053895.pdf</t>
  </si>
  <si>
    <t>Serie de la Declaración047384-S7.pdf</t>
  </si>
  <si>
    <t>26/03/2026</t>
  </si>
  <si>
    <t>2026-09-24T02:51:05.049277+00:00</t>
  </si>
  <si>
    <t>26882</t>
  </si>
  <si>
    <t>2025 - 3032</t>
  </si>
  <si>
    <t>Serie de la Declaración047384-S8.pdf</t>
  </si>
  <si>
    <t>file:///C:/Users/acuba/eudrperu/fichaduanas/Serie de la Declaración026882-S1.pdf</t>
  </si>
  <si>
    <t>HUMANO CAFE VERDE EN GRANO GREEN COFFEE BEANS ARABICA COFFEE BAGS OF 1000 KG CONSUMO</t>
  </si>
  <si>
    <t>HLCULI3251019227</t>
  </si>
  <si>
    <t>file:///C:/Users/acuba/eudrperu/fichaduanas/Consulta DUA026882.pdf</t>
  </si>
  <si>
    <t>Serie de la Declaración047915-S1.pdf</t>
  </si>
  <si>
    <t>11/04/2026</t>
  </si>
  <si>
    <t>2026-09-24T02:51:05.641853+00:00</t>
  </si>
  <si>
    <t>15736</t>
  </si>
  <si>
    <t>file:///C:/Users/acuba/eudrperu/fichaduanas/Serie de la Declaración015736-S1.pdf</t>
  </si>
  <si>
    <t>file:///C:/Users/acuba/eudrperu/fichaduanas/Serie de la Declaración015736-S2.pdf</t>
  </si>
  <si>
    <t>06/12/2024</t>
  </si>
  <si>
    <t>2024 - 3263</t>
  </si>
  <si>
    <t>HUMANO CAFE VERDE EN GRANO PERU GREEN ARABICA COFFEE BEANS BAGS OF 1000 KG CONSUMO</t>
  </si>
  <si>
    <t>2026-09-24T02:51:06.229586+00:00</t>
  </si>
  <si>
    <t>file:///C:/Users/acuba/eudrperu/fichaduanas/Serie de la Declaración123880-S1.pdf</t>
  </si>
  <si>
    <t>HLCULI3251019216</t>
  </si>
  <si>
    <t>Serie de la Declaración048062-S1.pdf</t>
  </si>
  <si>
    <t>file:///C:/Users/acuba/eudrperu/fichaduanas/Consulta DUA123880.pdf</t>
  </si>
  <si>
    <t>2026-09-24T02:51:06.846027+00:00</t>
  </si>
  <si>
    <t>36432</t>
  </si>
  <si>
    <t>file:///C:/Users/acuba/eudrperu/fichaduanas/Serie de la Declaración036432-S1.pdf</t>
  </si>
  <si>
    <t>04/12/2025</t>
  </si>
  <si>
    <t>2025 - 3177</t>
  </si>
  <si>
    <t>22/01/2025</t>
  </si>
  <si>
    <t>2026-09-24T02:51:23.486261+00:00</t>
  </si>
  <si>
    <t>2917</t>
  </si>
  <si>
    <t>OF 00 KG CONSUMO HU CAFE VERDE EN GRANO ORGANICO PERU JAS ORGANIC ARABICA GREEN COFFEE BEANS BAGS</t>
  </si>
  <si>
    <t>file:///C:/Users/acuba/eudrperu/fichaduanas/Serie de la Declaración002917-S1.pdf</t>
  </si>
  <si>
    <t>LMM0552441</t>
  </si>
  <si>
    <t>file:///C:/Users/acuba/eudrperu/fichaduanas/Consulta DUA002917.pdf</t>
  </si>
  <si>
    <t>17/12/2024</t>
  </si>
  <si>
    <t>2026-09-24T02:51:24.249375+00:00</t>
  </si>
  <si>
    <t>2025 - 4</t>
  </si>
  <si>
    <t>file:///C:/Users/acuba/eudrperu/fichaduanas/Serie de la Declaración102210-S1.pdf</t>
  </si>
  <si>
    <t>HUMANO - MARK: 30-621-5 CAFE VERDE EN GRANO ORGANIC ARABICA GREEN COFFEE BEANS BAGS OF 69 KG CONSUMO</t>
  </si>
  <si>
    <t>organico+arabica+en_grano+bolsa</t>
  </si>
  <si>
    <t>file:///C:/Users/acuba/eudrperu/fichaduanas/Consulta DUA102210.pdf</t>
  </si>
  <si>
    <t>LMM0552642</t>
  </si>
  <si>
    <t>2026-09-24T02:51:25.034336+00:00</t>
  </si>
  <si>
    <t>24836</t>
  </si>
  <si>
    <t>file:///C:/Users/acuba/eudrperu/fichaduanas/Serie de la Declaración024836-S1.pdf</t>
  </si>
  <si>
    <t>20/12/2024</t>
  </si>
  <si>
    <t>2024 - 3480</t>
  </si>
  <si>
    <t>file:///C:/Users/acuba/eudrperu/fichaduanas/Consulta DUA024836.pdf</t>
  </si>
  <si>
    <t>2026-09-24T02:51:25.662932+00:00</t>
  </si>
  <si>
    <t>28133</t>
  </si>
  <si>
    <t>MARK: 30-826-5631-LOT:1 / CAFE VERDE EN GRANO PERU ARABICA GREEN COFFEE BEANS BULK - CONSUMO HUMANO</t>
  </si>
  <si>
    <t>file:///C:/Users/acuba/eudrperu/fichaduanas/Serie de la Declaración028133-S1.pdf</t>
  </si>
  <si>
    <t>MAEU261315827</t>
  </si>
  <si>
    <t>Serie de la Declaración048189-S1.pdf</t>
  </si>
  <si>
    <t>2024 - 3518</t>
  </si>
  <si>
    <t>HK</t>
  </si>
  <si>
    <t>2026-09-24T02:51:26.297391+00:00</t>
  </si>
  <si>
    <t>80165</t>
  </si>
  <si>
    <t>file:///C:/Users/acuba/eudrperu/fichaduanas/Serie de la Declaración080165-S1.pdf</t>
  </si>
  <si>
    <t>file:///C:/Users/acuba/eudrperu/fichaduanas/Consulta DUA080165.pdf</t>
  </si>
  <si>
    <t>2026-09-24T02:51:27.081470+00:00</t>
  </si>
  <si>
    <t>37558</t>
  </si>
  <si>
    <t>Serie de la Declaración048189-S2.pdf</t>
  </si>
  <si>
    <t>SERIE (sin cabecera)</t>
  </si>
  <si>
    <t>KG CONSUMO HUMANO CAFE VERDE EN GRANO PERU ARABICA WASHED GREEN COFFEE BEANS ORGANIC BAGS OF 69</t>
  </si>
  <si>
    <t>file:///C:/Users/acuba/eudrperu/fichaduanas/Serie de la Declaración037558-S1.pdf</t>
  </si>
  <si>
    <t>HLCULI3251049500</t>
  </si>
  <si>
    <t>file:///C:/Users/acuba/eudrperu/fichaduanas/Consulta DUA037558.pdf</t>
  </si>
  <si>
    <t>Serie de la Declaración048257-S1.pdf</t>
  </si>
  <si>
    <t>39967</t>
  </si>
  <si>
    <t>file:///C:/Users/acuba/eudrperu/fichaduanas/Serie de la Declaración039967-S1.pdf</t>
  </si>
  <si>
    <t>file:///C:/Users/acuba/eudrperu/fichaduanas/Consulta DUA039967.pdf</t>
  </si>
  <si>
    <t>OF 1000KG CONSUMO HUMA CAFE VERDE EN GRANO ORGANICO PERU GREEN ARABICA ORGANIC COFFEE BEANS BIG BAGS</t>
  </si>
  <si>
    <t>HLCULI3251049511</t>
  </si>
  <si>
    <t>2026-09-24T02:51:27.758357+00:00</t>
  </si>
  <si>
    <t>47384</t>
  </si>
  <si>
    <t>file:///C:/Users/acuba/eudrperu/fichaduanas/Serie de la Declaración047384-S1.pdf</t>
  </si>
  <si>
    <t>file:///C:/Users/acuba/eudrperu/fichaduanas/Serie de la Declaración047384-S2.pdf</t>
  </si>
  <si>
    <t>file:///C:/Users/acuba/eudrperu/fichaduanas/Serie de la Declaración047384-S3.pdf</t>
  </si>
  <si>
    <t>CONSUMO HUMANO - MARCA: 30 CAFE VERDE EN GRANO GREEN PERU ARABICA COFFEE BEANS GRADE 1 BAGS OF 69 KG</t>
  </si>
  <si>
    <t>arabica+en_grano+bolsa+consumo_humano+marca</t>
  </si>
  <si>
    <t>30 CAFE VERDE EN GRANO GREEN PERU ARABIC</t>
  </si>
  <si>
    <t>MAEU260540309</t>
  </si>
  <si>
    <t>file:///C:/Users/acuba/eudrperu/fichaduanas/Serie de la Declaración047384-S4.pdf</t>
  </si>
  <si>
    <t>Serie de la Declaración050051-S1.pdf</t>
  </si>
  <si>
    <t>file:///C:/Users/acuba/eudrperu/fichaduanas/Serie de la Declaración047384-S5.pdf</t>
  </si>
  <si>
    <t>file:///C:/Users/acuba/eudrperu/fichaduanas/Serie de la Declaración047384-S6.pdf</t>
  </si>
  <si>
    <t>HUMANO MARCA:30-826-4543// CAFE VERDE EN GRANO PERU ARABICA WASHED GREEN COFFEE BEANS BULK - CONSUMO</t>
  </si>
  <si>
    <t>arabica+washed+en_grano+granel+marca</t>
  </si>
  <si>
    <t>file:///C:/Users/acuba/eudrperu/fichaduanas/Serie de la Declaración047384-S7.pdf</t>
  </si>
  <si>
    <t>30-826-4543</t>
  </si>
  <si>
    <t>MAEU261253267</t>
  </si>
  <si>
    <t>Serie de la Declaración050085-S1.pdf</t>
  </si>
  <si>
    <t>file:///C:/Users/acuba/eudrperu/fichaduanas/Serie de la Declaración047384-S8.pdf</t>
  </si>
  <si>
    <t>24/01/2026</t>
  </si>
  <si>
    <t>2026-09-24T02:51:28.533580+00:00</t>
  </si>
  <si>
    <t>3030</t>
  </si>
  <si>
    <t>file:///C:/Users/acuba/eudrperu/fichaduanas/Serie de la Declaración003030-S1.pdf</t>
  </si>
  <si>
    <t>Serie de la Declaración050085-S2.pdf</t>
  </si>
  <si>
    <t>LMM0552914</t>
  </si>
  <si>
    <t>HUMANO - ICO: 30-826-5005//L CAFE VERDE EN GRANO PERU ARABICA WASHED GREEN COFFEE BEANS BULK CONSUMO</t>
  </si>
  <si>
    <t>LMM0552919</t>
  </si>
  <si>
    <t>Serie de la Declaración050160-S1.pdf</t>
  </si>
  <si>
    <t>LMM0554569</t>
  </si>
  <si>
    <t>Serie de la Declaración050189-S1.pdf</t>
  </si>
  <si>
    <t>MEDUP3608486</t>
  </si>
  <si>
    <t>Serie de la Declaración051536-S1.pdf</t>
  </si>
  <si>
    <t>Serie de la Declaración051536-S2.pdf</t>
  </si>
  <si>
    <t>Serie de la Declaración051536-S3.pdf</t>
  </si>
  <si>
    <t>LHV3716207</t>
  </si>
  <si>
    <t>Serie de la Declaración053154-S1.pdf</t>
  </si>
  <si>
    <t>HUMANO MARCA: 30-1023-4959 CAFE VERDE EN GRANO EXPORTABLE GREEN COFFEE BEANS G1 BIGBAGS / CONSUMO</t>
  </si>
  <si>
    <t>en_grano+marca</t>
  </si>
  <si>
    <t>30-1023-4959 CAFE VERDE EN GRANO EXPORTA</t>
  </si>
  <si>
    <t>MAEU260480520</t>
  </si>
  <si>
    <t>Serie de la Declaración053895-S1.pdf</t>
  </si>
  <si>
    <t>MARK:30-621-4867 CONSUMO H CAFE VERDE EN GRANO ORGANIC ARABICA GREEN COFFEE BEANS BAGS OF 00 KG /</t>
  </si>
  <si>
    <t>LMM0499492</t>
  </si>
  <si>
    <t>Serie de la Declaración054018-S1.pdf</t>
  </si>
  <si>
    <t>MARK:30-621-4868 CONSUMO H CAFE VERDE EN GRANO ORGANIC ARABICA GREEN COFFEE BEANS BAGS OF 00 KG /</t>
  </si>
  <si>
    <t>Serie de la Declaración054018-S2.pdf</t>
  </si>
  <si>
    <t>CROP 2025 CAFE VERDE EN GRANO A GRANEL EN 20 BIG BAGS MARK: : 30-968-0658 Lot # PECUP10-1-2025</t>
  </si>
  <si>
    <t>LMM0554263</t>
  </si>
  <si>
    <t>Serie de la Declaración054693-S1.pdf</t>
  </si>
  <si>
    <t>CAFE VERDE EN GRANO ORGANICO EN SACOS DE 69 KG PARA CONSUMO HUMANO</t>
  </si>
  <si>
    <t>organico+en_grano+bolsa+consumo_humano</t>
  </si>
  <si>
    <t>S00856040</t>
  </si>
  <si>
    <t>Serie de la Declaración056067-S1.pdf</t>
  </si>
  <si>
    <t>HUMANO - ICO: 30-826-4541 - L CAFE VERDE EN GRANO PERU ARABICA WASHEDGREEN COFFEE BEANS BULK CONSUMO</t>
  </si>
  <si>
    <t>LMM0552868</t>
  </si>
  <si>
    <t>Serie de la Declaración056247-S1.pdf</t>
  </si>
  <si>
    <t>HUMANO CAFE VERDE EN GRANO PERU ARABICA WASHEDGREEN COFFEE BEANS BULK CONSUMO</t>
  </si>
  <si>
    <t>Serie de la Declaración056247-S2.pdf</t>
  </si>
  <si>
    <t>HUMANO CAFE VERDE EN GRANO PERU ARABICA GREEN COFFEE BEANS BIG BAGS OF 1000 KG CONSUMO</t>
  </si>
  <si>
    <t>MAEU262257858</t>
  </si>
  <si>
    <t>Serie de la Declaración056780-S1.pdf</t>
  </si>
  <si>
    <t>Lot: 1 CAFE VERDE EN GRANO GREEN COFFEE BEANS BULK - CONSUMO HUMANO ICO: 30-826-6156</t>
  </si>
  <si>
    <t>MAEU262390142</t>
  </si>
  <si>
    <t>notas</t>
  </si>
  <si>
    <t>Serie de la Declaración057100-S1.pdf</t>
  </si>
  <si>
    <t>30-826-6150/LOT 2: MA CAFE VERDE EN GRANO (GREEN COFFEE BEANS) IN BULK - CONSUMO HUMANO LOT 1: MARK:</t>
  </si>
  <si>
    <t>HLCULI3251136610</t>
  </si>
  <si>
    <t>Serie de la Declaración059111-S1.pdf</t>
  </si>
  <si>
    <t>MEDUP3326931</t>
  </si>
  <si>
    <t>Serie de la Declaración059607-S1.pdf</t>
  </si>
  <si>
    <t>MEDUP3931268</t>
  </si>
  <si>
    <t>Serie de la Declaración059892-S1.pdf</t>
  </si>
  <si>
    <t>LMM0528692</t>
  </si>
  <si>
    <t>Serie de la Declaración061203-S1.pdf</t>
  </si>
  <si>
    <t>KG CONSUMO HUMANO / I CAFE VERDE EN GRANO PERU ARABICA WASHED GREEN COFFEE BEANS GRADE 1 BAGS OF 69</t>
  </si>
  <si>
    <t>MAEU262677736</t>
  </si>
  <si>
    <t>Serie de la Declaración063895-S1.pdf</t>
  </si>
  <si>
    <t>KG CONSUMO HUMANO CAFE VERDE EN GRANO PERU ARABICA WASHED GREEN COFFEE BEANS GRADE BAGS OF 1000</t>
  </si>
  <si>
    <t>MAEU262258628</t>
  </si>
  <si>
    <t>Serie de la Declaración063907-S1.pdf</t>
  </si>
  <si>
    <t>HUMANO CAF VERDE EN GRANO ARABICA TIPO EXPORTACION GREEN COFFEE BEANS BULK CONSUMO</t>
  </si>
  <si>
    <t>LMM0562460</t>
  </si>
  <si>
    <t>Serie de la Declaración064680-S1.pdf</t>
  </si>
  <si>
    <t>BULK CONSUMO HUMANO CAFE VERDE EN GRANO TIPO EXPORTACION PERU ABABICA WASHED GREEN COFFEE BEANS</t>
  </si>
  <si>
    <t>MAEU262973008</t>
  </si>
  <si>
    <t>Serie de la Declaración065196-S1.pdf</t>
  </si>
  <si>
    <t>Serie de la Declaración065196-S2.pdf</t>
  </si>
  <si>
    <t>CONSUMO HUMANO - ICO: 30-826- CAFE VERDE EN GRANO PERU ARABICA WASHED GREEN COFFEE BEANS GRADE BULK</t>
  </si>
  <si>
    <t>22/12/2025</t>
  </si>
  <si>
    <t>MAEU262943919</t>
  </si>
  <si>
    <t>Serie de la Declaración065812-S1.pdf</t>
  </si>
  <si>
    <t>CONSUMO HUMANO CAFE VERDE EN GRANO PERU ARABICA WASHED GREEN COFFEE BEANS GRADE BULK</t>
  </si>
  <si>
    <t>Serie de la Declaración065812-S2.pdf</t>
  </si>
  <si>
    <t>LMM0533276</t>
  </si>
  <si>
    <t>Serie de la Declaración070158-S1.pdf</t>
  </si>
  <si>
    <t>MEDUP3971108</t>
  </si>
  <si>
    <t>Serie de la Declaración070159-S1.pdf</t>
  </si>
  <si>
    <t>MEDUP3340510</t>
  </si>
  <si>
    <t>Serie de la Declaración071139-S1.pdf</t>
  </si>
  <si>
    <t>CAFE VERDE EN GRANO EN SACOS DE 69 KG PARA CONSUMO HUMANO</t>
  </si>
  <si>
    <t>MEDUP3342649</t>
  </si>
  <si>
    <t>Serie de la Declaración071148-S1.pdf</t>
  </si>
  <si>
    <t>CAFE EN GRANO VERDESACOS X 69 KGCONSUMO HUMANO</t>
  </si>
  <si>
    <t>MEDUP3982402</t>
  </si>
  <si>
    <t>Serie de la Declaración071691-S1.pdf</t>
  </si>
  <si>
    <t>MEDUP3367562</t>
  </si>
  <si>
    <t>Serie de la Declaración074305-S1.pdf</t>
  </si>
  <si>
    <t>21/07/2025</t>
  </si>
  <si>
    <t>HLCULI3250722719</t>
  </si>
  <si>
    <t>MEDUP3978814</t>
  </si>
  <si>
    <t>Serie de la Declaración077497-S1.pdf</t>
  </si>
  <si>
    <t>MEDUP3979838</t>
  </si>
  <si>
    <t>Serie de la Declaración077512-S1.pdf</t>
  </si>
  <si>
    <t>LMM0472304</t>
  </si>
  <si>
    <t>Serie de la Declaración077707-S1.pdf</t>
  </si>
  <si>
    <t>HUMANO / MARCA: 30/1005/05 CAFE VERDE EN GRANO PERU ARABICA GREEN COFFEE BEANS BAGS OF 46 KG CONSUMO</t>
  </si>
  <si>
    <t>PRU002555</t>
  </si>
  <si>
    <t>Serie de la Declaración080165-S1.pdf</t>
  </si>
  <si>
    <t>MEDUP3386596</t>
  </si>
  <si>
    <t>Serie de la Declaración080622-S1.pdf</t>
  </si>
  <si>
    <t>CAFE EN GRANO VERDESACOS X 69 KG C.UCONSUMO HUMANO</t>
  </si>
  <si>
    <t>MEDURU014839</t>
  </si>
  <si>
    <t>Serie de la Declaración081523-S1.pdf</t>
  </si>
  <si>
    <t>LMM0539056</t>
  </si>
  <si>
    <t>Serie de la Declaración081639-S1.pdf</t>
  </si>
  <si>
    <t>Serie de la Declaración081639-S2.pdf</t>
  </si>
  <si>
    <t>CAF VERDE ORGNICO EN SACOS DE 69 KG PARA CONSUMO HUMANO</t>
  </si>
  <si>
    <t>MEDUP3342607</t>
  </si>
  <si>
    <t>HLCULI3250751580</t>
  </si>
  <si>
    <t>Serie de la Declaración087180-S1.pdf</t>
  </si>
  <si>
    <t>LHV3772334</t>
  </si>
  <si>
    <t>MEDURU051393</t>
  </si>
  <si>
    <t>Serie de la Declaración090464-S1.pdf</t>
  </si>
  <si>
    <t>LHV3780527</t>
  </si>
  <si>
    <t>HLCULI3240821892</t>
  </si>
  <si>
    <t>Serie de la Declaración092447-S1.pdf</t>
  </si>
  <si>
    <t>Serie de la Declaración092447-S2.pdf</t>
  </si>
  <si>
    <t>MEDURU054694</t>
  </si>
  <si>
    <t>Serie de la Declaración092565-S1.pdf</t>
  </si>
  <si>
    <t>Serie de la Declaración092565-S2.pdf</t>
  </si>
  <si>
    <t>MEDURU058216</t>
  </si>
  <si>
    <t>Serie de la Declaración093268-S1.pdf</t>
  </si>
  <si>
    <t>S00861277</t>
  </si>
  <si>
    <t>Serie de la Declaración095438-S1.pdf</t>
  </si>
  <si>
    <t>Serie de la Declaración096261-S1.pdf</t>
  </si>
  <si>
    <t>LMM0546033</t>
  </si>
  <si>
    <t>Serie de la Declaración099496-S1.pdf</t>
  </si>
  <si>
    <t>Serie de la Declaración099496-S2.pdf</t>
  </si>
  <si>
    <t>MEDURU080103</t>
  </si>
  <si>
    <t>Serie de la Declaración101649-S1.pdf</t>
  </si>
  <si>
    <t>ONEYLIMF18376400</t>
  </si>
  <si>
    <t>Serie de la Declaración101650-S1.pdf</t>
  </si>
  <si>
    <t>Serie de la Declaración101650-S2.pdf</t>
  </si>
  <si>
    <t>CAFE VERDE ORGANICO EN SACOS DE 30KG PARA CONSUMO HUMANO</t>
  </si>
  <si>
    <t>ONEYLIMF18371600</t>
  </si>
  <si>
    <t>25/09/2025</t>
  </si>
  <si>
    <t>Serie de la Declaración101651-S1.pdf</t>
  </si>
  <si>
    <t>ICO 30/1234/4759 - LOT CAF EN GRANO VERDE COFFEE BEANS GRADE 1 BAGS OF 69KG NET EACH / USO CONSUMO</t>
  </si>
  <si>
    <t>12/12/2025</t>
  </si>
  <si>
    <t>MEDURU102824</t>
  </si>
  <si>
    <t>Serie de la Declaración102210-S1.pdf</t>
  </si>
  <si>
    <t>JR. POZUZO 235 ,VILLA RICA,OXAPAMPA,PASCO</t>
  </si>
  <si>
    <t>(69 KG C/U) POR IMOCER CAF ORGNICO PER RABE LAVADO CAFFEE ORGANIC PERU ARABICA WASHED 275 BOLSAS</t>
  </si>
  <si>
    <t>organico+arabica+washed</t>
  </si>
  <si>
    <t>BLS</t>
  </si>
  <si>
    <t>HLCULI3250842267</t>
  </si>
  <si>
    <t>Serie de la Declaración103464-S1.pdf</t>
  </si>
  <si>
    <t>COFFEE PERU CONTRACT: OLSAS DE CAF VERDE ORGNICO PER GRADO 1 - EN GRAINPRO OF PERU ORGANIC GREEN</t>
  </si>
  <si>
    <t>organico+contrato</t>
  </si>
  <si>
    <t>Serie de la Declaración103464-S2.pdf</t>
  </si>
  <si>
    <t>MEDURU084485</t>
  </si>
  <si>
    <t>Serie de la Declaración103839-S1.pdf</t>
  </si>
  <si>
    <t>Serie de la Declaración103839-S2.pdf</t>
  </si>
  <si>
    <t>HLCULI3250908339</t>
  </si>
  <si>
    <t>Serie de la Declaración105955-S1.pdf</t>
  </si>
  <si>
    <t>CONSUMO HUMANO NUMER CAFE VERDE EN GRANO ORGANICO ORGANIC ARABICA GREEN COFFEE BEANS BAGS OF 69 KG /</t>
  </si>
  <si>
    <t>ONEYLIME16476900</t>
  </si>
  <si>
    <t>Serie de la Declaración106359-S1.pdf</t>
  </si>
  <si>
    <t>YACZ-2024133</t>
  </si>
  <si>
    <t>Serie de la Declaración106360-S1.pdf</t>
  </si>
  <si>
    <t>CAFE VERDE ORGANICO EN BIG BAG DE 948.75 KGS PARA CONSUMO HUMANO</t>
  </si>
  <si>
    <t>organico+consumo_humano</t>
  </si>
  <si>
    <t>LMM0548435</t>
  </si>
  <si>
    <t>Serie de la Declaración106945-S1.pdf</t>
  </si>
  <si>
    <t>MEDUP3470499</t>
  </si>
  <si>
    <t>Serie de la Declaración108706-S1.pdf</t>
  </si>
  <si>
    <t>MEDURU143570</t>
  </si>
  <si>
    <t>Serie de la Declaración108754-S1.pdf</t>
  </si>
  <si>
    <t>AV. EDGAR DE LA TORRE NRO. 1353 150133 QUILLABAMBA (LOCAL DE COCLA) CUSCO - LA CONVENCI</t>
  </si>
  <si>
    <t>30/11/4773 - LOT NUMB ARABICA PERU GREEN COFFEE BEANS(CAFE EN GRANO VERDE ORGANICO)SACOS X 69 KGICO:</t>
  </si>
  <si>
    <t>MEDURU141277</t>
  </si>
  <si>
    <t>Serie de la Declaración109415-S1.pdf</t>
  </si>
  <si>
    <t>MEDURU131492</t>
  </si>
  <si>
    <t>Serie de la Declaración109775-S1.pdf</t>
  </si>
  <si>
    <t>CONSUMO HUMANO CAFE VERDE EN GRANO ORGANICO ORGANIC ARABICA GREEN COFFEE BEANS BAGS OF 25 KG</t>
  </si>
  <si>
    <t>LMM0484747</t>
  </si>
  <si>
    <t>Serie de la Declaración111558-S1.pdf</t>
  </si>
  <si>
    <t>Serie de la Declaración111558-S2.pdf</t>
  </si>
  <si>
    <t>BOLSAS (69KG C/U) CERTIFICAD CAF ORGNICO PER ARABICA LAVADO COFFEE ORGANIC PERU ARABICA WASHED 85</t>
  </si>
  <si>
    <t>HLCULI3251003184</t>
  </si>
  <si>
    <t>Serie de la Declaración111570-S1.pdf</t>
  </si>
  <si>
    <t>BOLSAS (69KG C/U) CERTIFICAD CAF ORGNICO PER ARBICA LAVADO COFFEE ORGANIC PERU ARABICA WASHED 75</t>
  </si>
  <si>
    <t>Serie de la Declaración111570-S2.pdf</t>
  </si>
  <si>
    <t>BOLSAS (69KG C/U) CERTIFICA CAF ORGNICO PER ARBICA LAVADO COFFEE ORGANIC PERU ARABICA WASHED 115</t>
  </si>
  <si>
    <t>Serie de la Declaración111570-S3.pdf</t>
  </si>
  <si>
    <t>MEDUP3479441</t>
  </si>
  <si>
    <t>Serie de la Declaración114459-S1.pdf</t>
  </si>
  <si>
    <t>JSPC252179</t>
  </si>
  <si>
    <t>Serie de la Declaración115678-S1.pdf</t>
  </si>
  <si>
    <t>MEDUP3433091</t>
  </si>
  <si>
    <t>Serie de la Declaración117101-S1.pdf</t>
  </si>
  <si>
    <t>LMM0482681</t>
  </si>
  <si>
    <t>Serie de la Declaración117358-S1.pdf</t>
  </si>
  <si>
    <t>CONSUMO HUMANO/ 30/11/ CAFE VERDE EN GRANO ORGANICO ORGANIC ARABICA GREEN COFFEE BEANS BAGS OF 69 KG</t>
  </si>
  <si>
    <t>ONEYLIME19023700</t>
  </si>
  <si>
    <t>Serie de la Declaración118207-S1.pdf</t>
  </si>
  <si>
    <t>CONSUMO HUMANO /30/11/ CAFE VERDE EN GRANO ORGANICO ORGANIC ARABICA GREEN COFFEE BEANS BAGS OF 69 KG</t>
  </si>
  <si>
    <t>Serie de la Declaración118207-S2.pdf</t>
  </si>
  <si>
    <t>LMM0554277</t>
  </si>
  <si>
    <t>Serie de la Declaración119634-S1.pdf</t>
  </si>
  <si>
    <t>MEDURU189706</t>
  </si>
  <si>
    <t>Serie de la Declaración119651-S1.pdf</t>
  </si>
  <si>
    <t>MEDURU189714</t>
  </si>
  <si>
    <t>Serie de la Declaración119681-S1.pdf</t>
  </si>
  <si>
    <t>40 BAGS(69 KG C/U) CAF ORGANICO EN GRANO VERDE PER ARBICA LAVADO G1 FINCA LA REQUIA CTR 13-49339,</t>
  </si>
  <si>
    <t>organico+washed+en_grano</t>
  </si>
  <si>
    <t>HLCULI3251024800</t>
  </si>
  <si>
    <t>Serie de la Declaración122024-S1.pdf</t>
  </si>
  <si>
    <t>49400, 60 BOLSAS (69 CAF ORGANICO EN GRANO VERDE PER ARBICA LAVADO G1 FINCA LA ESPERANZA CTR 13</t>
  </si>
  <si>
    <t>Serie de la Declaración122024-S2.pdf</t>
  </si>
  <si>
    <t>60 BOLSAS (69 KG C CAF ORGANICO EN GRANO VERDE PER ARBICA LAVADO G1 FINCA LA AURORA CTR 13-49401,</t>
  </si>
  <si>
    <t>Serie de la Declaración122024-S3.pdf</t>
  </si>
  <si>
    <t>49402, 30 BOLSAS (69 KG CAF ORGANICO EN GRANO VERDE PER ARBICA LAVADO G1 FINCA LA MARIPOSA CTR 13</t>
  </si>
  <si>
    <t>Serie de la Declaración122024-S4.pdf</t>
  </si>
  <si>
    <t>13-49403, 19 BOLSAS CAF ORGANICO EN GRANO VERDE PER ARBICA LAVADO G1 FINCA LA REQUIA -GEISHA CTR</t>
  </si>
  <si>
    <t>Serie de la Declaración122024-S5.pdf</t>
  </si>
  <si>
    <t>CTR 13-49404, 20 BOLSAS CAF ORGANICO EN GRANO VERDE PER ARBICA LAVADO G1 FINCA LA REQUIA BOURBON</t>
  </si>
  <si>
    <t>Serie de la Declaración122024-S6.pdf</t>
  </si>
  <si>
    <t>BOLSAS (69 KG C/U CAF ORGANICO EN GRANO VERDE PER ARBICA G1 SANTA SOFIA - NATURAL CTR 13-49405, 7</t>
  </si>
  <si>
    <t>organico+natural+en_grano</t>
  </si>
  <si>
    <t>Serie de la Declaración122024-S7.pdf</t>
  </si>
  <si>
    <t>BOLSAS (69 KG C/U CAF ORGANICO EN GRANO VERDE PER ARBICA G1 SANTA SOFIA - HONEY CTR 13-49406, 10</t>
  </si>
  <si>
    <t>organico+honey+en_grano</t>
  </si>
  <si>
    <t>Serie de la Declaración122024-S8.pdf</t>
  </si>
  <si>
    <t>BOLSAS (69 KG C/U) 30/ CAF ORGANICO EN GRANO VERDE PER ARBICA LAVADO G1 CEMCAVIR CTR 13-49407, 29</t>
  </si>
  <si>
    <t>Serie de la Declaración122024-S9.pdf</t>
  </si>
  <si>
    <t>LOT: 010-2024 C CAF EN GRANO VERDE ORGANIC GREEN COFFEE BEANS GRADE 1 BAGS OF 69 KG / 30/11/3919 /</t>
  </si>
  <si>
    <t>YACZ-2024155</t>
  </si>
  <si>
    <t>Serie de la Declaración122582-S1.pdf</t>
  </si>
  <si>
    <t>EACH USO: CONSUMO CAF ARABICA ORGANICA PERU NOT DECAFFEINATED ORGANIC GREEN COFFEE BAGS 69 KG</t>
  </si>
  <si>
    <t>MEDURU230302</t>
  </si>
  <si>
    <t>Serie de la Declaración123880-S1.pdf</t>
  </si>
  <si>
    <t>CONSUMO HUMANO ORGANICO CAF EN GRANO VERDE PERU ARABICA GREEN COFFEE BEANS BAGS OF 1000 KG</t>
  </si>
  <si>
    <t>1062877788</t>
  </si>
  <si>
    <t>Serie de la Declaración124805-S1.pdf</t>
  </si>
  <si>
    <t>Serie de la Declaración124805-S2.pdf</t>
  </si>
  <si>
    <t>KG / CONSUMO HUMANO CAFE VERDE EN GRANO ORGANICO GREEN COFFEE BEANS, PERU SHB EP GRADE 1 BAGS OF 69</t>
  </si>
  <si>
    <t>HLCULI3251108979</t>
  </si>
  <si>
    <t>Serie de la Declaración125194-S1.pdf</t>
  </si>
  <si>
    <t>CAFE EN GRANO VERDE ORGANICO COSECHA 2025 275 BOLSAS DE 69KG C/U</t>
  </si>
  <si>
    <t>organico+en_grano</t>
  </si>
  <si>
    <t>MEDURU220402</t>
  </si>
  <si>
    <t>Serie de la Declaración125732-S1.pdf</t>
  </si>
  <si>
    <t>30/11/4807 - LOT NUMBER: 20 ARABICA PERU GREEN COFFEE(ORGANICO CAF EN GRANO VERDE)SACOS X 69 KGICO:</t>
  </si>
  <si>
    <t>MAEU261980067</t>
  </si>
  <si>
    <t>Serie de la Declaración127408-S1.pdf</t>
  </si>
  <si>
    <t>CONSUMO HUMANO / LOT: 08-202 ORGANICO CAF EN GRANO VERDE ARABICA COFFE GOURMET SCREEN BAGS OF 25 KG</t>
  </si>
  <si>
    <t>LMM0494451A</t>
  </si>
  <si>
    <t>Serie de la Declaración129809-S1.pdf</t>
  </si>
  <si>
    <t>CONSUMO HUMANO / LOT: 09-20 ORGANICO CAF EN GRANO VERDE ARABICA COFFE GOURMET SCREEN BAGS OF 69 KG</t>
  </si>
  <si>
    <t>Serie de la Declaración129809-S2.pdf</t>
  </si>
  <si>
    <t>LMM0558207</t>
  </si>
  <si>
    <t>Serie de la Declaración130331-S1.pdf</t>
  </si>
  <si>
    <t>Serie de la Declaración130331-S2.pdf</t>
  </si>
  <si>
    <t>30 KG / CONSUMO HUMANO CAFE VERDE EN GRANO ORGANICO PERU JAS ORGANIC ARABICA GREEN COFFE 630 BAGS OF</t>
  </si>
  <si>
    <t>LMM0560866</t>
  </si>
  <si>
    <t>FAIRTARDE ORGANIC GREEN COFF CAF EN GRANO VERDE ORGANICO EN SACOS DE YUTE X 69 PERU WASHED ARABICA,</t>
  </si>
  <si>
    <t>MEDUP3582111</t>
  </si>
  <si>
    <t>Serie de la Declaración134093-S1.pdf</t>
  </si>
  <si>
    <t>EACH CONSUMO HUMANO CAFE VERDE EN GRANO ORGANIC PERU WASHED GREEN COFFEE BEANS BAGS OF 00 KG NET</t>
  </si>
  <si>
    <t>organico+washed+en_grano+bolsa+consumo_humano</t>
  </si>
  <si>
    <t>MAEU248160908</t>
  </si>
  <si>
    <t>Serie de la Declaración135927-S1.pdf</t>
  </si>
  <si>
    <t>Serie de la Declaración135927-S2.pdf</t>
  </si>
  <si>
    <t>Serie de la Declaración135927-S3.pdf</t>
  </si>
  <si>
    <t>Serie de la Declaración135927-S4.pdf</t>
  </si>
  <si>
    <t>CONSUMO HUMANO 30/11/4 ORGANICO CAF EN GRANO VERDE ORGANIC GREEN COFFEE BEANS BIG BAGS OF 1000 KGS</t>
  </si>
  <si>
    <t>1063264821</t>
  </si>
  <si>
    <t>Serie de la Declaración136082-S1.pdf</t>
  </si>
  <si>
    <t>N°</t>
  </si>
  <si>
    <t>RUC</t>
  </si>
  <si>
    <t>Ver en consolidada</t>
  </si>
  <si>
    <t>Ver en base global</t>
  </si>
  <si>
    <t>Organización</t>
  </si>
  <si>
    <t>Breve descripcion de la organización</t>
  </si>
  <si>
    <t>Información complementaria</t>
  </si>
  <si>
    <t>Enlaces públicos consultados</t>
  </si>
  <si>
    <t>NOMBRE SUNAT</t>
  </si>
  <si>
    <t>Status
 SUNAT
 (al 24/02/2026)</t>
  </si>
  <si>
    <t>Fecha de inicio de actividades</t>
  </si>
  <si>
    <t>Región</t>
  </si>
  <si>
    <t>Provincia</t>
  </si>
  <si>
    <t>Distrito</t>
  </si>
  <si>
    <t>Ubigeo</t>
  </si>
  <si>
    <t>Sede</t>
  </si>
  <si>
    <t>Dirección</t>
  </si>
  <si>
    <t>nombre representante legal</t>
  </si>
  <si>
    <t>celular.2</t>
  </si>
  <si>
    <t>nombre Gerente General</t>
  </si>
  <si>
    <t>Correo</t>
  </si>
  <si>
    <t>celular</t>
  </si>
  <si>
    <t>Página Web</t>
  </si>
  <si>
    <t>Redes sociales</t>
  </si>
  <si>
    <t>Número de socios (varones)</t>
  </si>
  <si>
    <t>Numero de socias (Mujeres)</t>
  </si>
  <si>
    <t>Producto Dom</t>
  </si>
  <si>
    <t>Numero de hectareas totales de la organización</t>
  </si>
  <si>
    <t>Volumen de producción total estimado para la cosecha 2026 en quintales de cafe verde</t>
  </si>
  <si>
    <t>Meses de cosecha 2026</t>
  </si>
  <si>
    <t>Meses: Disponibilidad para embarque o Entrega al mercado nacional</t>
  </si>
  <si>
    <t>Altitud de las unidades productivas: (rango - m.s.n.m)</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</si>
  <si>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</si>
  <si>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</si>
  <si>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</si>
  <si>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Con que otras certificaciones vigentes cuentan (tambien incluir la vigencia de cada uno)</t>
  </si>
  <si>
    <t>Grados de calidad de la cosecha (*)</t>
  </si>
  <si>
    <t>Registro Sanitario</t>
  </si>
  <si>
    <t>Vencimiento 
 Registro
 Sanitario</t>
  </si>
  <si>
    <t>Marca de Café Tostado en grano</t>
  </si>
  <si>
    <t>Tipo de presentación del Café Tostado en grano</t>
  </si>
  <si>
    <t>Marca de Café Tostado Molido</t>
  </si>
  <si>
    <t>Tipo de presentación del Café Tostado en Molido</t>
  </si>
  <si>
    <t>Exporta SÍ/NO</t>
  </si>
  <si>
    <t>EXPORTACIONES 
 2025
 FOB DOLARES</t>
  </si>
  <si>
    <t>Q EN KILOS</t>
  </si>
  <si>
    <t>Sacos de 69 kilos</t>
  </si>
  <si>
    <t>Q de contenedores</t>
  </si>
  <si>
    <t>Destinos</t>
  </si>
  <si>
    <t>SERVICIO</t>
  </si>
  <si>
    <t>Años de intervención</t>
  </si>
  <si>
    <t>Año de intervención</t>
  </si>
  <si>
    <t>Intervenida entre 
2020 -2026?</t>
  </si>
  <si>
    <t>Colocar la Etapa en la que se encuentra el PAC:
 Formulación
 Ejecución
 Finalizado</t>
  </si>
  <si>
    <t>Resumen del avance del PAC</t>
  </si>
  <si>
    <t>Indicar el avance con el reglamento de la EUDR</t>
  </si>
  <si>
    <t>_ORIGEN</t>
  </si>
  <si>
    <t>Beneficiarios total 2018</t>
  </si>
  <si>
    <t>Beneficiarios hombres 2019</t>
  </si>
  <si>
    <t>Beneficiarios mujeres 2019</t>
  </si>
  <si>
    <t>Beneficiarios total 2019</t>
  </si>
  <si>
    <t>Beneficiarios hombres 2020</t>
  </si>
  <si>
    <t>Beneficiarios mujeres 2020</t>
  </si>
  <si>
    <t>Beneficiarios total 2020</t>
  </si>
  <si>
    <t>Beneficiarios hombres 2021</t>
  </si>
  <si>
    <t>Beneficiarios mujeres 2021</t>
  </si>
  <si>
    <t>Beneficiarios total 2021</t>
  </si>
  <si>
    <t>Beneficiarios hombres 2022</t>
  </si>
  <si>
    <t>Beneficiarios mujeres 2022</t>
  </si>
  <si>
    <t>Beneficiarios total 2022</t>
  </si>
  <si>
    <t>Beneficiarios hombres 2023</t>
  </si>
  <si>
    <t>Beneficiarios mujeres 2023</t>
  </si>
  <si>
    <t>Beneficiarios total 2023</t>
  </si>
  <si>
    <t>Beneficiarios hombres 2024</t>
  </si>
  <si>
    <t>Beneficiarios mujeres 2024</t>
  </si>
  <si>
    <t>Beneficiarios total 2024</t>
  </si>
  <si>
    <t>Beneficiarios hombres 2025</t>
  </si>
  <si>
    <t>Beneficiarios mujeres 2025</t>
  </si>
  <si>
    <t>Beneficiarios total 2025</t>
  </si>
  <si>
    <t>Asistencias Técnicas 2020</t>
  </si>
  <si>
    <t>Talleres 2020</t>
  </si>
  <si>
    <t>Asistencias Técnicas 2021</t>
  </si>
  <si>
    <t>Talleres 2021</t>
  </si>
  <si>
    <t>Asistencias Técnicas 2022</t>
  </si>
  <si>
    <t>Talleres 2022</t>
  </si>
  <si>
    <t>Asistencias Técnicas 2023</t>
  </si>
  <si>
    <t>Talleres 2023</t>
  </si>
  <si>
    <t>Asistencias
Técnicas
2024</t>
  </si>
  <si>
    <t>Talleres
2024</t>
  </si>
  <si>
    <t>Asistencias
Técnicas
2025</t>
  </si>
  <si>
    <t>Talleres
2025</t>
  </si>
  <si>
    <t>Ventas totales 2018</t>
  </si>
  <si>
    <t>Ventas nacionales 2019</t>
  </si>
  <si>
    <t>Ventas internacionales 2019</t>
  </si>
  <si>
    <t>Ventas totales 2019</t>
  </si>
  <si>
    <t>Ventas nacionales 2020</t>
  </si>
  <si>
    <t>Ventas internacionales 2020</t>
  </si>
  <si>
    <t>Ventas totales 2020</t>
  </si>
  <si>
    <t>Ventas nacionales 2021</t>
  </si>
  <si>
    <t>Ventas internacionales 2021</t>
  </si>
  <si>
    <t>Ventas totales 2021</t>
  </si>
  <si>
    <t>Ventas ejec. nacionales 2022</t>
  </si>
  <si>
    <t>Ventas ejec. exportación 2022</t>
  </si>
  <si>
    <t>Ventas totales 2022</t>
  </si>
  <si>
    <t>Ventas ejec. nacionales 2023</t>
  </si>
  <si>
    <t>Ventas ejec. exportación 2023</t>
  </si>
  <si>
    <t>Ventas totales 2023</t>
  </si>
  <si>
    <t>Ventas_Ejec_Nac_2024</t>
  </si>
  <si>
    <t>Ventas_Ejec_Exp_2024</t>
  </si>
  <si>
    <t>Ventas totales 2024</t>
  </si>
  <si>
    <t>Ventas_Ejec_Nac_2025</t>
  </si>
  <si>
    <t>Ventas_Ejec_Exp_2025</t>
  </si>
  <si>
    <t>Ventas totales 2025</t>
  </si>
  <si>
    <t>Boleta de Venta 2023</t>
  </si>
  <si>
    <t>Declaración Jurada 2023</t>
  </si>
  <si>
    <t>Documento de Entrega Cooperativo (DEC) 2023</t>
  </si>
  <si>
    <t>Factura 2023</t>
  </si>
  <si>
    <t>Guía de Remisión 2023</t>
  </si>
  <si>
    <t>Liquidación de Compra 2023</t>
  </si>
  <si>
    <t>Total Ventas 2023 (de comprobantes)</t>
  </si>
  <si>
    <t>Boleta de Venta 2024</t>
  </si>
  <si>
    <t>Declaración Jurada 2024</t>
  </si>
  <si>
    <t>Factura 2024</t>
  </si>
  <si>
    <t>Guía de Remisión 2024</t>
  </si>
  <si>
    <t>Liquidación de Compra 2024</t>
  </si>
  <si>
    <t>Total general 2024</t>
  </si>
  <si>
    <t>Boleta de Venta 2025</t>
  </si>
  <si>
    <t>Declaración Jurada 2025</t>
  </si>
  <si>
    <t>Factura 2025</t>
  </si>
  <si>
    <t>Guía de Remisión 2025</t>
  </si>
  <si>
    <t>Liquidación de Compra 2025</t>
  </si>
  <si>
    <t>Total general 2025</t>
  </si>
  <si>
    <t>Producto 1</t>
  </si>
  <si>
    <t>Tipo de Organización</t>
  </si>
  <si>
    <t>Comentarios MIDAGRI</t>
  </si>
  <si>
    <t>Años de intervención 2018-2024</t>
  </si>
  <si>
    <t>Intervención 2019-2025</t>
  </si>
  <si>
    <t>Intervención 2020-2026</t>
  </si>
  <si>
    <t>Beneficiados último año</t>
  </si>
  <si>
    <t>Total ventas 2018-2025</t>
  </si>
  <si>
    <t>Tipo de certificado (base 7)</t>
  </si>
  <si>
    <t>Estado del Contribuyente (SUNAT)</t>
  </si>
  <si>
    <t>Condición del Contribuyente (SUNAT)</t>
  </si>
  <si>
    <t>Tipo de Contribuyente (SUNAT)</t>
  </si>
  <si>
    <t>Fecha de Inscripción SUNAT</t>
  </si>
  <si>
    <t>Actividad de Comercio Exterior</t>
  </si>
  <si>
    <t>CIIU Principal</t>
  </si>
  <si>
    <t>CIIU Secundario 1</t>
  </si>
  <si>
    <t>Afecto Nuevo RUS</t>
  </si>
  <si>
    <t>Fila en consolidada
(índice por RUC)</t>
  </si>
  <si>
    <t>Fila en base global</t>
  </si>
  <si>
    <t>Fila 11</t>
  </si>
  <si>
    <t>Registrada en MIDAGRI 2022 como "Cooperativa Agraria Frutivalc Chancamayo" en Cusco; sin RUC público; actividad principal café y cacao; 80 socios totales (51 hombres, 29 mujeres)</t>
  </si>
  <si>
    <t>MIDAGRI Cooperativas Agrarias 2026 (registro 0264-2022) — **NO VERIFICADA** a nivel de registro individual; portal general: https://www.gob.pe/institucion/midagri/campañas/21100-registro-nacional-de-cooperativas-agrarias-rnca</t>
  </si>
  <si>
    <t>Fila 206</t>
  </si>
  <si>
    <t>Fila 429</t>
  </si>
  <si>
    <t>Fundada 6 abril 1980 por 37 agricultores; Cusco; 25 socios (2024); certificación orgánica y comercio justo; marca "Aguilayoc"; Buen Contribuyente SUNAT desde 2018; exporta a EE. UU. y Europa</t>
  </si>
  <si>
    <t>Junta Nacional del Café (socios): https://juntadelcafe.org.pe/socios/ · Festival Yo Tomo Café Peruano 2024: https://www.gob.pe/institucion/devida/noticias/1004367-cafetaleros-de-16-regiones-participaran-en-el-festival-yo-tomo-cafe-peruano (confirma el festival, no menciona "Aguilayoc" explícitamente) · Lista Buenos Contribuyentes SUNAT 2018 — **NO VERIFICADA** · REUNAT 2025 — **NO VERIFICADA**</t>
  </si>
  <si>
    <t>Fila 242</t>
  </si>
  <si>
    <t>Fila 427</t>
  </si>
  <si>
    <t>Beneficiaria AGROIDEAS 2020 (plan de negocio café, Junín/Satipo); 75 socios, 365 ha; sin RUC público; sin web propia</t>
  </si>
  <si>
    <t>AGROIDEAS Relación de Organizaciones Incentivo Tecnología 2020 (p. 3) — candidato https://cdn.www.gob.pe/uploads/document/file/1467000/CAFE.pdf, fetch bloqueado (HTTP 403), fila específica **NO CONFIRMADA**</t>
  </si>
  <si>
    <t>Fila 162</t>
  </si>
  <si>
    <t>Fila 428</t>
  </si>
  <si>
    <t>Cooperativa de 2° grado; 21 cooperativas base; 3,500 familias; Cusco/La Convención; café, cacao, té; Fairtrade/CLAC; gerente Vladimir Vivanco (rep. Red Café CLAC Perú); exporta a Bélgica, Dinamarca, Países Bajos, Suecia; US$ 322M FOB 2025</t>
  </si>
  <si>
    <t>Web oficial cocla.pe: https://cocla.pe/index.php/nosotros/?lang=en · Comercio Justo perfil COCLA: https://comerciojusto.org/productor/cocla-central-de-cooperativas-agrarias-cafetaleras/ · Fairtrade Coffee Forum 2026 — candidato https://fairtradecoffeeforum.vfairs.com/ (bio Vivanco no confirmada) · RUC.pe — **NO VERIFICADA** · JNC socios: https://juntadelcafe.org.pe/socios/ · SUNAT agentes retención IGV 2018 — **NO VERIFICADA**</t>
  </si>
  <si>
    <t>Fila 18</t>
  </si>
  <si>
    <t>Fundada 1966 (59 años); 450 socios; Junín/Pasco (Selva Central); orgánica + Fairtrade; 2 centrales beneficio húmedo, 2 centros acopio; fincas 2-4 ha en 18 caseríos; exporta vía Algrano; marca propia</t>
  </si>
  <si>
    <t>Web oficial lafloridacac.com: https://lafloridacac.com/ · Central Café y Cacao socios — **NO VERIFICADA** · Algrano seller profile: https://www.algrano.com/en/seller-profiles/964-cac-la-florida?tab=about · AGROIDEAS 2020 — mismo documento del item 3, fila no confirmada · Festival Yo Tomo Café 2024 — mismo enlace genérico del item 2</t>
  </si>
  <si>
    <t>Fila 219</t>
  </si>
  <si>
    <t>Fila 426</t>
  </si>
  <si>
    <t>Inscrita en padrones SUNAT Cusco 2004 (Res. REFT Acogimiento 017204); Cusco; sin web propia; aparece en lista AGROIDEAS 2020 (92 socios, 246 ha, Cajamarca? - posible homónima)</t>
  </si>
  <si>
    <t>SUNAT Padrones Notificaciones Cusco 2004: https://www.sunat.gob.pe/padronesnotificaciones/notificaciones/cusco/2004/octubre/p061004/p061004111.htm · AGROIDEAS 2020 — **NO VERIFICADA** (doc nominal no localizado); genérico: https://www.agroideas.gob.pe/wp-content/uploads/2020/07/INSTRUCTIVO_NUEVO_PNT2020_.pdf</t>
  </si>
  <si>
    <t>Fila 24</t>
  </si>
  <si>
    <t>Beneficiaria AGROIDEAS 2020 (plan de negocio café, Cusco/La Convención/Ocobamba); 92 socios, 246 ha; inversión S/ 775,598; 94% ejecución; sin RUC público</t>
  </si>
  <si>
    <t>AGROIDEAS 2020 (p. 4) — **NO VERIFICADA** el PDF nominal; ⚠ fuente alternativa con cifras distintas (92 productores, inversión S/ 785,570, no S/ 775,598): https://agraria.pe/noticias/nuevas-tecnologias-para-elevar-calidad-del-cultivo-de-cafe-3336 — revisar la cifra de inversión</t>
  </si>
  <si>
    <t>Fila 29</t>
  </si>
  <si>
    <t>Fila 213</t>
  </si>
  <si>
    <t>Fila 578</t>
  </si>
  <si>
    <t>Fundada 6 enero 1966; San Ignacio, Cajamarca; una de las primeras y más grandes del Nororiente; ⚠ **CORREGIDO:** oro en Federación Alemana de Tostadores en **2018** (no 2023 — fecha de publicación del artículo fuente confirmada: 6-abr-2018), café "Rosa Elvita" (Rosa Elvira Lloclla Quinde) y café de Santos Acha Rivera, vendidos a más de 27€/kg por las tostadurías Schramms-Kaffeerösterei (Speyer) y Die Rösterie (Hamburgo); no se halló ningún reconocimiento alemán adicional fechado en 2023; RUC público confirmado **20479595276**; compradores directos Alemania/Hamburgo; exporta a Sustainable Harvest (US) Fairtrade + Orgánico IMOCERT; Ruta Productiva Exportadora 2023 admitida</t>
  </si>
  <si>
    <r>
      <rPr>
        <sz val="11"/>
        <color theme="1"/>
        <rFont val="Arial Narrow"/>
      </rPr>
      <t xml:space="preserve">Web oficial coopcasil.pe: https://coopcasil.pe/ · Medalla de oro Alemania 2018 (confirmado por fecha de publicación): https://agraria.pe/noticias/cajamarca-cafe-de-san-ignacio-recibe-medalla-de-oro-en-alema-16332 (6-abr-2018) · mismo hecho también en https://gestion.pe/tendencias/cafe-cajamarca-recibe-medalla-oro-alemania-230860 y https://andina.pe/agencia/noticia-cafe-cajamarca-recibe-medalla-oro-alemania-705565.aspx · RUC: https://www.datosperu.org/empresa-cooperativa-agraria-cafetalera-casil-ltd-20479595276.php · "Checkin Networks" (fuente original) — **NO VERIFICADA**, nombre no localizado · ImportKey: https://importkey.com/i/cooperativa-agraria-cafetalera-casi · Ruta Productiva Exportadora 2023-I: </t>
    </r>
    <r>
      <rPr>
        <u/>
        <sz val="11"/>
        <color rgb="FF1155CC"/>
        <rFont val="Arial Narrow"/>
      </rPr>
      <t>https://cdn.www.gob.pe/uploads/document/file/3486755/Directorio_RPE_2023.pdf</t>
    </r>
    <r>
      <rPr>
        <sz val="11"/>
        <color theme="1"/>
        <rFont val="Arial Narrow"/>
      </rPr>
      <t xml:space="preserve"> · JNC socios: https://juntadelcafe.org.pe/socios/ · SUNAT Buenos Contribuyentes 2018 — portal genérico sin fila específica: https://ww1.sunat.gob.pe/descarga/BueCont/BueCont0.html</t>
    </r>
  </si>
  <si>
    <t>Fila 382</t>
  </si>
  <si>
    <t>Fila 603</t>
  </si>
  <si>
    <t>Exportadora registrada en JNC Ene-Jun 2024; aparece en EXPO 2024 SGrains; San Martín</t>
  </si>
  <si>
    <t>JNC Exportaciones Ene-Jun 2024: https://juntadelcafe.org.pe/wp-content/uploads/2024/07/EXPORTACIONES-ENERO-JUNIO-2024.pdf — ⚠ el PDF reporta US$ 355,574 FOB / 1,650 qq, **no** US$ 939,006 / 2,204 kg como decía la fila original — cifra corregida · SGrains EXPO 2024 — **NO VERIFICADA** (evento no localizado) · ⚠ corrección: SÍ tiene web propia (la fila original decía "sin web propia"): https://www.coopvallegrande.com/</t>
  </si>
  <si>
    <t>Fila 369</t>
  </si>
  <si>
    <t>Fila 609</t>
  </si>
  <si>
    <t>Marca "Café Biavo" en Festival Yo Tomo Café Peruano 2024 (San Martín); sin RUC público; sin web; no aparece en JNC socios ni AGROIDEAS</t>
  </si>
  <si>
    <t>Festival Yo Tomo Café Peruano 2024: https://www.gob.pe/institucion/devida/campañas/74172-festival-yo-tomo-cafe-peruano</t>
  </si>
  <si>
    <t>Fila 323</t>
  </si>
  <si>
    <t>Fila 404</t>
  </si>
  <si>
    <t>"Emprendimiento cooperativo de productores de café amazónicos"; 851 socios (2022); Amazonas/Utcubamba/Lonya Grande; certificada orgánica; Ruta Productiva Exportadora 2023 admitida; sede Festival Cafés Especiales Amazonas 2026; registro MIDAGRI 2022</t>
  </si>
  <si>
    <t>JNC socios: https://juntadelcafe.org.pe/socios/ · Ruta Productiva Exportadora 2023-I — **NO VERIFICADA** por organización; genérico: https://www.gob.pe/institucion/mincetur/campañas/45822-ruta-productiva-exportadora-convocatoria-2023-ii · GORE Amazonas Festival 2026: https://www.gob.pe/institucion/regionamazonas-dra/noticias/1387709-lonya-grande-sera-sede-de-la-4ta-edicion-del-festival-de-cafes-especiales-amazonas-2026 (4ta edición, verificar coincidencia con dato "sede" citado) · MIDAGRI Registro Nacional Cooperativas 281223.xls — **NO VERIFICADA**; genérico: https://www.gob.pe/institucion/midagri/campañas/21100-registro-nacional-de-cooperativas-agrarias-rnca</t>
  </si>
  <si>
    <t>Fila 154</t>
  </si>
  <si>
    <t>Fila 389</t>
  </si>
  <si>
    <t>Constituida 2015; 49 socios → 76 familias beneficiadas; Moyobamba, San Martín; certificación orgánica + Fairtrade; 12 contenedores internacionales + 15 nacionales/año; centro acopio financiado AGROIDEAS/MIDAGRI/Banco Mundial; preparada para EUDR (MIDAGRI 2025); Helvetas/SECO Suiza</t>
  </si>
  <si>
    <t>MIDAGRI noticia 747793 — candidato: https://www.devida.gob.pe/-/san-martin-inauguran-centro-de-acopio-del-cafe-y-cacao-que-beneficiara-a-mil-familias-de-tocache; ⚠ esta noticia es de **Tocache**, no Moyobamba — verificar si corresponde a la misma cooperativa · AGROIDEAS Facebook — **NO VERIFICADA** · PeruMarketplace — **NO VERIFICADA** (sí existe web propia: https://www.apselvanor.com/home) · MIDAGRI noticia 1304423 — **NO VERIFICADA** ese ID; fuente cercana: https://www.gob.pe/institucion/midagri/noticias/1235541-midagri-impulsa-asistencia-tecnica-a-organizaciones-de-cafe-y-cacao-para-cumplir-con-el-reglamento-europeo-eudr · FoodNewsLatam — **NO VERIFICADA**</t>
  </si>
  <si>
    <t>Fila 292</t>
  </si>
  <si>
    <t>Fila 390</t>
  </si>
  <si>
    <t>⚠ **CORRECCIÓN:** la fila original afirmaba "sin hallazgo en fuentes públicas" — esto es incorrecto. Sí existe web propia y cobertura oficial de una exportación directa de 820 t de café a UE/EE. UU.</t>
  </si>
  <si>
    <t>Web propia: https://cafcer.com/ · Perfil: https://www.universidadperu.com/empresas/cooperativa-agraria-de-familias-campesinas-emprendedoras-y-resilientes-del-peru-cafcer.php · Nota oficial gob.pe: https://www.gob.pe/institucion/agromercado/noticias/995567-gobierno-articula-exportacion-directa-de-820-toneladas-de-cafe-a-la-union-europea-y-estados-unidos · El Peruano: https://elperuano.pe/noticia/249095-gobierno-articula-exportacion-directa-de-820-toneladas-de-cafe-a-la-union-europea-y-eeuu</t>
  </si>
  <si>
    <t>Fila 310</t>
  </si>
  <si>
    <t>MIDAGRI 2025: inscripción 0788-2025; Pasco/Oxapampa/Villa Rica; agrícola; café + cacao; 25 socios (13H/12M); sin RUC público. ⚠ **CONFIRMADO: HOMÓNIMO, NO LA MISMA ENTIDAD.** La única "Yuraq Yaku/Yacu" con presencia pública verificable es la **Cooperativa Agraria Yuraq Yaku (CAG Yuraq Yaku)**, RUC 20600920597, distrito de Anchihuay, provincia La Mar, **región Ayacucho** — fundada 2015, ~106-110 socios, marca "Café Colibrí", primera organización de Ayacucho con Marca Perú, participante en World of Coffee San Diego 2026. No existe ninguna cooperativa "Yuraq Yacu/Yaku" en Villa Rica/Oxapampa/Pasco en fuente pública alguna (lo único público en esa zona es CEMCVIR, ítem 17, entidad distinta). El registro MIDAGRI "0788-2025" puede corresponder a una organización real, pero **no hay evidencia de que sea la misma que la Yuraq Yaku de Ayacucho** — tratar como dos entidades homónimas distintas hasta verificar el registro individual</t>
  </si>
  <si>
    <t>MIDAGRI Cooperativas Agrarias 2026 (registro 0788-2025) — **NO VERIFICADA** a nivel de registro individual · Yuraq Yaku de Ayacucho (entidad homónima, NO la misma): https://www.coopyuraqyaku.com/organizacion/ · https://www.datosperu.org/empresa-asociacion-ruyacc-yacu-cafe-altura-del-distrito-de-anchihuay-20600920597.php · https://www.agroperu.pe/ayacucho-cooperativa-cafetalera-yuraq-yaku-obtiene-la-marca-peru/ · https://www.gob.pe/institucion/devida/noticias/1377402-cooperativa-yuraq-yaku-participa-en-feria-world-of-coffee-san-diego-2026-en-estados-unidos</t>
  </si>
  <si>
    <t>Fila 253</t>
  </si>
  <si>
    <t>Fila 403</t>
  </si>
  <si>
    <t>Fundada 2016; Luya, Amazonas; 343 ha (1200-2200 msnm); variedades Típica, Catuaí, Borbón, Caturra, Villa Sarchí, Catimor; proyección 297 TM 2023; café orgánico especialidad; exportación directa; Ruta Productiva 2023 admitida; UN Global Compact; donación Municipalidad Luya 2025</t>
  </si>
  <si>
    <t>Web oficial coopocumal.com: https://coopocumal.com/ · PeruMarketplace: https://www.perumarketplace.com/es/tienda/inicio/Ocumal · Ruta Productiva Exportadora 2023-I: https://landing.vuce.gob.pe/rpe/landing/assets/PDF/Resultados_RPE_2023-I.pdf · UN Global Compact: https://unglobalcompact.org/what-is-gc/participants/185335-Cooperativa-Agraria-Cafetalera-Ocumal · Municipalidad Luya R.D. 112-2025 — **NO VERIFICADA** (solo se halló una donación distinta, MIMP→Municipalidad Provincial de Luya, 26-mar-2025, sin coincidencia exacta de resolución) · "EmpresasRUC" — **NO VERIFICADA** (nombre no existe); alternativas con mismo RUC 20601558204: https://www.datosperu.org/empresa-cooperativa-agraria-cafetalera-ocumal-20601558204.php · https://compuempresa.com/info/cooperativa-agropecuaria-ocumal-20601558204</t>
  </si>
  <si>
    <t>Fila 492</t>
  </si>
  <si>
    <t>Fila 259</t>
  </si>
  <si>
    <t>Primera cooperativa de mujeres en Pasco; 83 socias (79 mujeres); 100% orgánico; fincas trazables; socio comercial edles aus peru (Alemania); Proyecto Semilla (sello Libre de Trabajo Infantil, OIT/USDOL); Lab Moali; exporta DE/BE</t>
  </si>
  <si>
    <t>Web oficial cemcavir.com: http://cemcavir.com/ (Partners: http://cemcavir.com/services/) · MIDAGRI 2025 (inscripción 0899-2025) — **NO VERIFICADA**; portal genérico: https://www.midagri.gob.pe/portal/525-cooperativas-agrarias</t>
  </si>
  <si>
    <t>Fila 328</t>
  </si>
  <si>
    <t>Fila 548</t>
  </si>
  <si>
    <t>MIDAGRI 2026: inscripción 0959-2026; Junín/Chanchamayo; café; 58 socios (35H/23M); sin RUC público</t>
  </si>
  <si>
    <t>MIDAGRI Cooperativas Agrarias 2026 (registro 0959-2026) — **NO VERIFICADA**; portal genérico: https://www.gob.pe/institucion/midagri/campañas/21100-registro-nacional-de-cooperativas-agrarias-rnca</t>
  </si>
  <si>
    <t>Fila 6</t>
  </si>
  <si>
    <t>Fila 601</t>
  </si>
  <si>
    <t>RUC 20530336281 (exportadora banano orgánico Piura/Sullana, no café); 25 socios; GlobalGAP + Fairtrade + Orgánico; Valle del Chira; web agronortecooperative.com; tesis PUCP 2021 gestión relación socios-proveedores</t>
  </si>
  <si>
    <t>Web oficial agronortecooperative.com: https://agronortecooperative.com (contenido genérico, no menciona "Valle del Chira" explícitamente en la verificación) · Tesis PUCP: https://tesis.pucp.edu.pe/repositorio/handle/20.500.12404/20796 (también https://repositorio.pucp.edu.pe/items/75814942-dea9-41ff-b9e4-6fba0addf7ad) · SEAIR exportaciones: https://www.seair.co.in/cooperativa-agraria-agroexportadora-del-norte-exporters-in-peru</t>
  </si>
  <si>
    <t>Fila 309</t>
  </si>
  <si>
    <t>Fila 608</t>
  </si>
  <si>
    <t>RUC 20572145388; Ucayali/San Martín; café + cacao; marca "Café Oro de Montaña" (Festival Yo Tomo Café 2024); exportadora JNC 2024 (Alemania, Reino Unido, EE. UU.)</t>
  </si>
  <si>
    <t>Festival Yo Tomo Café 2024 — **NO VERIFICADA** la mención específica de "Oro de Montaña"; página oficial genérica: https://www.gob.pe/institucion/devida/campañas/144326-festival-yo-tomo-cafe-peruano · JNC Exportaciones 2024: https://juntadelcafe.org.pe/wp-content/uploads/2024/07/EXPORTACIONES-ENERO-JUNIO-2024.pdf</t>
  </si>
  <si>
    <t>Fila 385</t>
  </si>
  <si>
    <t>Fila 585</t>
  </si>
  <si>
    <t>Existe identidad pública real: "Cooperativa Agroindustrial Tropicals Products of Pichanaqui" (COOPTROPICALS), fundada 2018, 168 productores, Junín</t>
  </si>
  <si>
    <t>https://www.cooptropicals.com/home · https://producersmarket.com/organization/cooperativa-agraria-tropicals-products-15324593-531c-4603-bfb9-32c7f4319769</t>
  </si>
  <si>
    <t>Fila 98</t>
  </si>
  <si>
    <t>Fila 422</t>
  </si>
  <si>
    <t>Fila 300</t>
  </si>
  <si>
    <t>Fila 459</t>
  </si>
  <si>
    <t>Beneficiaria AGROIDEAS 2020 (plan café, Junín/Chanchamayo/Pichanaki); 35 socios, 354 ha; inversión S/ 553,806; 99% ejecución; MIDAGRI 2024 inscripción 0787-2024; sin RUC público</t>
  </si>
  <si>
    <t>AGROIDEAS 2020 (p. 5) — **NO VERIFICADA**; genérico: https://agroideas.gob.pe/project/tecnologia/ · MIDAGRI 2026 (registro 0787-2024) — **NO VERIFICADA**</t>
  </si>
  <si>
    <t>Fila 104</t>
  </si>
  <si>
    <t>Fila 602</t>
  </si>
  <si>
    <t>Fila 541</t>
  </si>
  <si>
    <t>Marca "Line Coffee" en Festival Yo Tomo Café 2024 (Amazonas); exportadora JNC Ene-Jun 2024; MIDAGRI 2025 inscripción 0741-2025; sin RUC público</t>
  </si>
  <si>
    <t>Festival Yo Tomo Café 2024 — **NO VERIFICADA** la mención específica de "Line Coffee"; página genérica: https://www.gob.pe/institucion/devida/campañas/74172-festival-yo-tomo-cafe-peruano · JNC Exportaciones Ene-Jun 2024: https://juntadelcafe.org.pe/wp-content/uploads/2024/07/EXPORTACIONES-ENERO-JUNIO-2024.pdf · MIDAGRI 2026 (registro 0741-2025) — **NO VERIFICADA**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</si>
</sst>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0;\(#,##0\);\-"/>
    <numFmt numFmtId="166" formatCode="_-* #,##0.00_-;\-* #,##0.00_-;_-* &quot;-&quot;??_-;_-@"/>
    <numFmt numFmtId="167" formatCode="0.0%"/>
    <numFmt numFmtId="168" formatCode="&quot;S/&quot;#,##0;\(&quot;S/&quot;#,##0\);\-"/>
    <numFmt numFmtId="169" formatCode="#,##0.00;\(#,##0.00\);&quot;-&quot;"/>
  </numFmts>
  <fonts count="10" x14ac:knownFonts="1">
    <font>
      <sz val="11"/>
      <color theme="1"/>
      <name val="Calibri"/>
      <scheme val="minor"/>
    </font>
    <font>
      <b/>
      <sz val="11"/>
      <color theme="1"/>
      <name val="Calibri"/>
    </font>
    <font>
      <sz val="11"/>
      <color theme="1"/>
      <name val="Calibri"/>
      <scheme val="minor"/>
    </font>
    <font>
      <u/>
      <sz val="11"/>
      <color rgb="FF0563C1"/>
      <name val="Calibri"/>
    </font>
    <font>
      <b/>
      <sz val="12"/>
      <color rgb="FF000000"/>
      <name val="Arial Narrow"/>
    </font>
    <font>
      <sz val="11"/>
      <color theme="1"/>
      <name val="Arial Narrow"/>
    </font>
    <font>
      <u/>
      <sz val="11"/>
      <color theme="10"/>
      <name val="Arial Narrow"/>
    </font>
    <font>
      <u/>
      <sz val="11"/>
      <color theme="1"/>
      <name val="Arial Narrow"/>
    </font>
    <font>
      <u/>
      <sz val="11"/>
      <color rgb="FF1155CC"/>
      <name val="Arial Narrow"/>
    </font>
    <font>
      <sz val="11"/>
      <color theme="1"/>
      <name val="Aptos Narrow"/>
    </font>
  </fonts>
  <fills count="15">
    <fill>
      <patternFill patternType="none"/>
    </fill>
    <fill>
      <patternFill patternType="gray125"/>
    </fill>
    <fill>
      <patternFill patternType="solid">
        <fgColor rgb="FFFFC000"/>
        <bgColor rgb="FFFFC000"/>
      </patternFill>
    </fill>
    <fill>
      <patternFill patternType="solid">
        <fgColor rgb="FFA6A6A6"/>
        <bgColor rgb="FFA6A6A6"/>
      </patternFill>
    </fill>
    <fill>
      <patternFill patternType="solid">
        <fgColor rgb="FFFFE699"/>
        <bgColor rgb="FFFFE699"/>
      </patternFill>
    </fill>
    <fill>
      <patternFill patternType="solid">
        <fgColor rgb="FFD9D9D9"/>
        <bgColor rgb="FFD9D9D9"/>
      </patternFill>
    </fill>
    <fill>
      <patternFill patternType="solid">
        <fgColor rgb="FFC6E0B4"/>
        <bgColor rgb="FFC6E0B4"/>
      </patternFill>
    </fill>
    <fill>
      <patternFill patternType="solid">
        <fgColor rgb="FFA9D08E"/>
        <bgColor rgb="FFA9D08E"/>
      </patternFill>
    </fill>
    <fill>
      <patternFill patternType="solid">
        <fgColor rgb="FFFFF2CC"/>
        <bgColor rgb="FFFFF2CC"/>
      </patternFill>
    </fill>
    <fill>
      <patternFill patternType="solid">
        <fgColor rgb="FFF4B183"/>
        <bgColor rgb="FFF4B183"/>
      </patternFill>
    </fill>
    <fill>
      <patternFill patternType="solid">
        <fgColor rgb="FFD9D2E9"/>
        <bgColor rgb="FFD9D2E9"/>
      </patternFill>
    </fill>
    <fill>
      <patternFill patternType="solid">
        <fgColor rgb="FFB4C7E7"/>
        <bgColor rgb="FFB4C7E7"/>
      </patternFill>
    </fill>
    <fill>
      <patternFill patternType="solid">
        <fgColor rgb="FFDDEBF7"/>
        <bgColor rgb="FFDDEBF7"/>
      </patternFill>
    </fill>
    <fill>
      <patternFill patternType="solid">
        <fgColor rgb="FFFFD966"/>
        <bgColor rgb="FFFFD966"/>
      </patternFill>
    </fill>
    <fill>
      <patternFill patternType="solid">
        <fgColor rgb="FFF8CBAD"/>
        <bgColor rgb="FFF8CBA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9">
    <xf numFmtId="0" fontId="0" fillId="0" borderId="0" xfId="0"/>
    <xf numFmtId="0" fontId="1" fillId="0" borderId="0" xfId="0" applyFont="1"/>
    <xf numFmtId="0" fontId="1" fillId="0" borderId="1" xfId="0" applyFont="1" applyBorder="1" applyAlignment="1">
      <alignment horizontal="center" vertical="top"/>
    </xf>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164" fontId="5" fillId="0" borderId="1" xfId="0" applyNumberFormat="1" applyFont="1" applyBorder="1" applyAlignment="1">
      <alignment vertical="center" wrapText="1"/>
    </xf>
    <xf numFmtId="165" fontId="5" fillId="0" borderId="1" xfId="0" applyNumberFormat="1" applyFont="1" applyBorder="1" applyAlignment="1">
      <alignment vertical="center" wrapText="1"/>
    </xf>
    <xf numFmtId="166" fontId="5" fillId="0" borderId="1" xfId="0" applyNumberFormat="1" applyFont="1" applyBorder="1" applyAlignment="1">
      <alignment vertical="center" wrapText="1"/>
    </xf>
    <xf numFmtId="167" fontId="5" fillId="0" borderId="1" xfId="0" applyNumberFormat="1" applyFont="1" applyBorder="1" applyAlignment="1">
      <alignment vertical="center" wrapText="1"/>
    </xf>
    <xf numFmtId="168" fontId="5" fillId="0" borderId="1" xfId="0" applyNumberFormat="1" applyFont="1" applyBorder="1" applyAlignment="1">
      <alignment vertical="center" wrapText="1"/>
    </xf>
    <xf numFmtId="4" fontId="5" fillId="0" borderId="1" xfId="0" applyNumberFormat="1" applyFont="1" applyBorder="1" applyAlignment="1">
      <alignment vertical="center" wrapText="1"/>
    </xf>
    <xf numFmtId="1" fontId="5" fillId="0" borderId="1" xfId="0" applyNumberFormat="1" applyFont="1" applyBorder="1" applyAlignment="1">
      <alignment vertical="center" wrapText="1"/>
    </xf>
    <xf numFmtId="169" fontId="5" fillId="0" borderId="1" xfId="0" applyNumberFormat="1" applyFont="1" applyBorder="1" applyAlignment="1">
      <alignment vertical="center" wrapText="1"/>
    </xf>
    <xf numFmtId="49" fontId="5" fillId="0" borderId="1" xfId="0" applyNumberFormat="1" applyFont="1" applyBorder="1" applyAlignment="1">
      <alignment vertical="center" wrapText="1"/>
    </xf>
    <xf numFmtId="1" fontId="5" fillId="0" borderId="4" xfId="0" applyNumberFormat="1" applyFont="1" applyBorder="1" applyAlignment="1">
      <alignment vertical="center" wrapText="1"/>
    </xf>
    <xf numFmtId="0" fontId="7" fillId="0" borderId="1" xfId="0" applyFont="1" applyBorder="1" applyAlignment="1">
      <alignment vertical="center" wrapText="1"/>
    </xf>
    <xf numFmtId="0" fontId="2" fillId="0" borderId="0" xfId="0" applyFont="1" applyAlignment="1">
      <alignment wrapText="1"/>
    </xf>
    <xf numFmtId="0" fontId="2" fillId="0" borderId="0" xfId="0" applyFont="1" applyAlignment="1">
      <alignment horizontal="center" wrapText="1"/>
    </xf>
    <xf numFmtId="0" fontId="9"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cuba\Downloads\3%20directorio%20-%20trabajo%20en%20base%20global%20cafe%20cacao%2007.10.26.xlsx" TargetMode="External"/><Relationship Id="rId1" Type="http://schemas.openxmlformats.org/officeDocument/2006/relationships/externalLinkPath" Target="3%20directorio%20-%20trabajo%20en%20base%20global%20cafe%20cacao%2007.1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global"/>
      <sheetName val="base 7"/>
      <sheetName val="base consolidad MIDAGRI"/>
      <sheetName val="base 25 detallada (cafe)"/>
      <sheetName val="base dua 25 detallada"/>
      <sheetName val="ficha ruc cafe"/>
      <sheetName val="ficha ruc cacao"/>
      <sheetName val="ruc oece personas"/>
      <sheetName val="base cafe cacao"/>
    </sheetNames>
    <sheetDataSet>
      <sheetData sheetId="0">
        <row r="5">
          <cell r="E5" t="str">
            <v>010706</v>
          </cell>
          <cell r="DI5">
            <v>20600200756</v>
          </cell>
          <cell r="DK5" t="str">
            <v>02 Cooperativa</v>
          </cell>
        </row>
        <row r="6">
          <cell r="E6" t="str">
            <v>010601</v>
          </cell>
          <cell r="DI6">
            <v>20539241665</v>
          </cell>
          <cell r="DK6" t="str">
            <v>01 Asociación</v>
          </cell>
        </row>
        <row r="7">
          <cell r="E7" t="str">
            <v>010601</v>
          </cell>
          <cell r="DI7">
            <v>20539205600</v>
          </cell>
          <cell r="DK7" t="str">
            <v>01 Asociación</v>
          </cell>
        </row>
        <row r="8">
          <cell r="E8" t="str">
            <v>010604</v>
          </cell>
          <cell r="DI8">
            <v>20603320621</v>
          </cell>
          <cell r="DK8" t="str">
            <v>02 Cooperativa</v>
          </cell>
        </row>
        <row r="9">
          <cell r="E9" t="str">
            <v>010601</v>
          </cell>
          <cell r="DI9">
            <v>20480762895</v>
          </cell>
          <cell r="DK9" t="str">
            <v>01 Asociación</v>
          </cell>
        </row>
        <row r="10">
          <cell r="E10" t="str">
            <v>010201</v>
          </cell>
          <cell r="DI10">
            <v>20480458550</v>
          </cell>
          <cell r="DK10" t="str">
            <v>02 Cooperativa</v>
          </cell>
        </row>
        <row r="11">
          <cell r="E11" t="str">
            <v>010702</v>
          </cell>
          <cell r="DI11">
            <v>20479917141</v>
          </cell>
          <cell r="DK11" t="str">
            <v>02 Cooperativa</v>
          </cell>
        </row>
        <row r="12">
          <cell r="E12" t="str">
            <v>010701</v>
          </cell>
          <cell r="DI12" t="str">
            <v xml:space="preserve">20479856258
</v>
          </cell>
          <cell r="DK12" t="str">
            <v>01 Asociación</v>
          </cell>
        </row>
        <row r="13">
          <cell r="E13" t="str">
            <v>010701</v>
          </cell>
          <cell r="DI13">
            <v>20170142773</v>
          </cell>
          <cell r="DK13" t="str">
            <v>02 Cooperativa</v>
          </cell>
        </row>
        <row r="14">
          <cell r="E14" t="str">
            <v>010601</v>
          </cell>
          <cell r="DI14">
            <v>20600682386</v>
          </cell>
          <cell r="DK14" t="str">
            <v>01 Asociación</v>
          </cell>
        </row>
        <row r="15">
          <cell r="E15" t="str">
            <v>010701</v>
          </cell>
          <cell r="DI15" t="str">
            <v>20479856258 </v>
          </cell>
          <cell r="DK15" t="str">
            <v>01 Asociación</v>
          </cell>
        </row>
        <row r="16">
          <cell r="E16" t="str">
            <v>010706</v>
          </cell>
          <cell r="DI16">
            <v>20600001109</v>
          </cell>
          <cell r="DK16" t="str">
            <v>02 Cooperativa</v>
          </cell>
        </row>
        <row r="17">
          <cell r="E17" t="str">
            <v>010706</v>
          </cell>
          <cell r="DI17">
            <v>20479622699</v>
          </cell>
          <cell r="DK17" t="str">
            <v>02 Cooperativa</v>
          </cell>
        </row>
        <row r="18">
          <cell r="E18" t="str">
            <v>021805</v>
          </cell>
          <cell r="DI18">
            <v>20541732706</v>
          </cell>
          <cell r="DK18" t="str">
            <v>01 Asociación</v>
          </cell>
        </row>
        <row r="19">
          <cell r="E19" t="str">
            <v>020110</v>
          </cell>
          <cell r="DI19">
            <v>20600862074</v>
          </cell>
          <cell r="DK19" t="str">
            <v>01 Asociación</v>
          </cell>
        </row>
        <row r="20">
          <cell r="E20" t="str">
            <v>021901</v>
          </cell>
          <cell r="DI20">
            <v>20602544495</v>
          </cell>
          <cell r="DK20" t="str">
            <v>01 Asociación</v>
          </cell>
        </row>
        <row r="21">
          <cell r="E21" t="str">
            <v>021016</v>
          </cell>
          <cell r="DI21">
            <v>20534142146</v>
          </cell>
          <cell r="DK21" t="str">
            <v>01 Asociación</v>
          </cell>
        </row>
        <row r="22">
          <cell r="E22" t="str">
            <v>021201</v>
          </cell>
          <cell r="DI22" t="str">
            <v>SIN RUC</v>
          </cell>
          <cell r="DK22" t="str">
            <v>01 Asociación</v>
          </cell>
        </row>
        <row r="23">
          <cell r="E23" t="str">
            <v>021201</v>
          </cell>
          <cell r="DI23">
            <v>20603223421</v>
          </cell>
          <cell r="DK23" t="str">
            <v>02 Cooperativa</v>
          </cell>
        </row>
        <row r="24">
          <cell r="E24" t="str">
            <v>020304</v>
          </cell>
          <cell r="DI24">
            <v>20601547458</v>
          </cell>
          <cell r="DK24" t="str">
            <v>01 Asociación</v>
          </cell>
        </row>
        <row r="25">
          <cell r="E25" t="str">
            <v>021805</v>
          </cell>
          <cell r="DI25">
            <v>20603736703</v>
          </cell>
          <cell r="DK25" t="str">
            <v>01 Asociación</v>
          </cell>
        </row>
        <row r="26">
          <cell r="E26" t="str">
            <v>020503</v>
          </cell>
          <cell r="DI26">
            <v>20600276221</v>
          </cell>
          <cell r="DK26" t="str">
            <v>02 Cooperativa</v>
          </cell>
        </row>
        <row r="27">
          <cell r="E27" t="str">
            <v>020110</v>
          </cell>
          <cell r="DI27">
            <v>20605197583</v>
          </cell>
          <cell r="DK27" t="str">
            <v>01 Asociación</v>
          </cell>
        </row>
        <row r="28">
          <cell r="E28" t="str">
            <v>020507</v>
          </cell>
          <cell r="DI28">
            <v>20407808666</v>
          </cell>
          <cell r="DK28" t="str">
            <v>02 Cooperativa</v>
          </cell>
        </row>
        <row r="29">
          <cell r="E29" t="str">
            <v>021208</v>
          </cell>
          <cell r="DI29">
            <v>20604755230</v>
          </cell>
          <cell r="DK29" t="str">
            <v>02 Cooperativa</v>
          </cell>
        </row>
        <row r="30">
          <cell r="E30" t="str">
            <v>021201</v>
          </cell>
          <cell r="DI30">
            <v>20600558715</v>
          </cell>
          <cell r="DK30" t="str">
            <v>02 Cooperativa</v>
          </cell>
        </row>
        <row r="31">
          <cell r="E31" t="str">
            <v>021210</v>
          </cell>
          <cell r="DI31">
            <v>20533718176</v>
          </cell>
          <cell r="DK31" t="str">
            <v>01 Asociación</v>
          </cell>
        </row>
        <row r="32">
          <cell r="E32" t="str">
            <v>020110</v>
          </cell>
          <cell r="DI32">
            <v>20604218358</v>
          </cell>
          <cell r="DK32" t="str">
            <v>02 Cooperativa</v>
          </cell>
        </row>
        <row r="33">
          <cell r="E33" t="str">
            <v>030601</v>
          </cell>
          <cell r="DI33">
            <v>20527890285</v>
          </cell>
          <cell r="DK33" t="str">
            <v>01 Asociación</v>
          </cell>
        </row>
        <row r="34">
          <cell r="E34" t="str">
            <v>030604</v>
          </cell>
          <cell r="DI34">
            <v>20490594265</v>
          </cell>
          <cell r="DK34" t="str">
            <v>01 Asociación</v>
          </cell>
        </row>
        <row r="35">
          <cell r="E35" t="str">
            <v>030213</v>
          </cell>
          <cell r="DI35">
            <v>20490810146</v>
          </cell>
          <cell r="DK35" t="str">
            <v>02 Cooperativa</v>
          </cell>
        </row>
        <row r="36">
          <cell r="E36" t="str">
            <v>030201</v>
          </cell>
          <cell r="DI36">
            <v>20600998847</v>
          </cell>
          <cell r="DK36" t="str">
            <v>02 Cooperativa</v>
          </cell>
        </row>
        <row r="37">
          <cell r="E37" t="str">
            <v>030101</v>
          </cell>
          <cell r="DI37">
            <v>20490195301</v>
          </cell>
          <cell r="DK37" t="str">
            <v>01 Asociación</v>
          </cell>
        </row>
        <row r="38">
          <cell r="E38" t="str">
            <v>030406</v>
          </cell>
          <cell r="DI38">
            <v>20491172135</v>
          </cell>
          <cell r="DK38" t="str">
            <v>01 Asociación</v>
          </cell>
        </row>
        <row r="39">
          <cell r="E39" t="str">
            <v>030207</v>
          </cell>
          <cell r="DI39">
            <v>20491204436</v>
          </cell>
          <cell r="DK39" t="str">
            <v>02 Cooperativa</v>
          </cell>
        </row>
        <row r="40">
          <cell r="E40" t="str">
            <v>030201</v>
          </cell>
          <cell r="DI40">
            <v>20527565376</v>
          </cell>
          <cell r="DK40" t="str">
            <v>02 Cooperativa</v>
          </cell>
        </row>
        <row r="41">
          <cell r="E41" t="str">
            <v>030601</v>
          </cell>
          <cell r="DI41">
            <v>20605216812</v>
          </cell>
          <cell r="DK41" t="str">
            <v>01 Asociación</v>
          </cell>
        </row>
        <row r="42">
          <cell r="E42" t="str">
            <v>030604</v>
          </cell>
          <cell r="DI42">
            <v>20491248646</v>
          </cell>
          <cell r="DK42" t="str">
            <v>01 Asociación</v>
          </cell>
        </row>
        <row r="43">
          <cell r="E43" t="str">
            <v>030606</v>
          </cell>
          <cell r="DI43">
            <v>20491199769</v>
          </cell>
          <cell r="DK43" t="str">
            <v>01 Asociación</v>
          </cell>
        </row>
        <row r="44">
          <cell r="E44" t="str">
            <v>030213</v>
          </cell>
          <cell r="DI44">
            <v>20601006368</v>
          </cell>
          <cell r="DK44" t="str">
            <v>02 Cooperativa</v>
          </cell>
        </row>
        <row r="45">
          <cell r="E45" t="str">
            <v>030213</v>
          </cell>
          <cell r="DI45">
            <v>20490672835</v>
          </cell>
          <cell r="DK45" t="str">
            <v>01 Asociación</v>
          </cell>
        </row>
        <row r="46">
          <cell r="E46" t="str">
            <v>030209</v>
          </cell>
          <cell r="DI46" t="str">
            <v>20602684335 </v>
          </cell>
          <cell r="DK46" t="str">
            <v>01 Asociación</v>
          </cell>
        </row>
        <row r="47">
          <cell r="E47" t="str">
            <v>030220</v>
          </cell>
          <cell r="DI47">
            <v>20606396849</v>
          </cell>
          <cell r="DK47" t="str">
            <v>02 Cooperativa</v>
          </cell>
        </row>
        <row r="48">
          <cell r="E48" t="str">
            <v>030220</v>
          </cell>
          <cell r="DI48">
            <v>20491164469</v>
          </cell>
          <cell r="DK48" t="str">
            <v>01 Asociación</v>
          </cell>
        </row>
        <row r="49">
          <cell r="E49" t="str">
            <v>030608</v>
          </cell>
          <cell r="DI49">
            <v>20526888686</v>
          </cell>
          <cell r="DK49" t="str">
            <v>01 Asociación</v>
          </cell>
        </row>
        <row r="50">
          <cell r="E50" t="str">
            <v>040605</v>
          </cell>
          <cell r="DI50">
            <v>20600122330</v>
          </cell>
          <cell r="DK50" t="str">
            <v>02 Cooperativa</v>
          </cell>
        </row>
        <row r="51">
          <cell r="E51" t="str">
            <v>040414</v>
          </cell>
          <cell r="DI51">
            <v>20601106699</v>
          </cell>
          <cell r="DK51" t="str">
            <v>02 Cooperativa</v>
          </cell>
        </row>
        <row r="52">
          <cell r="E52" t="str">
            <v>040601</v>
          </cell>
          <cell r="DI52">
            <v>20600122330</v>
          </cell>
          <cell r="DK52" t="str">
            <v>02 Cooperativa</v>
          </cell>
        </row>
        <row r="53">
          <cell r="E53" t="str">
            <v>040520</v>
          </cell>
          <cell r="DI53">
            <v>20600690184</v>
          </cell>
          <cell r="DK53" t="str">
            <v>07 Otros</v>
          </cell>
        </row>
        <row r="54">
          <cell r="E54" t="str">
            <v>040520</v>
          </cell>
          <cell r="DI54">
            <v>20600838947</v>
          </cell>
          <cell r="DK54" t="str">
            <v>07 Otros</v>
          </cell>
        </row>
        <row r="55">
          <cell r="E55" t="str">
            <v>040515</v>
          </cell>
          <cell r="DI55">
            <v>20455129321</v>
          </cell>
          <cell r="DK55" t="str">
            <v>01 Asociación</v>
          </cell>
        </row>
        <row r="56">
          <cell r="E56" t="str">
            <v>040601</v>
          </cell>
          <cell r="DI56">
            <v>20604817146</v>
          </cell>
          <cell r="DK56" t="str">
            <v>01 Asociación</v>
          </cell>
        </row>
        <row r="57">
          <cell r="E57" t="str">
            <v>040505</v>
          </cell>
          <cell r="DI57">
            <v>20539422881</v>
          </cell>
          <cell r="DK57" t="str">
            <v>02 Cooperativa</v>
          </cell>
        </row>
        <row r="58">
          <cell r="E58" t="str">
            <v>040517</v>
          </cell>
          <cell r="DI58">
            <v>20558183552</v>
          </cell>
          <cell r="DK58" t="str">
            <v>02 Cooperativa</v>
          </cell>
        </row>
        <row r="59">
          <cell r="E59" t="str">
            <v>040108</v>
          </cell>
          <cell r="DI59">
            <v>20559290336</v>
          </cell>
          <cell r="DK59" t="str">
            <v>01 Asociación</v>
          </cell>
        </row>
        <row r="60">
          <cell r="E60" t="str">
            <v>040520</v>
          </cell>
          <cell r="DI60">
            <v>20454864604</v>
          </cell>
          <cell r="DK60" t="str">
            <v>01 Asociación</v>
          </cell>
        </row>
        <row r="61">
          <cell r="E61" t="str">
            <v>040520</v>
          </cell>
          <cell r="DI61">
            <v>20455429120</v>
          </cell>
          <cell r="DK61" t="str">
            <v>01 Asociación</v>
          </cell>
        </row>
        <row r="62">
          <cell r="E62" t="str">
            <v>040409</v>
          </cell>
          <cell r="DI62" t="str">
            <v>20603296576 </v>
          </cell>
          <cell r="DK62" t="str">
            <v>01 Asociación</v>
          </cell>
        </row>
        <row r="63">
          <cell r="E63" t="str">
            <v>040517</v>
          </cell>
          <cell r="DI63" t="str">
            <v>20606701846 </v>
          </cell>
          <cell r="DK63" t="str">
            <v>01 Asociación</v>
          </cell>
        </row>
        <row r="64">
          <cell r="E64" t="str">
            <v>040410</v>
          </cell>
          <cell r="DI64">
            <v>20605161678</v>
          </cell>
          <cell r="DK64" t="str">
            <v>02 Cooperativa</v>
          </cell>
        </row>
        <row r="65">
          <cell r="E65" t="str">
            <v>040520</v>
          </cell>
          <cell r="DI65">
            <v>20326767400</v>
          </cell>
          <cell r="DK65" t="str">
            <v>01 Asociación</v>
          </cell>
        </row>
        <row r="66">
          <cell r="E66" t="str">
            <v>050105</v>
          </cell>
          <cell r="DI66">
            <v>20517247805</v>
          </cell>
          <cell r="DK66" t="str">
            <v>01 Asociación</v>
          </cell>
        </row>
        <row r="67">
          <cell r="E67" t="str">
            <v>050706</v>
          </cell>
          <cell r="DI67">
            <v>20534487801</v>
          </cell>
          <cell r="DK67" t="str">
            <v>01 Asociación</v>
          </cell>
        </row>
        <row r="68">
          <cell r="E68" t="str">
            <v>050113</v>
          </cell>
          <cell r="DI68">
            <v>20574629226</v>
          </cell>
          <cell r="DK68" t="str">
            <v>01 Asociación</v>
          </cell>
        </row>
        <row r="69">
          <cell r="E69" t="str">
            <v>051001</v>
          </cell>
          <cell r="DI69">
            <v>20602545025</v>
          </cell>
          <cell r="DK69" t="str">
            <v>01 Asociación</v>
          </cell>
        </row>
        <row r="70">
          <cell r="E70" t="str">
            <v>050201</v>
          </cell>
          <cell r="DI70">
            <v>20600675487</v>
          </cell>
          <cell r="DK70" t="str">
            <v>01 Asociación</v>
          </cell>
        </row>
        <row r="71">
          <cell r="E71" t="str">
            <v>051101</v>
          </cell>
          <cell r="DI71">
            <v>20494939160</v>
          </cell>
          <cell r="DK71" t="str">
            <v>01 Asociación</v>
          </cell>
        </row>
        <row r="72">
          <cell r="E72" t="str">
            <v>050203</v>
          </cell>
          <cell r="DI72">
            <v>20601590621</v>
          </cell>
          <cell r="DK72" t="str">
            <v>02 Cooperativa</v>
          </cell>
        </row>
        <row r="73">
          <cell r="E73" t="str">
            <v>050106</v>
          </cell>
          <cell r="DI73">
            <v>20534847352</v>
          </cell>
          <cell r="DK73" t="str">
            <v>02 Cooperativa</v>
          </cell>
        </row>
        <row r="74">
          <cell r="E74" t="str">
            <v>050501</v>
          </cell>
          <cell r="DI74">
            <v>20574683867</v>
          </cell>
          <cell r="DK74" t="str">
            <v>01 Asociación</v>
          </cell>
        </row>
        <row r="75">
          <cell r="E75" t="str">
            <v>050501</v>
          </cell>
          <cell r="DI75">
            <v>20449558902</v>
          </cell>
          <cell r="DK75" t="str">
            <v>01 Asociación</v>
          </cell>
        </row>
        <row r="76">
          <cell r="E76" t="str">
            <v>050408</v>
          </cell>
          <cell r="DI76">
            <v>20600529693</v>
          </cell>
          <cell r="DK76" t="str">
            <v>01 Asociación</v>
          </cell>
        </row>
        <row r="77">
          <cell r="E77" t="str">
            <v>050503</v>
          </cell>
          <cell r="DI77">
            <v>20129156083</v>
          </cell>
          <cell r="DK77" t="str">
            <v>02 Cooperativa</v>
          </cell>
        </row>
        <row r="78">
          <cell r="E78" t="str">
            <v>050507</v>
          </cell>
          <cell r="DI78">
            <v>20574734011</v>
          </cell>
          <cell r="DK78" t="str">
            <v>01 Asociación</v>
          </cell>
        </row>
        <row r="79">
          <cell r="E79" t="str">
            <v>050407</v>
          </cell>
          <cell r="DI79">
            <v>20143692010</v>
          </cell>
          <cell r="DK79" t="str">
            <v>02 Cooperativa</v>
          </cell>
        </row>
        <row r="80">
          <cell r="E80" t="str">
            <v>050501</v>
          </cell>
          <cell r="DI80">
            <v>20601643023</v>
          </cell>
          <cell r="DK80" t="str">
            <v>01 Asociación</v>
          </cell>
        </row>
        <row r="81">
          <cell r="E81" t="str">
            <v>050101</v>
          </cell>
          <cell r="DI81">
            <v>20574602450</v>
          </cell>
          <cell r="DK81" t="str">
            <v>02 Cooperativa</v>
          </cell>
        </row>
        <row r="82">
          <cell r="E82" t="str">
            <v>050113</v>
          </cell>
          <cell r="DI82">
            <v>20601377781</v>
          </cell>
          <cell r="DK82" t="str">
            <v>02 Cooperativa</v>
          </cell>
        </row>
        <row r="83">
          <cell r="E83" t="str">
            <v>050105</v>
          </cell>
          <cell r="DI83">
            <v>20603942028</v>
          </cell>
          <cell r="DK83" t="str">
            <v>02 Cooperativa</v>
          </cell>
        </row>
        <row r="84">
          <cell r="E84" t="str">
            <v>051101</v>
          </cell>
          <cell r="DI84" t="str">
            <v>20604495483 </v>
          </cell>
          <cell r="DK84" t="str">
            <v>02 Cooperativa</v>
          </cell>
        </row>
        <row r="85">
          <cell r="E85" t="str">
            <v>050105</v>
          </cell>
          <cell r="DI85" t="str">
            <v>20494923832 </v>
          </cell>
          <cell r="DK85" t="str">
            <v>01 Asociación</v>
          </cell>
        </row>
        <row r="86">
          <cell r="E86" t="str">
            <v>050105</v>
          </cell>
          <cell r="DI86">
            <v>20534200952</v>
          </cell>
          <cell r="DK86" t="str">
            <v>01 Asociación</v>
          </cell>
        </row>
        <row r="87">
          <cell r="E87" t="str">
            <v>060409</v>
          </cell>
          <cell r="DI87">
            <v>20600235444</v>
          </cell>
          <cell r="DK87" t="str">
            <v>02 Cooperativa</v>
          </cell>
        </row>
        <row r="88">
          <cell r="E88" t="str">
            <v>060401</v>
          </cell>
          <cell r="DI88">
            <v>20491717221</v>
          </cell>
          <cell r="DK88" t="str">
            <v>07 Otros</v>
          </cell>
        </row>
        <row r="89">
          <cell r="E89" t="str">
            <v>061307</v>
          </cell>
          <cell r="DI89">
            <v>20600717244</v>
          </cell>
          <cell r="DK89" t="str">
            <v>02 Cooperativa</v>
          </cell>
        </row>
        <row r="90">
          <cell r="E90" t="str">
            <v>060415</v>
          </cell>
          <cell r="DI90">
            <v>20570706927</v>
          </cell>
          <cell r="DK90" t="str">
            <v>02 Cooperativa</v>
          </cell>
        </row>
        <row r="91">
          <cell r="E91" t="str">
            <v>060801</v>
          </cell>
          <cell r="DI91">
            <v>20542380455</v>
          </cell>
          <cell r="DK91" t="str">
            <v>02 Cooperativa</v>
          </cell>
        </row>
        <row r="92">
          <cell r="E92" t="str">
            <v>060613</v>
          </cell>
          <cell r="DI92">
            <v>20601186986</v>
          </cell>
          <cell r="DK92" t="str">
            <v>02 Cooperativa</v>
          </cell>
        </row>
        <row r="93">
          <cell r="E93" t="str">
            <v>060801</v>
          </cell>
          <cell r="DI93">
            <v>20600785541</v>
          </cell>
          <cell r="DK93" t="str">
            <v>01 Asociación</v>
          </cell>
        </row>
        <row r="94">
          <cell r="E94" t="str">
            <v>080910</v>
          </cell>
          <cell r="DI94">
            <v>20605228489</v>
          </cell>
          <cell r="DK94" t="str">
            <v>01 Asociación</v>
          </cell>
        </row>
        <row r="95">
          <cell r="E95" t="str">
            <v>060801</v>
          </cell>
          <cell r="DI95" t="str">
            <v>SIN RUC</v>
          </cell>
          <cell r="DK95" t="str">
            <v>01 Asociación</v>
          </cell>
        </row>
        <row r="96">
          <cell r="E96" t="str">
            <v>060803</v>
          </cell>
          <cell r="DI96">
            <v>20570699700</v>
          </cell>
          <cell r="DK96" t="str">
            <v>01 Asociación</v>
          </cell>
        </row>
        <row r="97">
          <cell r="E97" t="str">
            <v>060703</v>
          </cell>
          <cell r="DI97">
            <v>20602902235</v>
          </cell>
          <cell r="DK97" t="str">
            <v>02 Cooperativa</v>
          </cell>
        </row>
        <row r="98">
          <cell r="E98" t="str">
            <v>060105</v>
          </cell>
          <cell r="DI98">
            <v>20600325478</v>
          </cell>
          <cell r="DK98" t="str">
            <v>02 Cooperativa</v>
          </cell>
        </row>
        <row r="99">
          <cell r="E99" t="str">
            <v>060801</v>
          </cell>
          <cell r="DI99">
            <v>20607536016</v>
          </cell>
          <cell r="DK99" t="str">
            <v>02 Cooperativa</v>
          </cell>
        </row>
        <row r="100">
          <cell r="E100" t="str">
            <v>060203</v>
          </cell>
          <cell r="DI100">
            <v>20529538988</v>
          </cell>
          <cell r="DK100" t="str">
            <v>02 Cooperativa</v>
          </cell>
        </row>
        <row r="101">
          <cell r="E101" t="str">
            <v>060101</v>
          </cell>
          <cell r="DI101">
            <v>20602754139</v>
          </cell>
          <cell r="DK101" t="str">
            <v>02 Cooperativa</v>
          </cell>
        </row>
        <row r="102">
          <cell r="E102" t="str">
            <v>080503</v>
          </cell>
          <cell r="DI102">
            <v>20602249175</v>
          </cell>
          <cell r="DK102" t="str">
            <v>01 Asociación</v>
          </cell>
        </row>
        <row r="103">
          <cell r="E103" t="str">
            <v>081210</v>
          </cell>
          <cell r="DI103">
            <v>20605348468</v>
          </cell>
          <cell r="DK103" t="str">
            <v>01 Asociación</v>
          </cell>
        </row>
        <row r="104">
          <cell r="E104" t="str">
            <v>080406</v>
          </cell>
          <cell r="DI104">
            <v>20601360145</v>
          </cell>
          <cell r="DK104" t="str">
            <v>02 Cooperativa</v>
          </cell>
        </row>
        <row r="105">
          <cell r="E105" t="str">
            <v>080910</v>
          </cell>
          <cell r="DI105">
            <v>20574797013</v>
          </cell>
          <cell r="DK105" t="str">
            <v>01 Asociación</v>
          </cell>
        </row>
        <row r="106">
          <cell r="E106" t="str">
            <v>120607</v>
          </cell>
          <cell r="DI106">
            <v>20568609833</v>
          </cell>
          <cell r="DK106" t="str">
            <v>01 Asociación</v>
          </cell>
        </row>
        <row r="107">
          <cell r="E107" t="str">
            <v>080902</v>
          </cell>
          <cell r="DI107">
            <v>20602881971</v>
          </cell>
          <cell r="DK107" t="str">
            <v>01 Asociación</v>
          </cell>
        </row>
        <row r="108">
          <cell r="E108" t="str">
            <v>080910</v>
          </cell>
          <cell r="DI108">
            <v>20534598620</v>
          </cell>
          <cell r="DK108" t="str">
            <v>01 Asociación</v>
          </cell>
        </row>
        <row r="109">
          <cell r="E109" t="str">
            <v>080306</v>
          </cell>
          <cell r="DI109">
            <v>20490264397</v>
          </cell>
          <cell r="DK109" t="str">
            <v>01 Asociación</v>
          </cell>
        </row>
        <row r="110">
          <cell r="E110" t="str">
            <v>080406</v>
          </cell>
          <cell r="DI110">
            <v>20601360145</v>
          </cell>
          <cell r="DK110" t="str">
            <v>02 Cooperativa</v>
          </cell>
        </row>
        <row r="111">
          <cell r="E111" t="str">
            <v>080401</v>
          </cell>
          <cell r="DI111">
            <v>20491050960</v>
          </cell>
          <cell r="DK111" t="str">
            <v>02 Cooperativa</v>
          </cell>
        </row>
        <row r="112">
          <cell r="E112" t="str">
            <v>080708</v>
          </cell>
          <cell r="DI112">
            <v>20564218589</v>
          </cell>
          <cell r="DK112" t="str">
            <v>01 Asociación</v>
          </cell>
        </row>
        <row r="113">
          <cell r="E113" t="str">
            <v>081209</v>
          </cell>
          <cell r="DI113">
            <v>20564152031</v>
          </cell>
          <cell r="DK113" t="str">
            <v>01 Asociación</v>
          </cell>
        </row>
        <row r="114">
          <cell r="E114" t="str">
            <v>081209</v>
          </cell>
          <cell r="DI114">
            <v>20601427541</v>
          </cell>
          <cell r="DK114" t="str">
            <v>02 Cooperativa</v>
          </cell>
        </row>
        <row r="115">
          <cell r="E115" t="str">
            <v>080901</v>
          </cell>
          <cell r="DI115">
            <v>20136201132</v>
          </cell>
          <cell r="DK115" t="str">
            <v>02 Cooperativa</v>
          </cell>
        </row>
        <row r="116">
          <cell r="E116" t="str">
            <v>080904</v>
          </cell>
          <cell r="DI116">
            <v>20132509876</v>
          </cell>
          <cell r="DK116" t="str">
            <v>02 Cooperativa</v>
          </cell>
        </row>
        <row r="117">
          <cell r="E117" t="str">
            <v>080901</v>
          </cell>
          <cell r="DI117">
            <v>20132509795</v>
          </cell>
          <cell r="DK117" t="str">
            <v>02 Cooperativa</v>
          </cell>
        </row>
        <row r="118">
          <cell r="E118" t="str">
            <v>080901</v>
          </cell>
          <cell r="DI118">
            <v>20136201132</v>
          </cell>
          <cell r="DK118" t="str">
            <v>02 Cooperativa</v>
          </cell>
        </row>
        <row r="119">
          <cell r="E119" t="str">
            <v>080904</v>
          </cell>
          <cell r="DI119">
            <v>20132509876</v>
          </cell>
          <cell r="DK119" t="str">
            <v>02 Cooperativa</v>
          </cell>
        </row>
        <row r="120">
          <cell r="E120" t="str">
            <v>081205</v>
          </cell>
          <cell r="DI120" t="str">
            <v>SIN RUC</v>
          </cell>
          <cell r="DK120" t="str">
            <v>05 Comunidades Campesinas</v>
          </cell>
        </row>
        <row r="121">
          <cell r="E121" t="str">
            <v>080903</v>
          </cell>
          <cell r="DI121">
            <v>20600161378</v>
          </cell>
          <cell r="DK121" t="str">
            <v>02 Cooperativa</v>
          </cell>
        </row>
        <row r="122">
          <cell r="E122" t="str">
            <v>080408</v>
          </cell>
          <cell r="DI122">
            <v>20602220355</v>
          </cell>
          <cell r="DK122" t="str">
            <v>01 Asociación</v>
          </cell>
        </row>
        <row r="123">
          <cell r="E123" t="str">
            <v>080901</v>
          </cell>
          <cell r="DI123">
            <v>20132509795</v>
          </cell>
          <cell r="DK123" t="str">
            <v>02 Cooperativa</v>
          </cell>
        </row>
        <row r="124">
          <cell r="E124" t="str">
            <v>080605</v>
          </cell>
          <cell r="DI124">
            <v>20563994453</v>
          </cell>
          <cell r="DK124" t="str">
            <v>02 Cooperativa</v>
          </cell>
        </row>
        <row r="125">
          <cell r="E125" t="str">
            <v>080508</v>
          </cell>
          <cell r="DI125">
            <v>20490989871</v>
          </cell>
          <cell r="DK125" t="str">
            <v>01 Asociación</v>
          </cell>
        </row>
        <row r="126">
          <cell r="E126" t="str">
            <v>081303</v>
          </cell>
          <cell r="DI126">
            <v>20606047364</v>
          </cell>
          <cell r="DK126" t="str">
            <v>01 Asociación</v>
          </cell>
        </row>
        <row r="127">
          <cell r="E127" t="str">
            <v>080903</v>
          </cell>
          <cell r="DI127">
            <v>20143224857</v>
          </cell>
          <cell r="DK127" t="str">
            <v>02 Cooperativa</v>
          </cell>
        </row>
        <row r="128">
          <cell r="E128" t="str">
            <v>080506</v>
          </cell>
          <cell r="DI128">
            <v>20602682758</v>
          </cell>
          <cell r="DK128" t="str">
            <v>01 Asociación</v>
          </cell>
        </row>
        <row r="129">
          <cell r="E129" t="str">
            <v>080902</v>
          </cell>
          <cell r="DI129">
            <v>20605363092</v>
          </cell>
          <cell r="DK129" t="str">
            <v>01 Asociación</v>
          </cell>
        </row>
        <row r="130">
          <cell r="E130" t="str">
            <v>080902</v>
          </cell>
          <cell r="DI130">
            <v>20605783229</v>
          </cell>
          <cell r="DK130" t="str">
            <v>01 Asociación</v>
          </cell>
        </row>
        <row r="131">
          <cell r="E131" t="str">
            <v>080301</v>
          </cell>
          <cell r="DI131">
            <v>20602920128</v>
          </cell>
          <cell r="DK131" t="str">
            <v>02 Cooperativa</v>
          </cell>
        </row>
        <row r="132">
          <cell r="E132" t="str">
            <v>080701</v>
          </cell>
          <cell r="DI132">
            <v>20490790447</v>
          </cell>
          <cell r="DK132" t="str">
            <v>02 Cooperativa</v>
          </cell>
        </row>
        <row r="133">
          <cell r="E133" t="str">
            <v>090101</v>
          </cell>
          <cell r="DI133">
            <v>20486217830</v>
          </cell>
          <cell r="DK133" t="str">
            <v>05 Comunidades Campesinas</v>
          </cell>
        </row>
        <row r="134">
          <cell r="E134" t="str">
            <v>090706</v>
          </cell>
          <cell r="DI134">
            <v>20568587333</v>
          </cell>
          <cell r="DK134" t="str">
            <v>01 Asociación</v>
          </cell>
        </row>
        <row r="135">
          <cell r="E135" t="str">
            <v>090711</v>
          </cell>
          <cell r="DI135">
            <v>20600717902</v>
          </cell>
          <cell r="DK135" t="str">
            <v>02 Cooperativa</v>
          </cell>
        </row>
        <row r="136">
          <cell r="E136" t="str">
            <v>090707</v>
          </cell>
          <cell r="DI136">
            <v>20602526365</v>
          </cell>
          <cell r="DK136" t="str">
            <v>02 Cooperativa</v>
          </cell>
        </row>
        <row r="137">
          <cell r="E137" t="str">
            <v>090607</v>
          </cell>
          <cell r="DI137">
            <v>20601043212</v>
          </cell>
          <cell r="DK137" t="str">
            <v>01 Asociación</v>
          </cell>
        </row>
        <row r="138">
          <cell r="E138" t="str">
            <v>090706</v>
          </cell>
          <cell r="DI138">
            <v>20603776616</v>
          </cell>
          <cell r="DK138" t="str">
            <v>01 Asociación</v>
          </cell>
        </row>
        <row r="139">
          <cell r="E139" t="str">
            <v>090106</v>
          </cell>
          <cell r="DI139">
            <v>20603684487</v>
          </cell>
          <cell r="DK139" t="str">
            <v>01 Asociación</v>
          </cell>
        </row>
        <row r="140">
          <cell r="E140" t="str">
            <v>090201</v>
          </cell>
          <cell r="DI140">
            <v>20568720866</v>
          </cell>
          <cell r="DK140" t="str">
            <v>01 Asociación</v>
          </cell>
        </row>
        <row r="141">
          <cell r="E141" t="str">
            <v>090201</v>
          </cell>
          <cell r="DI141">
            <v>20568466030</v>
          </cell>
          <cell r="DK141" t="str">
            <v>01 Asociación</v>
          </cell>
        </row>
        <row r="142">
          <cell r="E142" t="str">
            <v>090607</v>
          </cell>
          <cell r="DI142">
            <v>20535132047</v>
          </cell>
          <cell r="DK142" t="str">
            <v>05 Comunidades Campesinas</v>
          </cell>
        </row>
        <row r="143">
          <cell r="E143" t="str">
            <v>090101</v>
          </cell>
          <cell r="DI143">
            <v>20606161655</v>
          </cell>
          <cell r="DK143" t="str">
            <v>02 Cooperativa</v>
          </cell>
        </row>
        <row r="144">
          <cell r="E144" t="str">
            <v>100605</v>
          </cell>
          <cell r="DI144">
            <v>20352423921</v>
          </cell>
          <cell r="DK144" t="str">
            <v>02 Cooperativa</v>
          </cell>
        </row>
        <row r="145">
          <cell r="E145" t="str">
            <v>100204</v>
          </cell>
          <cell r="DI145">
            <v>20529088176</v>
          </cell>
          <cell r="DK145" t="str">
            <v>01 Asociación</v>
          </cell>
        </row>
        <row r="146">
          <cell r="E146" t="str">
            <v>100507</v>
          </cell>
          <cell r="DI146">
            <v>20600720733</v>
          </cell>
          <cell r="DK146" t="str">
            <v>02 Cooperativa</v>
          </cell>
        </row>
        <row r="147">
          <cell r="E147" t="str">
            <v>160211</v>
          </cell>
          <cell r="DI147">
            <v>20542299330</v>
          </cell>
          <cell r="DK147" t="str">
            <v>01 Asociación</v>
          </cell>
        </row>
        <row r="148">
          <cell r="E148" t="str">
            <v>100311</v>
          </cell>
          <cell r="DI148">
            <v>20528996214</v>
          </cell>
          <cell r="DK148" t="str">
            <v>02 Cooperativa</v>
          </cell>
        </row>
        <row r="149">
          <cell r="E149" t="str">
            <v>080907</v>
          </cell>
          <cell r="DI149">
            <v>20494699690</v>
          </cell>
          <cell r="DK149" t="str">
            <v>01 Asociación</v>
          </cell>
        </row>
        <row r="150">
          <cell r="E150" t="str">
            <v>100602</v>
          </cell>
          <cell r="DI150">
            <v>20573325223</v>
          </cell>
          <cell r="DK150" t="str">
            <v>02 Cooperativa</v>
          </cell>
        </row>
        <row r="151">
          <cell r="E151" t="str">
            <v>100610</v>
          </cell>
          <cell r="DI151">
            <v>20542482886</v>
          </cell>
          <cell r="DK151" t="str">
            <v>02 Cooperativa</v>
          </cell>
        </row>
        <row r="152">
          <cell r="E152" t="str">
            <v>100606</v>
          </cell>
          <cell r="DI152">
            <v>20600668430</v>
          </cell>
          <cell r="DK152" t="str">
            <v>02 Cooperativa</v>
          </cell>
        </row>
        <row r="153">
          <cell r="E153" t="str">
            <v>100608</v>
          </cell>
          <cell r="DI153">
            <v>20573344791</v>
          </cell>
          <cell r="DK153" t="str">
            <v>01 Asociación</v>
          </cell>
        </row>
        <row r="154">
          <cell r="E154" t="str">
            <v>100601</v>
          </cell>
          <cell r="DI154">
            <v>20573138202</v>
          </cell>
          <cell r="DK154" t="str">
            <v>01 Asociación</v>
          </cell>
        </row>
        <row r="155">
          <cell r="E155" t="str">
            <v>100702</v>
          </cell>
          <cell r="DI155">
            <v>20573057385</v>
          </cell>
          <cell r="DK155" t="str">
            <v>02 Cooperativa</v>
          </cell>
        </row>
        <row r="156">
          <cell r="E156" t="str">
            <v>100601</v>
          </cell>
          <cell r="DI156">
            <v>20573344791</v>
          </cell>
          <cell r="DK156" t="str">
            <v>01 Asociación</v>
          </cell>
        </row>
        <row r="157">
          <cell r="E157" t="str">
            <v>100103</v>
          </cell>
          <cell r="DI157" t="str">
            <v>20529126523 </v>
          </cell>
          <cell r="DK157" t="str">
            <v>01 Asociación</v>
          </cell>
        </row>
        <row r="158">
          <cell r="E158" t="str">
            <v>100803</v>
          </cell>
          <cell r="DI158">
            <v>20603116373</v>
          </cell>
          <cell r="DK158" t="str">
            <v>01 Asociación</v>
          </cell>
        </row>
        <row r="159">
          <cell r="E159" t="str">
            <v>100104</v>
          </cell>
          <cell r="DI159" t="str">
            <v>20602025170 </v>
          </cell>
          <cell r="DK159" t="str">
            <v>01 Asociación</v>
          </cell>
        </row>
        <row r="160">
          <cell r="E160" t="str">
            <v>100604</v>
          </cell>
          <cell r="DI160">
            <v>20573260008</v>
          </cell>
          <cell r="DK160" t="str">
            <v>02 Cooperativa</v>
          </cell>
        </row>
        <row r="161">
          <cell r="E161" t="str">
            <v>100801</v>
          </cell>
          <cell r="DI161">
            <v>20604757267</v>
          </cell>
          <cell r="DK161" t="str">
            <v>01 Asociación</v>
          </cell>
        </row>
        <row r="162">
          <cell r="E162" t="str">
            <v>100608</v>
          </cell>
          <cell r="DI162">
            <v>20609201259</v>
          </cell>
          <cell r="DK162" t="str">
            <v>01 Asociación</v>
          </cell>
        </row>
        <row r="163">
          <cell r="E163" t="str">
            <v>120606</v>
          </cell>
          <cell r="DI163">
            <v>20486094657</v>
          </cell>
          <cell r="DK163" t="str">
            <v>01 Asociación</v>
          </cell>
        </row>
        <row r="164">
          <cell r="E164" t="str">
            <v>120303</v>
          </cell>
          <cell r="DI164">
            <v>20568962282</v>
          </cell>
          <cell r="DK164" t="str">
            <v>01 Asociación</v>
          </cell>
        </row>
        <row r="165">
          <cell r="E165" t="str">
            <v>120402</v>
          </cell>
          <cell r="DI165">
            <v>20602459960</v>
          </cell>
          <cell r="DK165" t="str">
            <v>07 Otros</v>
          </cell>
        </row>
        <row r="166">
          <cell r="E166" t="str">
            <v>080907</v>
          </cell>
          <cell r="DI166">
            <v>20452774705</v>
          </cell>
          <cell r="DK166" t="str">
            <v>01 Asociación</v>
          </cell>
        </row>
        <row r="167">
          <cell r="E167" t="str">
            <v>120708</v>
          </cell>
          <cell r="DI167">
            <v>20204028061</v>
          </cell>
          <cell r="DK167" t="str">
            <v>02 Cooperativa</v>
          </cell>
        </row>
        <row r="168">
          <cell r="E168" t="str">
            <v>120431</v>
          </cell>
          <cell r="DI168">
            <v>20568246188</v>
          </cell>
          <cell r="DK168" t="str">
            <v>01 Asociación</v>
          </cell>
        </row>
        <row r="169">
          <cell r="E169" t="str">
            <v>120214</v>
          </cell>
          <cell r="DI169">
            <v>20486049198</v>
          </cell>
          <cell r="DK169" t="str">
            <v>02 Cooperativa</v>
          </cell>
        </row>
        <row r="170">
          <cell r="E170" t="str">
            <v>120122</v>
          </cell>
          <cell r="DI170">
            <v>20568228368</v>
          </cell>
          <cell r="DK170" t="str">
            <v>01 Asociación</v>
          </cell>
        </row>
        <row r="171">
          <cell r="E171" t="str">
            <v>120114</v>
          </cell>
          <cell r="DI171">
            <v>20604419175</v>
          </cell>
          <cell r="DK171" t="str">
            <v>01 Asociación</v>
          </cell>
        </row>
        <row r="172">
          <cell r="E172" t="str">
            <v>120606</v>
          </cell>
          <cell r="DI172">
            <v>20568733411</v>
          </cell>
          <cell r="DK172" t="str">
            <v>01 Asociación</v>
          </cell>
        </row>
        <row r="173">
          <cell r="E173" t="str">
            <v>120604</v>
          </cell>
          <cell r="DI173">
            <v>20486876019</v>
          </cell>
          <cell r="DK173" t="str">
            <v>02 Cooperativa</v>
          </cell>
        </row>
        <row r="174">
          <cell r="E174" t="str">
            <v>120601</v>
          </cell>
          <cell r="DI174">
            <v>20568858621</v>
          </cell>
          <cell r="DK174" t="str">
            <v>01 Asociación</v>
          </cell>
        </row>
        <row r="175">
          <cell r="E175" t="str">
            <v>120302</v>
          </cell>
          <cell r="DI175">
            <v>20600796055</v>
          </cell>
          <cell r="DK175" t="str">
            <v>01 Asociación</v>
          </cell>
        </row>
        <row r="176">
          <cell r="E176" t="str">
            <v>120303</v>
          </cell>
          <cell r="DI176">
            <v>20601537771</v>
          </cell>
          <cell r="DK176" t="str">
            <v>01 Asociación</v>
          </cell>
        </row>
        <row r="177">
          <cell r="E177" t="str">
            <v>120601</v>
          </cell>
          <cell r="DI177">
            <v>20603557825</v>
          </cell>
          <cell r="DK177" t="str">
            <v>02 Cooperativa</v>
          </cell>
        </row>
        <row r="178">
          <cell r="E178" t="str">
            <v>120304</v>
          </cell>
          <cell r="DI178">
            <v>20485945815</v>
          </cell>
          <cell r="DK178" t="str">
            <v>02 Cooperativa</v>
          </cell>
        </row>
        <row r="179">
          <cell r="E179" t="str">
            <v>120302</v>
          </cell>
          <cell r="DI179">
            <v>20602161081</v>
          </cell>
          <cell r="DK179" t="str">
            <v>01 Asociación</v>
          </cell>
        </row>
        <row r="180">
          <cell r="E180" t="str">
            <v>120303</v>
          </cell>
          <cell r="DI180">
            <v>20600719361</v>
          </cell>
          <cell r="DK180" t="str">
            <v>01 Asociación</v>
          </cell>
        </row>
        <row r="181">
          <cell r="E181" t="str">
            <v>060903</v>
          </cell>
          <cell r="DI181">
            <v>20487661539</v>
          </cell>
          <cell r="DK181" t="str">
            <v>01 Asociación</v>
          </cell>
        </row>
        <row r="182">
          <cell r="E182" t="str">
            <v>120606</v>
          </cell>
          <cell r="DI182">
            <v>20568194951</v>
          </cell>
          <cell r="DK182" t="str">
            <v>01 Asociación</v>
          </cell>
        </row>
        <row r="183">
          <cell r="E183" t="str">
            <v>120303</v>
          </cell>
          <cell r="DI183">
            <v>20603907176</v>
          </cell>
          <cell r="DK183" t="str">
            <v>02 Cooperativa</v>
          </cell>
        </row>
        <row r="184">
          <cell r="E184" t="str">
            <v>120608</v>
          </cell>
          <cell r="DI184" t="str">
            <v>20486668335 </v>
          </cell>
          <cell r="DK184" t="str">
            <v>02 Cooperativa</v>
          </cell>
        </row>
        <row r="185">
          <cell r="E185" t="str">
            <v>080902</v>
          </cell>
          <cell r="DI185">
            <v>20604988200</v>
          </cell>
          <cell r="DK185" t="str">
            <v>01 Asociación</v>
          </cell>
        </row>
        <row r="186">
          <cell r="E186" t="str">
            <v>120601</v>
          </cell>
          <cell r="DI186" t="str">
            <v>20129529530 </v>
          </cell>
          <cell r="DK186" t="str">
            <v>02 Cooperativa</v>
          </cell>
        </row>
        <row r="187">
          <cell r="E187" t="str">
            <v>120601</v>
          </cell>
          <cell r="DI187" t="str">
            <v>20606485281 </v>
          </cell>
          <cell r="DK187" t="str">
            <v>02 Cooperativa</v>
          </cell>
        </row>
        <row r="188">
          <cell r="E188" t="str">
            <v>120404</v>
          </cell>
          <cell r="DI188">
            <v>20568236034</v>
          </cell>
          <cell r="DK188" t="str">
            <v>01 Asociación</v>
          </cell>
        </row>
        <row r="189">
          <cell r="E189" t="str">
            <v>120201</v>
          </cell>
          <cell r="DI189">
            <v>20568804709</v>
          </cell>
          <cell r="DK189" t="str">
            <v>02 Cooperativa</v>
          </cell>
        </row>
        <row r="190">
          <cell r="E190" t="str">
            <v>120404</v>
          </cell>
          <cell r="DI190" t="str">
            <v>20600727363 </v>
          </cell>
          <cell r="DK190" t="str">
            <v>01 Asociación</v>
          </cell>
        </row>
        <row r="191">
          <cell r="E191" t="str">
            <v>120431</v>
          </cell>
          <cell r="DI191" t="str">
            <v>20605430458 </v>
          </cell>
          <cell r="DK191" t="str">
            <v>01 Asociación</v>
          </cell>
        </row>
        <row r="192">
          <cell r="E192" t="str">
            <v>120704</v>
          </cell>
          <cell r="DI192">
            <v>20568771002</v>
          </cell>
          <cell r="DK192" t="str">
            <v>07 Otros</v>
          </cell>
        </row>
        <row r="193">
          <cell r="E193" t="str">
            <v>120135</v>
          </cell>
          <cell r="DI193">
            <v>20605962450</v>
          </cell>
          <cell r="DK193" t="str">
            <v>02 Cooperativa</v>
          </cell>
        </row>
        <row r="194">
          <cell r="E194" t="str">
            <v>140310</v>
          </cell>
          <cell r="DI194">
            <v>20600964080</v>
          </cell>
          <cell r="DK194" t="str">
            <v>01 Asociación</v>
          </cell>
        </row>
        <row r="195">
          <cell r="E195" t="str">
            <v>140202</v>
          </cell>
          <cell r="DI195">
            <v>20487351343</v>
          </cell>
          <cell r="DK195" t="str">
            <v>01 Asociación</v>
          </cell>
        </row>
        <row r="196">
          <cell r="E196" t="str">
            <v>140310</v>
          </cell>
          <cell r="DI196">
            <v>20539280644</v>
          </cell>
          <cell r="DK196" t="str">
            <v>01 Asociación</v>
          </cell>
        </row>
        <row r="197">
          <cell r="E197" t="str">
            <v>140203</v>
          </cell>
          <cell r="DI197" t="str">
            <v>20487589242 </v>
          </cell>
          <cell r="DK197" t="str">
            <v>01 Asociación</v>
          </cell>
        </row>
        <row r="198">
          <cell r="E198" t="str">
            <v>130908</v>
          </cell>
          <cell r="DI198">
            <v>20600588355</v>
          </cell>
          <cell r="DK198" t="str">
            <v>02 Cooperativa</v>
          </cell>
        </row>
        <row r="199">
          <cell r="E199" t="str">
            <v>130901</v>
          </cell>
          <cell r="DI199">
            <v>20601125715</v>
          </cell>
          <cell r="DK199" t="str">
            <v>02 Cooperativa</v>
          </cell>
        </row>
        <row r="200">
          <cell r="E200" t="str">
            <v>130902</v>
          </cell>
          <cell r="DI200">
            <v>20600370619</v>
          </cell>
          <cell r="DK200" t="str">
            <v>02 Cooperativa</v>
          </cell>
        </row>
        <row r="201">
          <cell r="E201" t="str">
            <v>130901</v>
          </cell>
          <cell r="DI201">
            <v>20600167384</v>
          </cell>
          <cell r="DK201" t="str">
            <v>01 Asociación</v>
          </cell>
        </row>
        <row r="202">
          <cell r="E202" t="str">
            <v>130602</v>
          </cell>
          <cell r="DI202">
            <v>20481929122</v>
          </cell>
          <cell r="DK202" t="str">
            <v>01 Asociación</v>
          </cell>
        </row>
        <row r="203">
          <cell r="E203" t="str">
            <v>130602</v>
          </cell>
          <cell r="DI203">
            <v>20600490347</v>
          </cell>
          <cell r="DK203" t="str">
            <v>01 Asociación</v>
          </cell>
        </row>
        <row r="204">
          <cell r="E204" t="str">
            <v>150703</v>
          </cell>
          <cell r="DI204">
            <v>20600444540</v>
          </cell>
          <cell r="DK204" t="str">
            <v>01 Asociación</v>
          </cell>
        </row>
        <row r="205">
          <cell r="E205" t="str">
            <v>150709</v>
          </cell>
          <cell r="DI205">
            <v>20601209811</v>
          </cell>
          <cell r="DK205" t="str">
            <v>01 Asociación</v>
          </cell>
        </row>
        <row r="206">
          <cell r="E206" t="str">
            <v>150709</v>
          </cell>
          <cell r="DI206">
            <v>20521131218</v>
          </cell>
          <cell r="DK206" t="str">
            <v>01 Asociación</v>
          </cell>
        </row>
        <row r="207">
          <cell r="E207" t="str">
            <v>160108</v>
          </cell>
          <cell r="DI207">
            <v>20528270434</v>
          </cell>
          <cell r="DK207" t="str">
            <v>01 Asociación</v>
          </cell>
        </row>
        <row r="208">
          <cell r="E208" t="str">
            <v>160101</v>
          </cell>
          <cell r="DI208">
            <v>20600029887</v>
          </cell>
          <cell r="DK208" t="str">
            <v>02 Cooperativa</v>
          </cell>
        </row>
        <row r="209">
          <cell r="E209" t="str">
            <v>160302</v>
          </cell>
          <cell r="DI209">
            <v>20602227244</v>
          </cell>
          <cell r="DK209" t="str">
            <v>01 Asociación</v>
          </cell>
        </row>
        <row r="210">
          <cell r="E210" t="str">
            <v>160301</v>
          </cell>
          <cell r="DI210">
            <v>20567261523</v>
          </cell>
          <cell r="DK210" t="str">
            <v>01 Asociación</v>
          </cell>
        </row>
        <row r="211">
          <cell r="E211" t="str">
            <v>160201</v>
          </cell>
          <cell r="DI211">
            <v>20603526423</v>
          </cell>
          <cell r="DK211" t="str">
            <v>02 Cooperativa</v>
          </cell>
        </row>
        <row r="212">
          <cell r="E212" t="str">
            <v>160401</v>
          </cell>
          <cell r="DI212" t="str">
            <v>20600029887 </v>
          </cell>
          <cell r="DK212" t="str">
            <v>02 Cooperativa</v>
          </cell>
        </row>
        <row r="213">
          <cell r="E213" t="str">
            <v>160301</v>
          </cell>
          <cell r="DI213">
            <v>20608311387</v>
          </cell>
          <cell r="DK213" t="str">
            <v>01 Asociación</v>
          </cell>
        </row>
        <row r="214">
          <cell r="E214" t="str">
            <v>170102</v>
          </cell>
          <cell r="DI214">
            <v>20542827298</v>
          </cell>
          <cell r="DK214" t="str">
            <v>01 Asociación</v>
          </cell>
        </row>
        <row r="215">
          <cell r="E215" t="str">
            <v>080906</v>
          </cell>
          <cell r="DI215">
            <v>20604215600</v>
          </cell>
          <cell r="DK215" t="str">
            <v>01 Asociación</v>
          </cell>
        </row>
        <row r="216">
          <cell r="E216" t="str">
            <v>170101</v>
          </cell>
          <cell r="DI216">
            <v>20527491232</v>
          </cell>
          <cell r="DK216" t="str">
            <v>01 Asociación</v>
          </cell>
        </row>
        <row r="217">
          <cell r="E217" t="str">
            <v>170101</v>
          </cell>
          <cell r="DI217">
            <v>20600874919</v>
          </cell>
          <cell r="DK217" t="str">
            <v>02 Cooperativa</v>
          </cell>
        </row>
        <row r="218">
          <cell r="E218" t="str">
            <v>170101</v>
          </cell>
          <cell r="DI218">
            <v>20600146689</v>
          </cell>
          <cell r="DK218" t="str">
            <v>02 Cooperativa</v>
          </cell>
        </row>
        <row r="219">
          <cell r="E219" t="str">
            <v>170102</v>
          </cell>
          <cell r="DI219">
            <v>20542825163</v>
          </cell>
          <cell r="DK219" t="str">
            <v>02 Cooperativa</v>
          </cell>
        </row>
        <row r="220">
          <cell r="E220" t="str">
            <v>170101</v>
          </cell>
          <cell r="DI220">
            <v>20600874919</v>
          </cell>
          <cell r="DK220" t="str">
            <v>02 Cooperativa</v>
          </cell>
        </row>
        <row r="221">
          <cell r="E221" t="str">
            <v>170101</v>
          </cell>
          <cell r="DI221">
            <v>20450638791</v>
          </cell>
          <cell r="DK221" t="str">
            <v>01 Asociación</v>
          </cell>
        </row>
        <row r="222">
          <cell r="E222" t="str">
            <v>170101</v>
          </cell>
          <cell r="DI222">
            <v>20542817225</v>
          </cell>
          <cell r="DK222" t="str">
            <v>01 Asociación</v>
          </cell>
        </row>
        <row r="223">
          <cell r="E223" t="str">
            <v>170101</v>
          </cell>
          <cell r="DI223">
            <v>20489969221</v>
          </cell>
          <cell r="DK223" t="str">
            <v>01 Asociación</v>
          </cell>
        </row>
        <row r="224">
          <cell r="E224" t="str">
            <v>170101</v>
          </cell>
          <cell r="DI224">
            <v>20527644675</v>
          </cell>
          <cell r="DK224" t="str">
            <v>01 Asociación</v>
          </cell>
        </row>
        <row r="225">
          <cell r="E225" t="str">
            <v>170101</v>
          </cell>
          <cell r="DI225">
            <v>20287980672</v>
          </cell>
          <cell r="DK225" t="str">
            <v>05 Comunidades Campesinas</v>
          </cell>
        </row>
        <row r="226">
          <cell r="E226" t="str">
            <v>170101</v>
          </cell>
          <cell r="DI226">
            <v>20542827298</v>
          </cell>
          <cell r="DK226" t="str">
            <v>01 Asociación</v>
          </cell>
        </row>
        <row r="227">
          <cell r="E227" t="str">
            <v>170101</v>
          </cell>
          <cell r="DI227">
            <v>20287980672</v>
          </cell>
          <cell r="DK227" t="str">
            <v>05 Comunidades Campesinas</v>
          </cell>
        </row>
        <row r="228">
          <cell r="E228" t="str">
            <v>170101</v>
          </cell>
          <cell r="DI228">
            <v>20527491232</v>
          </cell>
          <cell r="DK228" t="str">
            <v>01 Asociación</v>
          </cell>
        </row>
        <row r="229">
          <cell r="E229" t="str">
            <v>170302</v>
          </cell>
          <cell r="DI229">
            <v>20542813742</v>
          </cell>
          <cell r="DK229" t="str">
            <v>01 Asociación</v>
          </cell>
        </row>
        <row r="230">
          <cell r="E230" t="str">
            <v>170101</v>
          </cell>
          <cell r="DI230">
            <v>20604151954</v>
          </cell>
          <cell r="DK230" t="str">
            <v>02 Cooperativa</v>
          </cell>
        </row>
        <row r="231">
          <cell r="E231" t="str">
            <v>170101</v>
          </cell>
          <cell r="DI231">
            <v>20527644675</v>
          </cell>
          <cell r="DK231" t="str">
            <v>01 Asociación</v>
          </cell>
        </row>
        <row r="232">
          <cell r="E232" t="str">
            <v>170102</v>
          </cell>
          <cell r="DI232">
            <v>20608030949</v>
          </cell>
          <cell r="DK232" t="str">
            <v>01 Asociación</v>
          </cell>
        </row>
        <row r="233">
          <cell r="E233" t="str">
            <v>170102</v>
          </cell>
          <cell r="DI233">
            <v>20607106313</v>
          </cell>
          <cell r="DK233" t="str">
            <v>01 Asociación</v>
          </cell>
        </row>
        <row r="234">
          <cell r="E234" t="str">
            <v>170303</v>
          </cell>
          <cell r="DI234">
            <v>20605784047</v>
          </cell>
          <cell r="DK234" t="str">
            <v>01 Asociación</v>
          </cell>
        </row>
        <row r="235">
          <cell r="E235" t="str">
            <v>170101</v>
          </cell>
          <cell r="DI235">
            <v>20287980672</v>
          </cell>
          <cell r="DK235" t="str">
            <v>05 Comunidades Campesinas</v>
          </cell>
        </row>
        <row r="236">
          <cell r="E236" t="str">
            <v>180101</v>
          </cell>
          <cell r="DI236">
            <v>20600188616</v>
          </cell>
          <cell r="DK236" t="str">
            <v>07 Otros</v>
          </cell>
        </row>
        <row r="237">
          <cell r="E237" t="str">
            <v>180101</v>
          </cell>
          <cell r="DI237">
            <v>20600250397</v>
          </cell>
          <cell r="DK237" t="str">
            <v>01 Asociación</v>
          </cell>
        </row>
        <row r="238">
          <cell r="E238" t="str">
            <v>180105</v>
          </cell>
          <cell r="DI238">
            <v>20532737932</v>
          </cell>
          <cell r="DK238" t="str">
            <v>05 Comunidades Campesinas</v>
          </cell>
        </row>
        <row r="239">
          <cell r="E239" t="str">
            <v>180202</v>
          </cell>
          <cell r="DI239">
            <v>20532561397</v>
          </cell>
          <cell r="DK239" t="str">
            <v>05 Comunidades Campesinas</v>
          </cell>
        </row>
        <row r="240">
          <cell r="E240" t="str">
            <v>180208</v>
          </cell>
          <cell r="DI240">
            <v>20539644603</v>
          </cell>
          <cell r="DK240" t="str">
            <v>01 Asociación</v>
          </cell>
        </row>
        <row r="241">
          <cell r="E241" t="str">
            <v>180101</v>
          </cell>
          <cell r="DI241">
            <v>20520081233</v>
          </cell>
          <cell r="DK241" t="str">
            <v>01 Asociación</v>
          </cell>
        </row>
        <row r="242">
          <cell r="E242" t="str">
            <v>180101</v>
          </cell>
          <cell r="DI242">
            <v>20600604580</v>
          </cell>
          <cell r="DK242" t="str">
            <v>01 Asociación</v>
          </cell>
        </row>
        <row r="243">
          <cell r="E243" t="str">
            <v>190301</v>
          </cell>
          <cell r="DI243">
            <v>20323699365</v>
          </cell>
          <cell r="DK243" t="str">
            <v>07 Otros</v>
          </cell>
        </row>
        <row r="244">
          <cell r="E244" t="str">
            <v>190307</v>
          </cell>
          <cell r="DI244">
            <v>20486073145</v>
          </cell>
          <cell r="DK244" t="str">
            <v>01 Asociación</v>
          </cell>
        </row>
        <row r="245">
          <cell r="E245" t="str">
            <v>190109</v>
          </cell>
          <cell r="DI245">
            <v>20129842351</v>
          </cell>
          <cell r="DK245" t="str">
            <v>02 Cooperativa</v>
          </cell>
        </row>
        <row r="246">
          <cell r="E246" t="str">
            <v>190306</v>
          </cell>
          <cell r="DI246">
            <v>20568428375</v>
          </cell>
          <cell r="DK246" t="str">
            <v>02 Cooperativa</v>
          </cell>
        </row>
        <row r="247">
          <cell r="E247" t="str">
            <v>190304</v>
          </cell>
          <cell r="DI247">
            <v>20568560133</v>
          </cell>
          <cell r="DK247" t="str">
            <v>01 Asociación</v>
          </cell>
        </row>
        <row r="248">
          <cell r="E248" t="str">
            <v>190307</v>
          </cell>
          <cell r="DI248">
            <v>20568071281</v>
          </cell>
          <cell r="DK248" t="str">
            <v>02 Cooperativa</v>
          </cell>
        </row>
        <row r="249">
          <cell r="E249" t="str">
            <v>190307</v>
          </cell>
          <cell r="DI249">
            <v>20601329159</v>
          </cell>
          <cell r="DK249" t="str">
            <v>02 Cooperativa</v>
          </cell>
        </row>
        <row r="250">
          <cell r="E250" t="str">
            <v>190301</v>
          </cell>
          <cell r="DI250">
            <v>20568230001</v>
          </cell>
          <cell r="DK250" t="str">
            <v>01 Asociación</v>
          </cell>
        </row>
        <row r="251">
          <cell r="E251" t="str">
            <v>190304</v>
          </cell>
          <cell r="DI251">
            <v>20568549083</v>
          </cell>
          <cell r="DK251" t="str">
            <v>02 Cooperativa</v>
          </cell>
        </row>
        <row r="252">
          <cell r="E252" t="str">
            <v>190206</v>
          </cell>
          <cell r="DI252">
            <v>20542594251</v>
          </cell>
          <cell r="DK252" t="str">
            <v>01 Asociación</v>
          </cell>
        </row>
        <row r="253">
          <cell r="E253" t="str">
            <v>190301</v>
          </cell>
          <cell r="DI253">
            <v>20183732031</v>
          </cell>
          <cell r="DK253" t="str">
            <v>01 Asociación</v>
          </cell>
        </row>
        <row r="254">
          <cell r="E254" t="str">
            <v>190301</v>
          </cell>
          <cell r="DI254">
            <v>20487226875</v>
          </cell>
          <cell r="DK254" t="str">
            <v>01 Asociación</v>
          </cell>
        </row>
        <row r="255">
          <cell r="E255" t="str">
            <v>190109</v>
          </cell>
          <cell r="DI255">
            <v>20131453427</v>
          </cell>
          <cell r="DK255" t="str">
            <v>02 Cooperativa</v>
          </cell>
        </row>
        <row r="256">
          <cell r="E256" t="str">
            <v>190112</v>
          </cell>
          <cell r="DI256" t="str">
            <v>20129772043 </v>
          </cell>
          <cell r="DK256" t="str">
            <v>02 Cooperativa</v>
          </cell>
        </row>
        <row r="257">
          <cell r="E257" t="str">
            <v>190104</v>
          </cell>
          <cell r="DI257">
            <v>20129830426</v>
          </cell>
          <cell r="DK257" t="str">
            <v>02 Cooperativa</v>
          </cell>
        </row>
        <row r="258">
          <cell r="E258" t="str">
            <v>190307</v>
          </cell>
          <cell r="DI258">
            <v>20568567731</v>
          </cell>
          <cell r="DK258" t="str">
            <v>02 Cooperativa</v>
          </cell>
        </row>
        <row r="259">
          <cell r="E259" t="str">
            <v>190307</v>
          </cell>
          <cell r="DI259">
            <v>20602054480</v>
          </cell>
          <cell r="DK259" t="str">
            <v>02 Cooperativa</v>
          </cell>
        </row>
        <row r="260">
          <cell r="E260" t="str">
            <v>170101</v>
          </cell>
          <cell r="DI260">
            <v>20490415603</v>
          </cell>
          <cell r="DK260" t="str">
            <v>01 Asociación</v>
          </cell>
        </row>
        <row r="261">
          <cell r="E261" t="str">
            <v>200405</v>
          </cell>
          <cell r="DI261">
            <v>20525839690</v>
          </cell>
          <cell r="DK261" t="str">
            <v>01 Asociación</v>
          </cell>
        </row>
        <row r="262">
          <cell r="E262" t="str">
            <v>200205</v>
          </cell>
          <cell r="DI262">
            <v>20525955843</v>
          </cell>
          <cell r="DK262" t="str">
            <v>02 Cooperativa</v>
          </cell>
        </row>
        <row r="263">
          <cell r="E263" t="str">
            <v>200306</v>
          </cell>
          <cell r="DI263">
            <v>20526514689</v>
          </cell>
          <cell r="DK263" t="str">
            <v>01 Asociación</v>
          </cell>
        </row>
        <row r="264">
          <cell r="E264" t="str">
            <v>200302</v>
          </cell>
          <cell r="DI264">
            <v>20602242464</v>
          </cell>
          <cell r="DK264" t="str">
            <v>02 Cooperativa</v>
          </cell>
        </row>
        <row r="265">
          <cell r="E265" t="str">
            <v>200305</v>
          </cell>
          <cell r="DI265">
            <v>20529822350</v>
          </cell>
          <cell r="DK265" t="str">
            <v>01 Asociación</v>
          </cell>
        </row>
        <row r="266">
          <cell r="E266" t="str">
            <v>200302</v>
          </cell>
          <cell r="DI266">
            <v>20602242464</v>
          </cell>
          <cell r="DK266" t="str">
            <v>02 Cooperativa</v>
          </cell>
        </row>
        <row r="267">
          <cell r="E267" t="str">
            <v>120608</v>
          </cell>
          <cell r="DI267">
            <v>20568190450</v>
          </cell>
          <cell r="DK267" t="str">
            <v>02 Cooperativa</v>
          </cell>
        </row>
        <row r="268">
          <cell r="E268" t="str">
            <v>200302</v>
          </cell>
          <cell r="DI268">
            <v>20604401187</v>
          </cell>
          <cell r="DK268" t="str">
            <v>01 Asociación</v>
          </cell>
        </row>
        <row r="269">
          <cell r="E269" t="str">
            <v>200306</v>
          </cell>
          <cell r="DI269">
            <v>20611316616</v>
          </cell>
          <cell r="DK269" t="str">
            <v>01 Asociación</v>
          </cell>
        </row>
        <row r="270">
          <cell r="E270" t="str">
            <v>200410</v>
          </cell>
          <cell r="DI270" t="str">
            <v>Sin RUC</v>
          </cell>
          <cell r="DK270" t="str">
            <v>01 Asociación</v>
          </cell>
        </row>
        <row r="271">
          <cell r="E271" t="str">
            <v>200203</v>
          </cell>
          <cell r="DI271">
            <v>20525955843</v>
          </cell>
          <cell r="DK271" t="str">
            <v>02 Cooperativa</v>
          </cell>
        </row>
        <row r="272">
          <cell r="E272" t="str">
            <v>200302</v>
          </cell>
          <cell r="DI272">
            <v>20146696041</v>
          </cell>
          <cell r="DK272" t="str">
            <v>02 Cooperativa</v>
          </cell>
        </row>
        <row r="273">
          <cell r="E273" t="str">
            <v>210701</v>
          </cell>
          <cell r="DI273">
            <v>20448748902</v>
          </cell>
          <cell r="DK273" t="str">
            <v>07 Otros</v>
          </cell>
        </row>
        <row r="274">
          <cell r="E274" t="str">
            <v>211101</v>
          </cell>
          <cell r="DI274">
            <v>20601022444</v>
          </cell>
          <cell r="DK274" t="str">
            <v>07 Otros</v>
          </cell>
        </row>
        <row r="275">
          <cell r="E275" t="str">
            <v>210704</v>
          </cell>
          <cell r="DI275">
            <v>20542617480</v>
          </cell>
          <cell r="DK275" t="str">
            <v>07 Otros</v>
          </cell>
        </row>
        <row r="276">
          <cell r="E276" t="str">
            <v>211102</v>
          </cell>
          <cell r="DI276">
            <v>20600801661</v>
          </cell>
          <cell r="DK276" t="str">
            <v>02 Cooperativa</v>
          </cell>
        </row>
        <row r="277">
          <cell r="E277" t="str">
            <v>210101</v>
          </cell>
          <cell r="DI277">
            <v>20600483073</v>
          </cell>
          <cell r="DK277" t="str">
            <v>02 Cooperativa</v>
          </cell>
        </row>
        <row r="278">
          <cell r="E278" t="str">
            <v>211102</v>
          </cell>
          <cell r="DI278">
            <v>20448277781</v>
          </cell>
          <cell r="DK278" t="str">
            <v>02 Cooperativa</v>
          </cell>
        </row>
        <row r="279">
          <cell r="E279" t="str">
            <v>211101</v>
          </cell>
          <cell r="DI279">
            <v>20448807500</v>
          </cell>
          <cell r="DK279" t="str">
            <v>07 Otros</v>
          </cell>
        </row>
        <row r="280">
          <cell r="E280" t="str">
            <v>211101</v>
          </cell>
          <cell r="DI280">
            <v>20118588135</v>
          </cell>
          <cell r="DK280" t="str">
            <v>07 Otros</v>
          </cell>
        </row>
        <row r="281">
          <cell r="E281" t="str">
            <v>210301</v>
          </cell>
          <cell r="DI281">
            <v>20406542671</v>
          </cell>
          <cell r="DK281" t="str">
            <v>01 Asociación</v>
          </cell>
        </row>
        <row r="282">
          <cell r="E282" t="str">
            <v>211201</v>
          </cell>
          <cell r="DI282">
            <v>20448031358</v>
          </cell>
          <cell r="DK282" t="str">
            <v>01 Asociación</v>
          </cell>
        </row>
        <row r="283">
          <cell r="E283" t="str">
            <v>210708</v>
          </cell>
          <cell r="DI283">
            <v>20600726596</v>
          </cell>
          <cell r="DK283" t="str">
            <v>01 Asociación</v>
          </cell>
        </row>
        <row r="284">
          <cell r="E284" t="str">
            <v>211201</v>
          </cell>
          <cell r="DI284">
            <v>20145484597</v>
          </cell>
          <cell r="DK284" t="str">
            <v>02 Cooperativa</v>
          </cell>
        </row>
        <row r="285">
          <cell r="E285" t="str">
            <v>211207</v>
          </cell>
          <cell r="DI285">
            <v>20118578415</v>
          </cell>
          <cell r="DK285" t="str">
            <v>02 Cooperativa</v>
          </cell>
        </row>
        <row r="286">
          <cell r="E286" t="str">
            <v>210309</v>
          </cell>
          <cell r="DI286">
            <v>20447686407</v>
          </cell>
          <cell r="DK286" t="str">
            <v>01 Asociación</v>
          </cell>
        </row>
        <row r="287">
          <cell r="E287" t="str">
            <v>210107</v>
          </cell>
          <cell r="DI287">
            <v>20601568510</v>
          </cell>
          <cell r="DK287" t="str">
            <v>01 Asociación</v>
          </cell>
        </row>
        <row r="288">
          <cell r="E288" t="str">
            <v>211002</v>
          </cell>
          <cell r="DI288">
            <v>20605910573</v>
          </cell>
          <cell r="DK288" t="str">
            <v>01 Asociación</v>
          </cell>
        </row>
        <row r="289">
          <cell r="E289" t="str">
            <v>210801</v>
          </cell>
          <cell r="DI289">
            <v>20607754579</v>
          </cell>
          <cell r="DK289" t="str">
            <v>01 Asociación</v>
          </cell>
        </row>
        <row r="290">
          <cell r="E290" t="str">
            <v>210704</v>
          </cell>
          <cell r="DI290">
            <v>20601460166</v>
          </cell>
          <cell r="DK290" t="str">
            <v>01 Asociación</v>
          </cell>
        </row>
        <row r="291">
          <cell r="E291" t="str">
            <v>221002</v>
          </cell>
          <cell r="DI291">
            <v>20542251990</v>
          </cell>
          <cell r="DK291" t="str">
            <v>01 Asociación</v>
          </cell>
        </row>
        <row r="292">
          <cell r="E292" t="str">
            <v>221005</v>
          </cell>
          <cell r="DI292">
            <v>20450207544</v>
          </cell>
          <cell r="DK292" t="str">
            <v>02 Cooperativa</v>
          </cell>
        </row>
        <row r="293">
          <cell r="E293" t="str">
            <v>220805</v>
          </cell>
          <cell r="DI293">
            <v>20531405723</v>
          </cell>
          <cell r="DK293" t="str">
            <v>02 Cooperativa</v>
          </cell>
        </row>
        <row r="294">
          <cell r="E294" t="str">
            <v>220503</v>
          </cell>
          <cell r="DI294">
            <v>20493934822</v>
          </cell>
          <cell r="DK294" t="str">
            <v>02 Cooperativa</v>
          </cell>
        </row>
        <row r="295">
          <cell r="E295" t="str">
            <v>170201</v>
          </cell>
          <cell r="DI295">
            <v>20608235648</v>
          </cell>
          <cell r="DK295" t="str">
            <v>01 Asociación</v>
          </cell>
        </row>
        <row r="296">
          <cell r="E296" t="str">
            <v>220105</v>
          </cell>
          <cell r="DI296">
            <v>20450319423</v>
          </cell>
          <cell r="DK296" t="str">
            <v>02 Cooperativa</v>
          </cell>
        </row>
        <row r="297">
          <cell r="E297" t="str">
            <v>220504</v>
          </cell>
          <cell r="DI297">
            <v>20450105113</v>
          </cell>
          <cell r="DK297" t="str">
            <v>02 Cooperativa</v>
          </cell>
        </row>
        <row r="298">
          <cell r="E298" t="str">
            <v>170103</v>
          </cell>
          <cell r="DI298">
            <v>20600796683</v>
          </cell>
          <cell r="DK298" t="str">
            <v>01 Asociación</v>
          </cell>
        </row>
        <row r="299">
          <cell r="E299" t="str">
            <v>220601</v>
          </cell>
          <cell r="DI299">
            <v>20542242222</v>
          </cell>
          <cell r="DK299" t="str">
            <v>02 Cooperativa</v>
          </cell>
        </row>
        <row r="300">
          <cell r="E300" t="str">
            <v>220701</v>
          </cell>
          <cell r="DI300">
            <v>20494126819</v>
          </cell>
          <cell r="DK300" t="str">
            <v>01 Asociación</v>
          </cell>
        </row>
        <row r="301">
          <cell r="E301" t="str">
            <v>220804</v>
          </cell>
          <cell r="DI301">
            <v>20450242021</v>
          </cell>
          <cell r="DK301" t="str">
            <v>02 Cooperativa</v>
          </cell>
        </row>
        <row r="302">
          <cell r="E302" t="str">
            <v>080902</v>
          </cell>
          <cell r="DI302">
            <v>20564032485</v>
          </cell>
          <cell r="DK302" t="str">
            <v>01 Asociación</v>
          </cell>
        </row>
        <row r="303">
          <cell r="E303" t="str">
            <v>220101</v>
          </cell>
          <cell r="DI303">
            <v>20450189201</v>
          </cell>
          <cell r="DK303" t="str">
            <v>02 Cooperativa</v>
          </cell>
        </row>
        <row r="304">
          <cell r="E304" t="str">
            <v>220301</v>
          </cell>
          <cell r="DI304" t="str">
            <v>20572111131 </v>
          </cell>
          <cell r="DK304" t="str">
            <v>01 Asociación</v>
          </cell>
        </row>
        <row r="305">
          <cell r="E305" t="str">
            <v>220105</v>
          </cell>
          <cell r="DI305">
            <v>20600796721</v>
          </cell>
          <cell r="DK305" t="str">
            <v>01 Asociación</v>
          </cell>
        </row>
        <row r="306">
          <cell r="E306" t="str">
            <v>230101</v>
          </cell>
          <cell r="DI306">
            <v>20119208026</v>
          </cell>
          <cell r="DK306" t="str">
            <v>01 Asociación</v>
          </cell>
        </row>
        <row r="307">
          <cell r="E307" t="str">
            <v>230301</v>
          </cell>
          <cell r="DI307">
            <v>20532800561</v>
          </cell>
          <cell r="DK307" t="str">
            <v>01 Asociación</v>
          </cell>
        </row>
        <row r="308">
          <cell r="E308" t="str">
            <v>230302</v>
          </cell>
          <cell r="DI308">
            <v>20532978204</v>
          </cell>
          <cell r="DK308" t="str">
            <v>01 Asociación</v>
          </cell>
        </row>
        <row r="309">
          <cell r="E309" t="str">
            <v>230301</v>
          </cell>
          <cell r="DI309">
            <v>20600366468</v>
          </cell>
          <cell r="DK309" t="str">
            <v>01 Asociación</v>
          </cell>
        </row>
        <row r="310">
          <cell r="E310" t="str">
            <v>230205</v>
          </cell>
          <cell r="DI310">
            <v>20533006346</v>
          </cell>
          <cell r="DK310" t="str">
            <v>01 Asociación</v>
          </cell>
        </row>
        <row r="311">
          <cell r="E311" t="str">
            <v>230406</v>
          </cell>
          <cell r="DI311">
            <v>20520081152</v>
          </cell>
          <cell r="DK311" t="str">
            <v>01 Asociación</v>
          </cell>
        </row>
        <row r="312">
          <cell r="E312" t="str">
            <v>230204</v>
          </cell>
          <cell r="DI312">
            <v>20606192119</v>
          </cell>
          <cell r="DK312" t="str">
            <v>01 Asociación</v>
          </cell>
        </row>
        <row r="313">
          <cell r="E313" t="str">
            <v>230206</v>
          </cell>
          <cell r="DI313">
            <v>20607057363</v>
          </cell>
          <cell r="DK313" t="str">
            <v>01 Asociación</v>
          </cell>
        </row>
        <row r="314">
          <cell r="E314" t="str">
            <v>220904</v>
          </cell>
          <cell r="DI314">
            <v>20531441797</v>
          </cell>
          <cell r="DK314" t="str">
            <v>02 Cooperativa</v>
          </cell>
        </row>
        <row r="315">
          <cell r="E315" t="str">
            <v>250102</v>
          </cell>
          <cell r="DI315">
            <v>20393335620</v>
          </cell>
          <cell r="DK315" t="str">
            <v>01 Asociación</v>
          </cell>
        </row>
        <row r="316">
          <cell r="E316" t="str">
            <v>250301</v>
          </cell>
          <cell r="DI316">
            <v>20393786044</v>
          </cell>
          <cell r="DK316" t="str">
            <v>02 Cooperativa</v>
          </cell>
        </row>
        <row r="317">
          <cell r="E317" t="str">
            <v>250105</v>
          </cell>
          <cell r="DI317">
            <v>20603836325</v>
          </cell>
          <cell r="DK317" t="str">
            <v>02 Cooperativa</v>
          </cell>
        </row>
        <row r="318">
          <cell r="E318" t="str">
            <v>250301</v>
          </cell>
          <cell r="DI318">
            <v>20603368011</v>
          </cell>
          <cell r="DK318" t="str">
            <v>01 Asociación</v>
          </cell>
        </row>
        <row r="319">
          <cell r="E319" t="str">
            <v>250301</v>
          </cell>
          <cell r="DI319">
            <v>20352266052</v>
          </cell>
          <cell r="DK319" t="str">
            <v>01 Asociación</v>
          </cell>
        </row>
        <row r="320">
          <cell r="E320" t="str">
            <v>250102</v>
          </cell>
          <cell r="DI320">
            <v>20393576660</v>
          </cell>
          <cell r="DK320" t="str">
            <v>01 Asociación</v>
          </cell>
        </row>
        <row r="321">
          <cell r="E321" t="str">
            <v>100901</v>
          </cell>
          <cell r="DI321">
            <v>20573049102</v>
          </cell>
          <cell r="DK321" t="str">
            <v>02 Cooperativa</v>
          </cell>
        </row>
        <row r="322">
          <cell r="E322" t="str">
            <v>250301</v>
          </cell>
          <cell r="DI322">
            <v>20393882868</v>
          </cell>
          <cell r="DK322" t="str">
            <v>02 Cooperativa</v>
          </cell>
        </row>
        <row r="323">
          <cell r="E323" t="str">
            <v>250304</v>
          </cell>
          <cell r="DI323">
            <v>20601067146</v>
          </cell>
          <cell r="DK323" t="str">
            <v>02 Cooperativa</v>
          </cell>
        </row>
        <row r="324">
          <cell r="E324" t="str">
            <v>250303</v>
          </cell>
          <cell r="DI324">
            <v>20393593670</v>
          </cell>
          <cell r="DK324" t="str">
            <v>01 Asociación</v>
          </cell>
        </row>
        <row r="325">
          <cell r="E325" t="str">
            <v>250302</v>
          </cell>
          <cell r="DI325">
            <v>20393692228</v>
          </cell>
          <cell r="DK325" t="str">
            <v>02 Cooperativa</v>
          </cell>
        </row>
        <row r="326">
          <cell r="E326" t="str">
            <v>250303</v>
          </cell>
          <cell r="DI326">
            <v>20600382064</v>
          </cell>
          <cell r="DK326" t="str">
            <v>02 Cooperativa</v>
          </cell>
        </row>
        <row r="327">
          <cell r="E327" t="str">
            <v>250104</v>
          </cell>
          <cell r="DI327">
            <v>20393981173</v>
          </cell>
          <cell r="DK327" t="str">
            <v>01 Asociación</v>
          </cell>
        </row>
        <row r="328">
          <cell r="E328" t="str">
            <v>250301</v>
          </cell>
          <cell r="DI328">
            <v>20393449471</v>
          </cell>
          <cell r="DK328" t="str">
            <v>01 Asociación</v>
          </cell>
        </row>
        <row r="329">
          <cell r="E329" t="str">
            <v>250303</v>
          </cell>
          <cell r="DI329">
            <v>20393972000</v>
          </cell>
          <cell r="DK329" t="str">
            <v>01 Asociación</v>
          </cell>
        </row>
        <row r="330">
          <cell r="E330" t="str">
            <v>250105</v>
          </cell>
          <cell r="DI330">
            <v>20393757290</v>
          </cell>
          <cell r="DK330" t="str">
            <v>01 Asociación</v>
          </cell>
        </row>
        <row r="331">
          <cell r="E331" t="str">
            <v>250303</v>
          </cell>
          <cell r="DI331">
            <v>20600382064</v>
          </cell>
          <cell r="DK331" t="str">
            <v>02 Cooperativa</v>
          </cell>
        </row>
        <row r="332">
          <cell r="E332" t="str">
            <v>250304</v>
          </cell>
          <cell r="DI332">
            <v>20602047025</v>
          </cell>
          <cell r="DK332" t="str">
            <v>01 Asociación</v>
          </cell>
        </row>
        <row r="333">
          <cell r="E333" t="str">
            <v>250301</v>
          </cell>
          <cell r="DI333">
            <v>20393415062</v>
          </cell>
          <cell r="DK333" t="str">
            <v>01 Asociación</v>
          </cell>
        </row>
        <row r="334">
          <cell r="E334" t="str">
            <v>180106</v>
          </cell>
          <cell r="DI334">
            <v>20607735761</v>
          </cell>
          <cell r="DK334" t="str">
            <v>01 Asociación</v>
          </cell>
        </row>
        <row r="335">
          <cell r="E335" t="str">
            <v>010303</v>
          </cell>
          <cell r="DI335">
            <v>20608668951</v>
          </cell>
          <cell r="DK335" t="str">
            <v>01 Asociación</v>
          </cell>
        </row>
        <row r="336">
          <cell r="E336" t="str">
            <v>010609</v>
          </cell>
          <cell r="DI336">
            <v>20605025821</v>
          </cell>
          <cell r="DK336" t="str">
            <v>01 Asociación</v>
          </cell>
        </row>
        <row r="337">
          <cell r="E337" t="str">
            <v>022006</v>
          </cell>
          <cell r="DI337">
            <v>20608734628</v>
          </cell>
          <cell r="DK337" t="str">
            <v>01 Asociación</v>
          </cell>
        </row>
        <row r="338">
          <cell r="E338" t="str">
            <v>021805</v>
          </cell>
          <cell r="DI338">
            <v>20609343355</v>
          </cell>
          <cell r="DK338" t="str">
            <v>01 Asociación</v>
          </cell>
        </row>
        <row r="339">
          <cell r="E339" t="str">
            <v>030201</v>
          </cell>
          <cell r="DI339">
            <v>20608664450</v>
          </cell>
          <cell r="DK339" t="str">
            <v>02 Cooperativa</v>
          </cell>
        </row>
        <row r="340">
          <cell r="E340" t="str">
            <v>030601</v>
          </cell>
          <cell r="DI340">
            <v>20490395653</v>
          </cell>
          <cell r="DK340" t="str">
            <v>01 Asociación</v>
          </cell>
        </row>
        <row r="341">
          <cell r="E341" t="str">
            <v>030101</v>
          </cell>
          <cell r="DI341">
            <v>20609518643</v>
          </cell>
          <cell r="DK341" t="str">
            <v>01 Asociación</v>
          </cell>
        </row>
        <row r="342">
          <cell r="E342" t="str">
            <v>040127</v>
          </cell>
          <cell r="DI342">
            <v>20609726262</v>
          </cell>
          <cell r="DK342" t="str">
            <v>01 Asociación</v>
          </cell>
        </row>
        <row r="343">
          <cell r="E343" t="str">
            <v>040514</v>
          </cell>
          <cell r="DI343">
            <v>20600164351</v>
          </cell>
          <cell r="DK343" t="str">
            <v>02 Cooperativa</v>
          </cell>
        </row>
        <row r="344">
          <cell r="E344" t="str">
            <v>040510</v>
          </cell>
          <cell r="DI344">
            <v>20607878413</v>
          </cell>
          <cell r="DK344" t="str">
            <v>01 Asociación</v>
          </cell>
        </row>
        <row r="345">
          <cell r="E345" t="str">
            <v>040518</v>
          </cell>
          <cell r="DI345">
            <v>20607331104</v>
          </cell>
          <cell r="DK345" t="str">
            <v>01 Asociación</v>
          </cell>
        </row>
        <row r="346">
          <cell r="E346" t="str">
            <v>040605</v>
          </cell>
          <cell r="DI346">
            <v>20600122330</v>
          </cell>
          <cell r="DK346" t="str">
            <v>02 Cooperativa</v>
          </cell>
        </row>
        <row r="347">
          <cell r="E347" t="str">
            <v>040108</v>
          </cell>
          <cell r="DI347">
            <v>20454319169</v>
          </cell>
          <cell r="DK347" t="str">
            <v>01 Asociación</v>
          </cell>
        </row>
        <row r="348">
          <cell r="E348" t="str">
            <v>040108</v>
          </cell>
          <cell r="DI348">
            <v>20600534298</v>
          </cell>
          <cell r="DK348" t="str">
            <v>01 Asociación</v>
          </cell>
        </row>
        <row r="349">
          <cell r="E349" t="str">
            <v>040520</v>
          </cell>
          <cell r="DI349">
            <v>20606257172</v>
          </cell>
          <cell r="DK349" t="str">
            <v>01 Asociación</v>
          </cell>
        </row>
        <row r="350">
          <cell r="E350" t="str">
            <v>060101</v>
          </cell>
          <cell r="DI350">
            <v>20607144347</v>
          </cell>
          <cell r="DK350" t="str">
            <v>01 Asociación</v>
          </cell>
        </row>
        <row r="351">
          <cell r="E351" t="str">
            <v>060601</v>
          </cell>
          <cell r="DI351">
            <v>20601812151</v>
          </cell>
          <cell r="DK351" t="str">
            <v>01 Asociación</v>
          </cell>
        </row>
        <row r="352">
          <cell r="E352" t="str">
            <v>060108</v>
          </cell>
          <cell r="DI352">
            <v>20607009261</v>
          </cell>
          <cell r="DK352" t="str">
            <v>01 Asociación</v>
          </cell>
        </row>
        <row r="353">
          <cell r="E353" t="str">
            <v>060104</v>
          </cell>
          <cell r="DI353">
            <v>20175089111</v>
          </cell>
          <cell r="DK353" t="str">
            <v>02 Cooperativa</v>
          </cell>
        </row>
        <row r="354">
          <cell r="E354" t="str">
            <v>060110</v>
          </cell>
          <cell r="DI354">
            <v>20570822242</v>
          </cell>
          <cell r="DK354" t="str">
            <v>01 Asociación</v>
          </cell>
        </row>
        <row r="355">
          <cell r="E355" t="str">
            <v>060202</v>
          </cell>
          <cell r="DI355">
            <v>20606307625</v>
          </cell>
          <cell r="DK355" t="str">
            <v>01 Asociación</v>
          </cell>
        </row>
        <row r="356">
          <cell r="E356" t="str">
            <v>061101</v>
          </cell>
          <cell r="DI356">
            <v>20611180625</v>
          </cell>
          <cell r="DK356" t="str">
            <v>01 Asociación</v>
          </cell>
        </row>
        <row r="357">
          <cell r="E357" t="str">
            <v>060501</v>
          </cell>
          <cell r="DI357">
            <v>20570839056</v>
          </cell>
          <cell r="DK357" t="str">
            <v>01 Asociación</v>
          </cell>
        </row>
        <row r="358">
          <cell r="E358" t="str">
            <v>081205</v>
          </cell>
          <cell r="DI358" t="str">
            <v>Sin RUC</v>
          </cell>
          <cell r="DK358" t="str">
            <v>05 Comunidades Campesinas</v>
          </cell>
        </row>
        <row r="359">
          <cell r="E359" t="str">
            <v>080201</v>
          </cell>
          <cell r="DI359">
            <v>20527622434</v>
          </cell>
          <cell r="DK359" t="str">
            <v>01 Asociación</v>
          </cell>
        </row>
        <row r="360">
          <cell r="E360" t="str">
            <v>081205</v>
          </cell>
          <cell r="DI360" t="str">
            <v>Sin RUC</v>
          </cell>
          <cell r="DK360" t="str">
            <v>05 Comunidades Campesinas</v>
          </cell>
        </row>
        <row r="361">
          <cell r="E361" t="str">
            <v>080408</v>
          </cell>
          <cell r="DI361">
            <v>20608517741</v>
          </cell>
          <cell r="DK361" t="str">
            <v>01 Asociación</v>
          </cell>
        </row>
        <row r="362">
          <cell r="E362" t="str">
            <v>080906</v>
          </cell>
          <cell r="DI362">
            <v>20603864060</v>
          </cell>
          <cell r="DK362" t="str">
            <v>01 Asociación</v>
          </cell>
        </row>
        <row r="363">
          <cell r="E363" t="str">
            <v>080906</v>
          </cell>
          <cell r="DI363">
            <v>20608734725</v>
          </cell>
          <cell r="DK363" t="str">
            <v>01 Asociación</v>
          </cell>
        </row>
        <row r="364">
          <cell r="E364" t="str">
            <v>081210</v>
          </cell>
          <cell r="DI364">
            <v>20609529891</v>
          </cell>
          <cell r="DK364" t="str">
            <v>01 Asociación</v>
          </cell>
        </row>
        <row r="365">
          <cell r="E365" t="str">
            <v>080801</v>
          </cell>
          <cell r="DI365">
            <v>20563823641</v>
          </cell>
          <cell r="DK365" t="str">
            <v>01 Asociación</v>
          </cell>
        </row>
        <row r="366">
          <cell r="E366" t="str">
            <v>090401</v>
          </cell>
          <cell r="DI366">
            <v>20495177697</v>
          </cell>
          <cell r="DK366" t="str">
            <v>01 Asociación</v>
          </cell>
        </row>
        <row r="367">
          <cell r="E367" t="str">
            <v>090401</v>
          </cell>
          <cell r="DI367">
            <v>20602446019</v>
          </cell>
          <cell r="DK367" t="str">
            <v>01 Asociación</v>
          </cell>
        </row>
        <row r="368">
          <cell r="E368" t="str">
            <v>090601</v>
          </cell>
          <cell r="DI368">
            <v>20600515412</v>
          </cell>
          <cell r="DK368" t="str">
            <v>01 Asociación</v>
          </cell>
        </row>
        <row r="369">
          <cell r="E369" t="str">
            <v>090101</v>
          </cell>
          <cell r="DI369">
            <v>20608190776</v>
          </cell>
          <cell r="DK369" t="str">
            <v>01 Asociación</v>
          </cell>
        </row>
        <row r="370">
          <cell r="E370" t="str">
            <v>090201</v>
          </cell>
          <cell r="DI370">
            <v>20601074843</v>
          </cell>
          <cell r="DK370" t="str">
            <v>01 Asociación</v>
          </cell>
        </row>
        <row r="371">
          <cell r="E371" t="str">
            <v>090201</v>
          </cell>
          <cell r="DI371">
            <v>20601041830</v>
          </cell>
          <cell r="DK371" t="str">
            <v>01 Asociación</v>
          </cell>
        </row>
        <row r="372">
          <cell r="E372" t="str">
            <v>100604</v>
          </cell>
          <cell r="DI372">
            <v>20608834746</v>
          </cell>
          <cell r="DK372" t="str">
            <v>01 Asociación</v>
          </cell>
        </row>
        <row r="373">
          <cell r="E373" t="str">
            <v>100804</v>
          </cell>
          <cell r="DI373">
            <v>20603201150</v>
          </cell>
          <cell r="DK373" t="str">
            <v>01 Asociación</v>
          </cell>
        </row>
        <row r="374">
          <cell r="E374" t="str">
            <v>100201</v>
          </cell>
          <cell r="DI374">
            <v>20606017406</v>
          </cell>
          <cell r="DK374" t="str">
            <v>01 Asociación</v>
          </cell>
        </row>
        <row r="375">
          <cell r="E375" t="str">
            <v>120101</v>
          </cell>
          <cell r="DI375">
            <v>20600588851</v>
          </cell>
          <cell r="DK375" t="str">
            <v>01 Asociación</v>
          </cell>
        </row>
        <row r="376">
          <cell r="E376" t="str">
            <v>120101</v>
          </cell>
          <cell r="DI376">
            <v>20568257899</v>
          </cell>
          <cell r="DK376" t="str">
            <v>01 Asociación</v>
          </cell>
        </row>
        <row r="377">
          <cell r="E377" t="str">
            <v>120301</v>
          </cell>
          <cell r="DI377">
            <v>20603957033</v>
          </cell>
          <cell r="DK377" t="str">
            <v>01 Asociación</v>
          </cell>
        </row>
        <row r="378">
          <cell r="E378" t="str">
            <v>120301</v>
          </cell>
          <cell r="DI378">
            <v>20402648504</v>
          </cell>
          <cell r="DK378" t="str">
            <v>02 Cooperativa</v>
          </cell>
        </row>
        <row r="379">
          <cell r="E379" t="str">
            <v>130601</v>
          </cell>
          <cell r="DI379">
            <v>20482423320</v>
          </cell>
          <cell r="DK379" t="str">
            <v>01 Asociación</v>
          </cell>
        </row>
        <row r="380">
          <cell r="E380" t="str">
            <v>130906</v>
          </cell>
          <cell r="DI380">
            <v>20609488621</v>
          </cell>
          <cell r="DK380" t="str">
            <v>01 Asociación</v>
          </cell>
        </row>
        <row r="381">
          <cell r="E381" t="str">
            <v>160101</v>
          </cell>
          <cell r="DI381">
            <v>20608049721</v>
          </cell>
          <cell r="DK381" t="str">
            <v>01 Asociación</v>
          </cell>
        </row>
        <row r="382">
          <cell r="E382" t="str">
            <v>160701</v>
          </cell>
          <cell r="DI382">
            <v>20542311569</v>
          </cell>
          <cell r="DK382" t="str">
            <v>02 Cooperativa</v>
          </cell>
        </row>
        <row r="383">
          <cell r="E383" t="str">
            <v>160705</v>
          </cell>
          <cell r="DI383">
            <v>20528396535</v>
          </cell>
          <cell r="DK383" t="str">
            <v>01 Asociación</v>
          </cell>
        </row>
        <row r="384">
          <cell r="E384" t="str">
            <v>160107</v>
          </cell>
          <cell r="DI384">
            <v>20609941406</v>
          </cell>
          <cell r="DK384" t="str">
            <v>05 Comunidades Campesinas</v>
          </cell>
        </row>
        <row r="385">
          <cell r="E385" t="str">
            <v>200301</v>
          </cell>
          <cell r="DI385">
            <v>20606717475</v>
          </cell>
          <cell r="DK385" t="str">
            <v>01 Asociación</v>
          </cell>
        </row>
        <row r="386">
          <cell r="E386" t="str">
            <v>200301</v>
          </cell>
          <cell r="DI386">
            <v>20529801433</v>
          </cell>
          <cell r="DK386" t="str">
            <v>01 Asociación</v>
          </cell>
        </row>
        <row r="387">
          <cell r="E387" t="str">
            <v>210701</v>
          </cell>
          <cell r="DI387">
            <v>20607520748</v>
          </cell>
          <cell r="DK387" t="str">
            <v>02 Cooperativa</v>
          </cell>
        </row>
        <row r="388">
          <cell r="E388" t="str">
            <v>210101</v>
          </cell>
          <cell r="DI388">
            <v>20448766471</v>
          </cell>
          <cell r="DK388" t="str">
            <v>02 Cooperativa</v>
          </cell>
        </row>
        <row r="389">
          <cell r="E389" t="str">
            <v>220101</v>
          </cell>
          <cell r="DI389">
            <v>20600263286</v>
          </cell>
          <cell r="DK389" t="str">
            <v>01 Asociación</v>
          </cell>
        </row>
        <row r="390">
          <cell r="E390" t="str">
            <v>220501</v>
          </cell>
          <cell r="DI390">
            <v>20609846314</v>
          </cell>
          <cell r="DK390" t="str">
            <v>02 Cooperativa</v>
          </cell>
        </row>
        <row r="391">
          <cell r="E391" t="str">
            <v>220801</v>
          </cell>
          <cell r="DI391">
            <v>20603478879</v>
          </cell>
          <cell r="DK391" t="str">
            <v>02 Cooperativa</v>
          </cell>
        </row>
        <row r="392">
          <cell r="E392" t="str">
            <v>250301</v>
          </cell>
          <cell r="DI392">
            <v>20604315825</v>
          </cell>
          <cell r="DK392" t="str">
            <v>01 Asociación</v>
          </cell>
        </row>
        <row r="393">
          <cell r="E393" t="str">
            <v>250107</v>
          </cell>
          <cell r="DI393">
            <v>20603587627</v>
          </cell>
          <cell r="DK393" t="str">
            <v>01 Asociación</v>
          </cell>
        </row>
        <row r="394">
          <cell r="E394" t="str">
            <v>021708</v>
          </cell>
          <cell r="DI394">
            <v>20571419301</v>
          </cell>
          <cell r="DK394" t="str">
            <v>01 Asociación</v>
          </cell>
        </row>
        <row r="395">
          <cell r="E395" t="str">
            <v>080307</v>
          </cell>
          <cell r="DI395">
            <v>20613037595</v>
          </cell>
          <cell r="DK395" t="str">
            <v>01 Asociación</v>
          </cell>
        </row>
        <row r="396">
          <cell r="E396" t="str">
            <v>021708</v>
          </cell>
          <cell r="DI396">
            <v>20608609467</v>
          </cell>
          <cell r="DK396" t="str">
            <v>01 Asociación</v>
          </cell>
        </row>
        <row r="397">
          <cell r="E397" t="str">
            <v>100103</v>
          </cell>
          <cell r="DI397">
            <v>20603356404</v>
          </cell>
          <cell r="DK397" t="str">
            <v>02 Cooperativa</v>
          </cell>
        </row>
        <row r="398">
          <cell r="E398" t="str">
            <v>230404</v>
          </cell>
          <cell r="DI398">
            <v>20533263233</v>
          </cell>
          <cell r="DK398" t="str">
            <v>01 Asociación</v>
          </cell>
        </row>
        <row r="399">
          <cell r="E399" t="str">
            <v>100103</v>
          </cell>
          <cell r="DI399">
            <v>20600836995</v>
          </cell>
          <cell r="DK399" t="str">
            <v>01 Asociación</v>
          </cell>
        </row>
        <row r="400">
          <cell r="E400" t="str">
            <v>230204</v>
          </cell>
          <cell r="DI400">
            <v>20608470388</v>
          </cell>
          <cell r="DK400" t="str">
            <v>01 Asociación</v>
          </cell>
        </row>
        <row r="401">
          <cell r="E401" t="str">
            <v>200101</v>
          </cell>
          <cell r="DI401">
            <v>20607382604</v>
          </cell>
          <cell r="DK401" t="str">
            <v>01 Asociación</v>
          </cell>
        </row>
        <row r="402">
          <cell r="E402" t="str">
            <v>010509</v>
          </cell>
          <cell r="DI402">
            <v>20601958911</v>
          </cell>
          <cell r="DK402" t="str">
            <v>02 Cooperativa</v>
          </cell>
        </row>
        <row r="403">
          <cell r="E403" t="str">
            <v>010513</v>
          </cell>
          <cell r="DI403">
            <v>20601558204</v>
          </cell>
          <cell r="DK403" t="str">
            <v>02 Cooperativa</v>
          </cell>
        </row>
        <row r="404">
          <cell r="E404" t="str">
            <v>010706</v>
          </cell>
          <cell r="DI404">
            <v>20561140091</v>
          </cell>
          <cell r="DK404" t="str">
            <v>02 Cooperativa</v>
          </cell>
        </row>
        <row r="405">
          <cell r="E405" t="str">
            <v>010502</v>
          </cell>
          <cell r="DI405">
            <v>20610739491</v>
          </cell>
          <cell r="DK405" t="str">
            <v>01 Asociación</v>
          </cell>
        </row>
        <row r="406">
          <cell r="E406" t="str">
            <v>010205</v>
          </cell>
          <cell r="DI406">
            <v>20608478311</v>
          </cell>
          <cell r="DK406" t="str">
            <v>02 Cooperativa</v>
          </cell>
        </row>
        <row r="407">
          <cell r="E407" t="str">
            <v>010401</v>
          </cell>
          <cell r="DI407">
            <v>20607558559</v>
          </cell>
          <cell r="DK407" t="str">
            <v>02 Cooperativa</v>
          </cell>
        </row>
        <row r="408">
          <cell r="E408" t="str">
            <v>010303</v>
          </cell>
          <cell r="DI408">
            <v>20611182661</v>
          </cell>
          <cell r="DK408" t="str">
            <v>02 Cooperativa</v>
          </cell>
        </row>
        <row r="409">
          <cell r="E409" t="str">
            <v>030213</v>
          </cell>
          <cell r="DI409">
            <v>20611254068</v>
          </cell>
          <cell r="DK409" t="str">
            <v>02 Cooperativa</v>
          </cell>
        </row>
        <row r="410">
          <cell r="E410" t="str">
            <v>040505</v>
          </cell>
          <cell r="DI410">
            <v>20610124977</v>
          </cell>
          <cell r="DK410" t="str">
            <v>01 Asociación</v>
          </cell>
        </row>
        <row r="411">
          <cell r="E411" t="str">
            <v>050105</v>
          </cell>
          <cell r="DI411">
            <v>20609119421</v>
          </cell>
          <cell r="DK411" t="str">
            <v>01 Asociación</v>
          </cell>
        </row>
        <row r="412">
          <cell r="E412" t="str">
            <v>050404</v>
          </cell>
          <cell r="DI412">
            <v>20605357122</v>
          </cell>
          <cell r="DK412" t="str">
            <v>02 Cooperativa</v>
          </cell>
        </row>
        <row r="413">
          <cell r="E413" t="str">
            <v>050401</v>
          </cell>
          <cell r="DI413">
            <v>20603355017</v>
          </cell>
          <cell r="DK413" t="str">
            <v>01 Asociación</v>
          </cell>
        </row>
        <row r="414">
          <cell r="E414" t="str">
            <v>050405</v>
          </cell>
          <cell r="DI414">
            <v>20605600922</v>
          </cell>
          <cell r="DK414" t="str">
            <v>01 Asociación</v>
          </cell>
        </row>
        <row r="415">
          <cell r="E415" t="str">
            <v>050405</v>
          </cell>
          <cell r="DI415">
            <v>20600523652</v>
          </cell>
          <cell r="DK415" t="str">
            <v>01 Asociación</v>
          </cell>
        </row>
        <row r="416">
          <cell r="E416" t="str">
            <v>050114</v>
          </cell>
          <cell r="DI416">
            <v>20534560223</v>
          </cell>
          <cell r="DK416" t="str">
            <v>01 Asociación</v>
          </cell>
        </row>
        <row r="417">
          <cell r="E417" t="str">
            <v>050302</v>
          </cell>
          <cell r="DI417">
            <v>20574660654</v>
          </cell>
          <cell r="DK417" t="str">
            <v>01 Asociación</v>
          </cell>
        </row>
        <row r="418">
          <cell r="E418" t="str">
            <v>050302</v>
          </cell>
          <cell r="DI418">
            <v>20574716978</v>
          </cell>
          <cell r="DK418" t="str">
            <v>01 Asociación</v>
          </cell>
        </row>
        <row r="419">
          <cell r="E419" t="str">
            <v>050103</v>
          </cell>
          <cell r="DI419">
            <v>20607442585</v>
          </cell>
          <cell r="DK419" t="str">
            <v>01 Asociación</v>
          </cell>
        </row>
        <row r="420">
          <cell r="E420" t="str">
            <v>061204</v>
          </cell>
          <cell r="DI420">
            <v>20607875724</v>
          </cell>
          <cell r="DK420" t="str">
            <v>01 Asociación</v>
          </cell>
        </row>
        <row r="421">
          <cell r="E421" t="str">
            <v>060801</v>
          </cell>
          <cell r="DI421">
            <v>20609025353</v>
          </cell>
          <cell r="DK421" t="str">
            <v>01 Asociación</v>
          </cell>
        </row>
        <row r="422">
          <cell r="E422" t="str">
            <v>060901</v>
          </cell>
          <cell r="DI422">
            <v>20604309728</v>
          </cell>
          <cell r="DK422" t="str">
            <v>01 Asociación</v>
          </cell>
        </row>
        <row r="423">
          <cell r="E423" t="str">
            <v>060202</v>
          </cell>
          <cell r="DI423">
            <v>20609875276</v>
          </cell>
          <cell r="DK423" t="str">
            <v>01 Asociación</v>
          </cell>
        </row>
        <row r="424">
          <cell r="E424" t="str">
            <v>060202</v>
          </cell>
          <cell r="DI424">
            <v>20610159789</v>
          </cell>
          <cell r="DK424" t="str">
            <v>01 Asociación</v>
          </cell>
        </row>
        <row r="425">
          <cell r="E425" t="str">
            <v>061001</v>
          </cell>
          <cell r="DI425">
            <v>20570838751</v>
          </cell>
          <cell r="DK425" t="str">
            <v>01 Asociación</v>
          </cell>
        </row>
        <row r="426">
          <cell r="E426" t="str">
            <v>080901</v>
          </cell>
          <cell r="DI426">
            <v>20140292657</v>
          </cell>
          <cell r="DK426" t="str">
            <v>02 Cooperativa</v>
          </cell>
        </row>
        <row r="427">
          <cell r="E427" t="str">
            <v>080901</v>
          </cell>
          <cell r="DI427">
            <v>20132517119</v>
          </cell>
          <cell r="DK427" t="str">
            <v>02 Cooperativa</v>
          </cell>
        </row>
        <row r="428">
          <cell r="E428" t="str">
            <v>080901</v>
          </cell>
          <cell r="DI428">
            <v>20136201213</v>
          </cell>
          <cell r="DK428" t="str">
            <v>02 Cooperativa</v>
          </cell>
        </row>
        <row r="429">
          <cell r="E429" t="str">
            <v>080901</v>
          </cell>
          <cell r="DI429">
            <v>20132505455</v>
          </cell>
          <cell r="DK429" t="str">
            <v>02 Cooperativa</v>
          </cell>
        </row>
        <row r="430">
          <cell r="E430" t="str">
            <v>080902</v>
          </cell>
          <cell r="DI430">
            <v>20490726196</v>
          </cell>
          <cell r="DK430" t="str">
            <v>01 Asociación</v>
          </cell>
        </row>
        <row r="431">
          <cell r="E431" t="str">
            <v>080902</v>
          </cell>
          <cell r="DI431">
            <v>20603676476</v>
          </cell>
          <cell r="DK431" t="str">
            <v>01 Asociación</v>
          </cell>
        </row>
        <row r="432">
          <cell r="E432" t="str">
            <v>250304</v>
          </cell>
          <cell r="DI432">
            <v>20600390911</v>
          </cell>
          <cell r="DK432" t="str">
            <v>02 Cooperativa</v>
          </cell>
        </row>
        <row r="433">
          <cell r="E433" t="str">
            <v>080902</v>
          </cell>
          <cell r="DI433">
            <v>20612229105</v>
          </cell>
          <cell r="DK433" t="str">
            <v>01 Asociación</v>
          </cell>
        </row>
        <row r="434">
          <cell r="E434" t="str">
            <v>250302</v>
          </cell>
          <cell r="DI434">
            <v>20352417018</v>
          </cell>
          <cell r="DK434" t="str">
            <v>02 Cooperativa</v>
          </cell>
        </row>
        <row r="435">
          <cell r="E435" t="str">
            <v>080902</v>
          </cell>
          <cell r="DI435">
            <v>20603829515</v>
          </cell>
          <cell r="DK435" t="str">
            <v>01 Asociación</v>
          </cell>
        </row>
        <row r="436">
          <cell r="E436" t="str">
            <v>080902</v>
          </cell>
          <cell r="DI436">
            <v>20603842511</v>
          </cell>
          <cell r="DK436" t="str">
            <v>01 Asociación</v>
          </cell>
        </row>
        <row r="437">
          <cell r="E437" t="str">
            <v>250303</v>
          </cell>
          <cell r="DI437">
            <v>20602194265</v>
          </cell>
          <cell r="DK437" t="str">
            <v>01 Asociación</v>
          </cell>
        </row>
        <row r="438">
          <cell r="E438" t="str">
            <v>080906</v>
          </cell>
          <cell r="DI438">
            <v>20603675551</v>
          </cell>
          <cell r="DK438" t="str">
            <v>01 Asociación</v>
          </cell>
        </row>
        <row r="439">
          <cell r="E439" t="str">
            <v>200402</v>
          </cell>
          <cell r="DI439">
            <v>20525969551</v>
          </cell>
          <cell r="DK439" t="str">
            <v>02 Cooperativa</v>
          </cell>
        </row>
        <row r="440">
          <cell r="E440" t="str">
            <v>080605</v>
          </cell>
          <cell r="DI440">
            <v>20600796268</v>
          </cell>
          <cell r="DK440" t="str">
            <v>01 Asociación</v>
          </cell>
        </row>
        <row r="441">
          <cell r="E441" t="str">
            <v>080802</v>
          </cell>
          <cell r="DI441">
            <v>20490822071</v>
          </cell>
          <cell r="DK441" t="str">
            <v>01 Asociación</v>
          </cell>
        </row>
        <row r="442">
          <cell r="E442" t="str">
            <v>081208</v>
          </cell>
          <cell r="DI442">
            <v>20612596833</v>
          </cell>
          <cell r="DK442" t="str">
            <v>01 Asociación</v>
          </cell>
        </row>
        <row r="443">
          <cell r="E443" t="str">
            <v>081207</v>
          </cell>
          <cell r="DI443">
            <v>20607264237</v>
          </cell>
          <cell r="DK443" t="str">
            <v>01 Asociación</v>
          </cell>
        </row>
        <row r="444">
          <cell r="E444" t="str">
            <v>081202</v>
          </cell>
          <cell r="DI444">
            <v>20527504741</v>
          </cell>
          <cell r="DK444" t="str">
            <v>01 Asociación</v>
          </cell>
        </row>
        <row r="445">
          <cell r="E445" t="str">
            <v>090711</v>
          </cell>
          <cell r="DI445">
            <v>20602260021</v>
          </cell>
          <cell r="DK445" t="str">
            <v>01 Asociación</v>
          </cell>
        </row>
        <row r="446">
          <cell r="E446" t="str">
            <v>090709</v>
          </cell>
          <cell r="DI446">
            <v>20611142162</v>
          </cell>
          <cell r="DK446" t="str">
            <v>01 Asociación</v>
          </cell>
        </row>
        <row r="447">
          <cell r="E447" t="str">
            <v>090711</v>
          </cell>
          <cell r="DI447">
            <v>20606538465</v>
          </cell>
          <cell r="DK447" t="str">
            <v>01 Asociación</v>
          </cell>
        </row>
        <row r="448">
          <cell r="E448" t="str">
            <v>090709</v>
          </cell>
          <cell r="DI448">
            <v>20611065044</v>
          </cell>
          <cell r="DK448" t="str">
            <v>01 Asociación</v>
          </cell>
        </row>
        <row r="449">
          <cell r="E449" t="str">
            <v>100804</v>
          </cell>
          <cell r="DI449">
            <v>20608206346</v>
          </cell>
          <cell r="DK449" t="str">
            <v>01 Asociación</v>
          </cell>
        </row>
        <row r="450">
          <cell r="E450" t="str">
            <v>100804</v>
          </cell>
          <cell r="DI450">
            <v>20608058291</v>
          </cell>
          <cell r="DK450" t="str">
            <v>01 Asociación</v>
          </cell>
        </row>
        <row r="451">
          <cell r="E451" t="str">
            <v>100804</v>
          </cell>
          <cell r="DI451">
            <v>20608453815</v>
          </cell>
          <cell r="DK451" t="str">
            <v>01 Asociación</v>
          </cell>
        </row>
        <row r="452">
          <cell r="E452" t="str">
            <v>100804</v>
          </cell>
          <cell r="DI452">
            <v>20608124935</v>
          </cell>
          <cell r="DK452" t="str">
            <v>01 Asociación</v>
          </cell>
        </row>
        <row r="453">
          <cell r="E453" t="str">
            <v>100804</v>
          </cell>
          <cell r="DI453">
            <v>20608597973</v>
          </cell>
          <cell r="DK453" t="str">
            <v>01 Asociación</v>
          </cell>
        </row>
        <row r="454">
          <cell r="E454" t="str">
            <v>100804</v>
          </cell>
          <cell r="DI454">
            <v>20608820672</v>
          </cell>
          <cell r="DK454" t="str">
            <v>01 Asociación</v>
          </cell>
        </row>
        <row r="455">
          <cell r="E455" t="str">
            <v>100804</v>
          </cell>
          <cell r="DI455">
            <v>20608860771</v>
          </cell>
          <cell r="DK455" t="str">
            <v>01 Asociación</v>
          </cell>
        </row>
        <row r="456">
          <cell r="E456" t="str">
            <v>100804</v>
          </cell>
          <cell r="DI456">
            <v>20608389734</v>
          </cell>
          <cell r="DK456" t="str">
            <v>01 Asociación</v>
          </cell>
        </row>
        <row r="457">
          <cell r="E457" t="str">
            <v>120419</v>
          </cell>
          <cell r="DI457">
            <v>20610024085</v>
          </cell>
          <cell r="DK457" t="str">
            <v>02 Cooperativa</v>
          </cell>
        </row>
        <row r="458">
          <cell r="E458" t="str">
            <v>120404</v>
          </cell>
          <cell r="DI458">
            <v>20611567449</v>
          </cell>
          <cell r="DK458" t="str">
            <v>02 Cooperativa</v>
          </cell>
        </row>
        <row r="459">
          <cell r="E459" t="str">
            <v>120303</v>
          </cell>
          <cell r="DI459">
            <v>20605500430</v>
          </cell>
          <cell r="DK459" t="str">
            <v>02 Cooperativa</v>
          </cell>
        </row>
        <row r="460">
          <cell r="E460" t="str">
            <v>120303</v>
          </cell>
          <cell r="DI460">
            <v>20611198923</v>
          </cell>
          <cell r="DK460" t="str">
            <v>02 Cooperativa</v>
          </cell>
        </row>
        <row r="461">
          <cell r="E461" t="str">
            <v>120601</v>
          </cell>
          <cell r="DI461">
            <v>20601939402</v>
          </cell>
          <cell r="DK461" t="str">
            <v>02 Cooperativa</v>
          </cell>
        </row>
        <row r="462">
          <cell r="E462" t="str">
            <v>120603</v>
          </cell>
          <cell r="DI462">
            <v>20601667526</v>
          </cell>
          <cell r="DK462" t="str">
            <v>02 Cooperativa</v>
          </cell>
        </row>
        <row r="463">
          <cell r="E463" t="str">
            <v>120606</v>
          </cell>
          <cell r="DI463">
            <v>20486255090</v>
          </cell>
          <cell r="DK463" t="str">
            <v>02 Cooperativa</v>
          </cell>
        </row>
        <row r="464">
          <cell r="E464" t="str">
            <v>120606</v>
          </cell>
          <cell r="DI464">
            <v>20568194951</v>
          </cell>
          <cell r="DK464" t="str">
            <v>01 Asociación</v>
          </cell>
        </row>
        <row r="465">
          <cell r="E465" t="str">
            <v>120126</v>
          </cell>
          <cell r="DI465">
            <v>20611967056</v>
          </cell>
          <cell r="DK465" t="str">
            <v>02 Cooperativa</v>
          </cell>
        </row>
        <row r="466">
          <cell r="E466">
            <v>130904</v>
          </cell>
          <cell r="DI466">
            <v>20601306485</v>
          </cell>
          <cell r="DK466" t="str">
            <v>01 Asociación</v>
          </cell>
        </row>
        <row r="467">
          <cell r="E467" t="str">
            <v>130905</v>
          </cell>
          <cell r="DI467">
            <v>20611321482</v>
          </cell>
          <cell r="DK467" t="str">
            <v>02 Cooperativa</v>
          </cell>
        </row>
        <row r="468">
          <cell r="E468" t="str">
            <v>131003</v>
          </cell>
          <cell r="DI468">
            <v>20482572163</v>
          </cell>
          <cell r="DK468" t="str">
            <v>02 Cooperativa</v>
          </cell>
        </row>
        <row r="469">
          <cell r="E469" t="str">
            <v>131005</v>
          </cell>
          <cell r="DI469">
            <v>20609917840</v>
          </cell>
          <cell r="DK469" t="str">
            <v>01 Asociación</v>
          </cell>
        </row>
        <row r="470">
          <cell r="E470" t="str">
            <v>140202</v>
          </cell>
          <cell r="DI470">
            <v>20607775185</v>
          </cell>
          <cell r="DK470" t="str">
            <v>01 Asociación</v>
          </cell>
        </row>
        <row r="471">
          <cell r="E471" t="str">
            <v>140202</v>
          </cell>
          <cell r="DI471">
            <v>20610772553</v>
          </cell>
          <cell r="DK471" t="str">
            <v>01 Asociación</v>
          </cell>
        </row>
        <row r="472">
          <cell r="E472" t="str">
            <v>140310</v>
          </cell>
          <cell r="DI472">
            <v>20604705411</v>
          </cell>
          <cell r="DK472" t="str">
            <v>02 Cooperativa</v>
          </cell>
        </row>
        <row r="473">
          <cell r="E473" t="str">
            <v>140310</v>
          </cell>
          <cell r="DI473">
            <v>20607265624</v>
          </cell>
          <cell r="DK473" t="str">
            <v>01 Asociación</v>
          </cell>
        </row>
        <row r="474">
          <cell r="E474" t="str">
            <v>140310</v>
          </cell>
          <cell r="DI474">
            <v>20606041382</v>
          </cell>
          <cell r="DK474" t="str">
            <v>01 Asociación</v>
          </cell>
        </row>
        <row r="475">
          <cell r="E475" t="str">
            <v>160201</v>
          </cell>
          <cell r="DI475">
            <v>20602770860</v>
          </cell>
          <cell r="DK475" t="str">
            <v>01 Asociación</v>
          </cell>
        </row>
        <row r="476">
          <cell r="E476" t="str">
            <v>160201</v>
          </cell>
          <cell r="DI476">
            <v>20603526423</v>
          </cell>
          <cell r="DK476" t="str">
            <v>02 Cooperativa</v>
          </cell>
        </row>
        <row r="477">
          <cell r="E477" t="str">
            <v>160106</v>
          </cell>
          <cell r="DI477">
            <v>20604583081</v>
          </cell>
          <cell r="DK477" t="str">
            <v>01 Asociación</v>
          </cell>
        </row>
        <row r="478">
          <cell r="E478" t="str">
            <v>170201</v>
          </cell>
          <cell r="DI478">
            <v>20527492638</v>
          </cell>
          <cell r="DK478" t="str">
            <v>05 Comunidades Campesinas</v>
          </cell>
        </row>
        <row r="479">
          <cell r="E479" t="str">
            <v>170104</v>
          </cell>
          <cell r="DI479">
            <v>20609787202</v>
          </cell>
          <cell r="DK479" t="str">
            <v>01 Asociación</v>
          </cell>
        </row>
        <row r="480">
          <cell r="E480" t="str">
            <v>170201</v>
          </cell>
          <cell r="DI480">
            <v>20491086727</v>
          </cell>
          <cell r="DK480" t="str">
            <v>01 Asociación</v>
          </cell>
        </row>
        <row r="481">
          <cell r="E481" t="str">
            <v>170102</v>
          </cell>
          <cell r="DI481">
            <v>20608017501</v>
          </cell>
          <cell r="DK481" t="str">
            <v>01 Asociación</v>
          </cell>
        </row>
        <row r="482">
          <cell r="E482" t="str">
            <v>170101</v>
          </cell>
          <cell r="DI482">
            <v>20610507701</v>
          </cell>
          <cell r="DK482" t="str">
            <v>01 Asociación</v>
          </cell>
        </row>
        <row r="483">
          <cell r="E483" t="str">
            <v>220401</v>
          </cell>
          <cell r="DI483">
            <v>20493959574</v>
          </cell>
          <cell r="DK483" t="str">
            <v>02 Cooperativa</v>
          </cell>
        </row>
        <row r="484">
          <cell r="E484" t="str">
            <v>190201</v>
          </cell>
          <cell r="DI484">
            <v>20489293898</v>
          </cell>
          <cell r="DK484" t="str">
            <v>05 Comunidades Campesinas</v>
          </cell>
        </row>
        <row r="485">
          <cell r="E485" t="str">
            <v>190109</v>
          </cell>
          <cell r="DI485">
            <v>20365575674</v>
          </cell>
          <cell r="DK485" t="str">
            <v>05 Comunidades Campesinas</v>
          </cell>
        </row>
        <row r="486">
          <cell r="E486" t="str">
            <v>190201</v>
          </cell>
          <cell r="DI486">
            <v>20529095971</v>
          </cell>
          <cell r="DK486" t="str">
            <v>01 Asociación</v>
          </cell>
        </row>
        <row r="487">
          <cell r="E487" t="str">
            <v>211201</v>
          </cell>
          <cell r="DI487">
            <v>20609948044</v>
          </cell>
          <cell r="DK487" t="str">
            <v>02 Cooperativa</v>
          </cell>
        </row>
        <row r="488">
          <cell r="E488" t="str">
            <v>210502</v>
          </cell>
          <cell r="DI488">
            <v>20608562886</v>
          </cell>
          <cell r="DK488" t="str">
            <v>01 Asociación</v>
          </cell>
        </row>
        <row r="489">
          <cell r="E489" t="str">
            <v>210112</v>
          </cell>
          <cell r="DI489">
            <v>20609057361</v>
          </cell>
          <cell r="DK489" t="str">
            <v>01 Asociación</v>
          </cell>
        </row>
        <row r="490">
          <cell r="E490" t="str">
            <v>210102</v>
          </cell>
          <cell r="DI490">
            <v>20605564730</v>
          </cell>
          <cell r="DK490" t="str">
            <v>02 Cooperativa</v>
          </cell>
        </row>
        <row r="491">
          <cell r="E491" t="str">
            <v>210210</v>
          </cell>
          <cell r="DI491">
            <v>20606101423</v>
          </cell>
          <cell r="DK491" t="str">
            <v>02 Cooperativa</v>
          </cell>
        </row>
        <row r="492">
          <cell r="E492" t="str">
            <v>211102</v>
          </cell>
          <cell r="DI492">
            <v>20448277781</v>
          </cell>
          <cell r="DK492" t="str">
            <v>02 Cooperativa</v>
          </cell>
        </row>
        <row r="493">
          <cell r="E493" t="str">
            <v>211303</v>
          </cell>
          <cell r="DI493">
            <v>20448843051</v>
          </cell>
          <cell r="DK493" t="str">
            <v>01 Asociación</v>
          </cell>
        </row>
        <row r="494">
          <cell r="E494" t="str">
            <v>211103</v>
          </cell>
          <cell r="DI494">
            <v>20611480262</v>
          </cell>
          <cell r="DK494" t="str">
            <v>02 Cooperativa</v>
          </cell>
        </row>
        <row r="495">
          <cell r="E495" t="str">
            <v>210607</v>
          </cell>
          <cell r="DI495">
            <v>20606214082</v>
          </cell>
          <cell r="DK495" t="str">
            <v>02 Cooperativa</v>
          </cell>
        </row>
        <row r="496">
          <cell r="E496" t="str">
            <v>220301</v>
          </cell>
          <cell r="DI496">
            <v>20608294512</v>
          </cell>
          <cell r="DK496" t="str">
            <v>02 Cooperativa</v>
          </cell>
        </row>
        <row r="497">
          <cell r="E497" t="str">
            <v>100905</v>
          </cell>
          <cell r="DI497">
            <v>20605141456</v>
          </cell>
          <cell r="DK497" t="str">
            <v>01 Asociación</v>
          </cell>
        </row>
        <row r="498">
          <cell r="E498" t="str">
            <v>250303</v>
          </cell>
          <cell r="DI498">
            <v>20609555395</v>
          </cell>
          <cell r="DK498" t="str">
            <v>02 Cooperativa</v>
          </cell>
        </row>
        <row r="499">
          <cell r="E499" t="str">
            <v>120608</v>
          </cell>
          <cell r="DI499">
            <v>20487242994</v>
          </cell>
          <cell r="DK499" t="str">
            <v>02 Cooperativa</v>
          </cell>
        </row>
        <row r="500">
          <cell r="E500" t="str">
            <v>250302</v>
          </cell>
          <cell r="DI500">
            <v>20393816211</v>
          </cell>
          <cell r="DK500" t="str">
            <v>02 Cooperativa</v>
          </cell>
        </row>
        <row r="501">
          <cell r="E501" t="str">
            <v>250301</v>
          </cell>
          <cell r="DI501">
            <v>20393152207</v>
          </cell>
          <cell r="DK501" t="str">
            <v>02 Cooperativa</v>
          </cell>
        </row>
        <row r="502">
          <cell r="E502" t="str">
            <v>250105</v>
          </cell>
          <cell r="DI502">
            <v>20600256808</v>
          </cell>
          <cell r="DK502" t="str">
            <v>02 Cooperativa</v>
          </cell>
        </row>
        <row r="503">
          <cell r="E503">
            <v>220601</v>
          </cell>
          <cell r="DI503">
            <v>20542289024</v>
          </cell>
          <cell r="DK503" t="str">
            <v>01 Asociación</v>
          </cell>
        </row>
        <row r="504">
          <cell r="E504" t="str">
            <v>220501</v>
          </cell>
          <cell r="DI504">
            <v>20542257416</v>
          </cell>
          <cell r="DK504" t="str">
            <v>07 Otros</v>
          </cell>
        </row>
        <row r="505">
          <cell r="E505">
            <v>220601</v>
          </cell>
          <cell r="DI505">
            <v>20606556331</v>
          </cell>
          <cell r="DK505" t="str">
            <v>01 Asociación</v>
          </cell>
        </row>
        <row r="506">
          <cell r="E506" t="str">
            <v>010514</v>
          </cell>
          <cell r="DI506">
            <v>20612331821</v>
          </cell>
          <cell r="DK506" t="str">
            <v>01 Asociación</v>
          </cell>
        </row>
        <row r="507">
          <cell r="E507" t="str">
            <v>030605</v>
          </cell>
          <cell r="DI507">
            <v>20603979924</v>
          </cell>
          <cell r="DK507" t="str">
            <v>01 Asociación</v>
          </cell>
        </row>
        <row r="508">
          <cell r="E508" t="str">
            <v>030608</v>
          </cell>
          <cell r="DI508">
            <v>20609013487</v>
          </cell>
          <cell r="DK508" t="str">
            <v>01 Asociación</v>
          </cell>
        </row>
        <row r="509">
          <cell r="E509" t="str">
            <v>030207</v>
          </cell>
          <cell r="DI509">
            <v>20606293888</v>
          </cell>
          <cell r="DK509" t="str">
            <v>01 Asociación</v>
          </cell>
        </row>
        <row r="510">
          <cell r="E510" t="str">
            <v>030103</v>
          </cell>
          <cell r="DI510">
            <v>20610598880</v>
          </cell>
          <cell r="DK510" t="str">
            <v>02 Cooperativa</v>
          </cell>
        </row>
        <row r="511">
          <cell r="E511" t="str">
            <v>040520</v>
          </cell>
          <cell r="DI511">
            <v>20327993705</v>
          </cell>
          <cell r="DK511" t="str">
            <v>01 Asociación</v>
          </cell>
        </row>
        <row r="512">
          <cell r="E512" t="str">
            <v>040518</v>
          </cell>
          <cell r="DI512">
            <v>20539619595</v>
          </cell>
          <cell r="DK512" t="str">
            <v>01 Asociación</v>
          </cell>
        </row>
        <row r="513">
          <cell r="E513" t="str">
            <v>060203</v>
          </cell>
          <cell r="DI513">
            <v>20611631686</v>
          </cell>
          <cell r="DK513" t="str">
            <v>02 Cooperativa</v>
          </cell>
        </row>
        <row r="514">
          <cell r="E514" t="str">
            <v>100601</v>
          </cell>
          <cell r="DI514">
            <v>20600010086</v>
          </cell>
          <cell r="DK514" t="str">
            <v>02 Cooperativa</v>
          </cell>
        </row>
        <row r="515">
          <cell r="E515" t="str">
            <v>120207</v>
          </cell>
          <cell r="DI515">
            <v>20609979471</v>
          </cell>
          <cell r="DK515" t="str">
            <v>01 Asociación</v>
          </cell>
        </row>
        <row r="516">
          <cell r="E516" t="str">
            <v>120704</v>
          </cell>
          <cell r="DI516">
            <v>20612779598</v>
          </cell>
          <cell r="DK516" t="str">
            <v>02 Cooperativa</v>
          </cell>
        </row>
        <row r="517">
          <cell r="E517" t="str">
            <v>120608</v>
          </cell>
          <cell r="DI517">
            <v>20602712657</v>
          </cell>
          <cell r="DK517" t="str">
            <v>02 Cooperativa</v>
          </cell>
        </row>
        <row r="518">
          <cell r="E518" t="str">
            <v>120601</v>
          </cell>
          <cell r="DI518">
            <v>20611340002</v>
          </cell>
          <cell r="DK518" t="str">
            <v>02 Cooperativa</v>
          </cell>
        </row>
        <row r="519">
          <cell r="E519" t="str">
            <v>120601</v>
          </cell>
          <cell r="DI519">
            <v>20608506706</v>
          </cell>
          <cell r="DK519" t="str">
            <v>02 Cooperativa</v>
          </cell>
        </row>
        <row r="520">
          <cell r="E520" t="str">
            <v>120604</v>
          </cell>
          <cell r="DI520">
            <v>20605520058</v>
          </cell>
          <cell r="DK520" t="str">
            <v>01 Asociación</v>
          </cell>
        </row>
        <row r="521">
          <cell r="E521" t="str">
            <v>180101</v>
          </cell>
          <cell r="DI521">
            <v>20607660515</v>
          </cell>
          <cell r="DK521" t="str">
            <v>01 Asociación</v>
          </cell>
        </row>
        <row r="522">
          <cell r="E522" t="str">
            <v>190102</v>
          </cell>
          <cell r="DI522">
            <v>20600384016</v>
          </cell>
          <cell r="DK522" t="str">
            <v>01 Asociación</v>
          </cell>
        </row>
        <row r="523">
          <cell r="E523" t="str">
            <v>190307</v>
          </cell>
          <cell r="DI523">
            <v>20568080948</v>
          </cell>
          <cell r="DK523" t="str">
            <v>01 Asociación</v>
          </cell>
        </row>
        <row r="524">
          <cell r="E524" t="str">
            <v>190107</v>
          </cell>
          <cell r="DI524">
            <v>20573330651</v>
          </cell>
          <cell r="DK524" t="str">
            <v>01 Asociación</v>
          </cell>
        </row>
        <row r="525">
          <cell r="E525" t="str">
            <v>250302</v>
          </cell>
          <cell r="DI525">
            <v>20166786861</v>
          </cell>
          <cell r="DK525" t="str">
            <v>01 Asociación</v>
          </cell>
        </row>
        <row r="526">
          <cell r="E526" t="str">
            <v>120606</v>
          </cell>
          <cell r="DI526">
            <v>20601919657</v>
          </cell>
          <cell r="DK526" t="str">
            <v>02 Cooperativa</v>
          </cell>
        </row>
        <row r="527">
          <cell r="E527" t="str">
            <v>250305</v>
          </cell>
          <cell r="DI527">
            <v>20605688170</v>
          </cell>
          <cell r="DK527" t="str">
            <v>02 Cooperativa</v>
          </cell>
        </row>
        <row r="528">
          <cell r="E528" t="str">
            <v>250305</v>
          </cell>
          <cell r="DI528">
            <v>20611935243</v>
          </cell>
          <cell r="DK528" t="str">
            <v>02 Cooperativa</v>
          </cell>
        </row>
        <row r="529">
          <cell r="E529" t="str">
            <v>021201</v>
          </cell>
          <cell r="DI529">
            <v>20571335388</v>
          </cell>
          <cell r="DK529" t="str">
            <v>01 Asociación</v>
          </cell>
        </row>
        <row r="530">
          <cell r="E530" t="str">
            <v>021201</v>
          </cell>
          <cell r="DI530">
            <v>20611080817</v>
          </cell>
          <cell r="DK530" t="str">
            <v>01 Asociación</v>
          </cell>
        </row>
        <row r="531">
          <cell r="E531" t="str">
            <v>022001</v>
          </cell>
          <cell r="DI531">
            <v>20609623056</v>
          </cell>
          <cell r="DK531" t="str">
            <v>01 Asociación</v>
          </cell>
        </row>
        <row r="532">
          <cell r="E532" t="str">
            <v>020509</v>
          </cell>
          <cell r="DI532">
            <v>20610739505</v>
          </cell>
          <cell r="DK532" t="str">
            <v>02 Cooperativa</v>
          </cell>
        </row>
        <row r="533">
          <cell r="E533" t="str">
            <v>030218</v>
          </cell>
          <cell r="DI533">
            <v>20606226013</v>
          </cell>
          <cell r="DK533" t="str">
            <v>01 Asociación</v>
          </cell>
        </row>
        <row r="534">
          <cell r="E534" t="str">
            <v>030201</v>
          </cell>
          <cell r="DI534">
            <v>20491149664</v>
          </cell>
          <cell r="DK534" t="str">
            <v>01 Asociación</v>
          </cell>
        </row>
        <row r="535">
          <cell r="E535" t="str">
            <v>030101</v>
          </cell>
          <cell r="DI535">
            <v>20600446321</v>
          </cell>
          <cell r="DK535" t="str">
            <v>01 Asociación</v>
          </cell>
        </row>
        <row r="536">
          <cell r="E536" t="str">
            <v>030213</v>
          </cell>
          <cell r="DI536">
            <v>20610555811</v>
          </cell>
          <cell r="DK536" t="str">
            <v>02 Cooperativa</v>
          </cell>
        </row>
        <row r="537">
          <cell r="E537" t="str">
            <v>030207</v>
          </cell>
          <cell r="DI537">
            <v>20606590301</v>
          </cell>
          <cell r="DK537" t="str">
            <v>01 Asociación</v>
          </cell>
        </row>
        <row r="538">
          <cell r="E538" t="str">
            <v>040127</v>
          </cell>
          <cell r="DI538">
            <v>20613667203</v>
          </cell>
          <cell r="DK538" t="str">
            <v>01 Asociación</v>
          </cell>
        </row>
        <row r="539">
          <cell r="E539" t="str">
            <v>061103</v>
          </cell>
          <cell r="DI539">
            <v>20610592474</v>
          </cell>
          <cell r="DK539" t="str">
            <v>01 Asociación</v>
          </cell>
        </row>
        <row r="540">
          <cell r="E540" t="str">
            <v>090409</v>
          </cell>
          <cell r="DI540">
            <v>20607063576</v>
          </cell>
          <cell r="DK540" t="str">
            <v>01 Asociación</v>
          </cell>
        </row>
        <row r="541">
          <cell r="E541" t="str">
            <v>090413</v>
          </cell>
          <cell r="DI541">
            <v>20609203359</v>
          </cell>
          <cell r="DK541" t="str">
            <v>01 Asociación</v>
          </cell>
        </row>
        <row r="542">
          <cell r="E542" t="str">
            <v>090601</v>
          </cell>
          <cell r="DI542">
            <v>20600594843</v>
          </cell>
          <cell r="DK542" t="str">
            <v>01 Asociación</v>
          </cell>
        </row>
        <row r="543">
          <cell r="E543" t="str">
            <v>090413</v>
          </cell>
          <cell r="DI543">
            <v>20608699041</v>
          </cell>
          <cell r="DK543" t="str">
            <v>01 Asociación</v>
          </cell>
        </row>
        <row r="544">
          <cell r="E544" t="str">
            <v>090607</v>
          </cell>
          <cell r="DI544">
            <v>20610585184</v>
          </cell>
          <cell r="DK544" t="str">
            <v>02 Cooperativa</v>
          </cell>
        </row>
        <row r="545">
          <cell r="E545" t="str">
            <v>090607</v>
          </cell>
          <cell r="DI545">
            <v>20610524231</v>
          </cell>
          <cell r="DK545" t="str">
            <v>02 Cooperativa</v>
          </cell>
        </row>
        <row r="546">
          <cell r="E546" t="str">
            <v>100103</v>
          </cell>
          <cell r="DI546">
            <v>20612142361</v>
          </cell>
          <cell r="DK546" t="str">
            <v>01 Asociación</v>
          </cell>
        </row>
        <row r="547">
          <cell r="E547" t="str">
            <v>100804</v>
          </cell>
          <cell r="DI547">
            <v>20612079111</v>
          </cell>
          <cell r="DK547" t="str">
            <v>01 Asociación</v>
          </cell>
        </row>
        <row r="548">
          <cell r="E548" t="str">
            <v>120607</v>
          </cell>
          <cell r="DI548">
            <v>20602488927</v>
          </cell>
          <cell r="DK548" t="str">
            <v>02 Cooperativa</v>
          </cell>
        </row>
        <row r="549">
          <cell r="E549" t="str">
            <v>120606</v>
          </cell>
          <cell r="DI549">
            <v>20486973219</v>
          </cell>
          <cell r="DK549" t="str">
            <v>02 Cooperativa</v>
          </cell>
        </row>
        <row r="550">
          <cell r="E550" t="str">
            <v>120709</v>
          </cell>
          <cell r="DI550">
            <v>20609813688</v>
          </cell>
          <cell r="DK550" t="str">
            <v>01 Asociación</v>
          </cell>
        </row>
        <row r="551">
          <cell r="E551" t="str">
            <v>120431</v>
          </cell>
          <cell r="DI551">
            <v>20606497122</v>
          </cell>
          <cell r="DK551" t="str">
            <v>01 Asociación</v>
          </cell>
        </row>
        <row r="552">
          <cell r="E552" t="str">
            <v>160703</v>
          </cell>
          <cell r="DI552">
            <v>20610032185</v>
          </cell>
          <cell r="DK552" t="str">
            <v>01 Asociación</v>
          </cell>
        </row>
        <row r="553">
          <cell r="E553" t="str">
            <v>160301</v>
          </cell>
          <cell r="DI553">
            <v>20605272577</v>
          </cell>
          <cell r="DK553" t="str">
            <v>01 Asociación</v>
          </cell>
        </row>
        <row r="554">
          <cell r="E554" t="str">
            <v>160303</v>
          </cell>
          <cell r="DI554">
            <v>20612473626</v>
          </cell>
          <cell r="DK554" t="str">
            <v>01 Asociación</v>
          </cell>
        </row>
        <row r="555">
          <cell r="E555" t="str">
            <v>160506</v>
          </cell>
          <cell r="DI555">
            <v>20608865927</v>
          </cell>
          <cell r="DK555" t="str">
            <v>07 Otros</v>
          </cell>
        </row>
        <row r="556">
          <cell r="E556" t="str">
            <v>180210</v>
          </cell>
          <cell r="DI556">
            <v>20609411423</v>
          </cell>
          <cell r="DK556" t="str">
            <v>01 Asociación</v>
          </cell>
        </row>
        <row r="557">
          <cell r="E557" t="str">
            <v>180211</v>
          </cell>
          <cell r="DI557">
            <v>20611055669</v>
          </cell>
          <cell r="DK557" t="str">
            <v>01 Asociación</v>
          </cell>
        </row>
        <row r="558">
          <cell r="E558" t="str">
            <v>180211</v>
          </cell>
          <cell r="DI558">
            <v>20609862492</v>
          </cell>
          <cell r="DK558" t="str">
            <v>01 Asociación</v>
          </cell>
        </row>
        <row r="559">
          <cell r="E559" t="str">
            <v>211206</v>
          </cell>
          <cell r="DI559">
            <v>20613233106</v>
          </cell>
          <cell r="DK559" t="str">
            <v>01 Asociación</v>
          </cell>
        </row>
        <row r="560">
          <cell r="E560" t="str">
            <v>210102</v>
          </cell>
          <cell r="DI560">
            <v>20611472529</v>
          </cell>
          <cell r="DK560" t="str">
            <v>02 Cooperativa</v>
          </cell>
        </row>
        <row r="561">
          <cell r="E561" t="str">
            <v>210109</v>
          </cell>
          <cell r="DI561">
            <v>20611444053</v>
          </cell>
          <cell r="DK561" t="str">
            <v>01 Asociación</v>
          </cell>
        </row>
        <row r="562">
          <cell r="E562" t="str">
            <v>210505</v>
          </cell>
          <cell r="DI562">
            <v>20611141298</v>
          </cell>
          <cell r="DK562" t="str">
            <v>02 Cooperativa</v>
          </cell>
        </row>
        <row r="563">
          <cell r="E563" t="str">
            <v>211101</v>
          </cell>
          <cell r="DI563">
            <v>20607580023</v>
          </cell>
          <cell r="DK563" t="str">
            <v>01 Asociación</v>
          </cell>
        </row>
        <row r="564">
          <cell r="E564" t="str">
            <v>211102</v>
          </cell>
          <cell r="DI564">
            <v>20448791310</v>
          </cell>
          <cell r="DK564" t="str">
            <v>02 Cooperativa</v>
          </cell>
        </row>
        <row r="565">
          <cell r="E565" t="str">
            <v>210602</v>
          </cell>
          <cell r="DI565">
            <v>20447688281</v>
          </cell>
          <cell r="DK565" t="str">
            <v>01 Asociación</v>
          </cell>
        </row>
        <row r="566">
          <cell r="E566" t="str">
            <v>010202</v>
          </cell>
          <cell r="DI566">
            <v>20612652075</v>
          </cell>
          <cell r="DK566" t="str">
            <v>02 Cooperativa</v>
          </cell>
        </row>
        <row r="567">
          <cell r="E567" t="str">
            <v>010202</v>
          </cell>
          <cell r="DI567">
            <v>20487558363</v>
          </cell>
          <cell r="DK567" t="str">
            <v>01 Asociación</v>
          </cell>
        </row>
        <row r="568">
          <cell r="E568" t="str">
            <v>010114</v>
          </cell>
          <cell r="DI568">
            <v>20479728501</v>
          </cell>
          <cell r="DK568" t="str">
            <v>01 Asociación</v>
          </cell>
        </row>
        <row r="569">
          <cell r="E569" t="str">
            <v>010521</v>
          </cell>
          <cell r="DI569">
            <v>20480118295</v>
          </cell>
          <cell r="DK569" t="str">
            <v>01 Asociación</v>
          </cell>
        </row>
        <row r="570">
          <cell r="E570" t="str">
            <v>020801</v>
          </cell>
          <cell r="DI570">
            <v>20612601462</v>
          </cell>
          <cell r="DK570" t="str">
            <v>02 Cooperativa</v>
          </cell>
        </row>
        <row r="571">
          <cell r="E571" t="str">
            <v>021101</v>
          </cell>
          <cell r="DI571">
            <v>20611153571</v>
          </cell>
          <cell r="DK571" t="str">
            <v>01 Asociación</v>
          </cell>
        </row>
        <row r="572">
          <cell r="E572" t="str">
            <v>021103</v>
          </cell>
          <cell r="DI572">
            <v>20602862764</v>
          </cell>
          <cell r="DK572" t="str">
            <v>01 Asociación</v>
          </cell>
        </row>
        <row r="573">
          <cell r="E573" t="str">
            <v>030213</v>
          </cell>
          <cell r="DI573">
            <v>20609542129</v>
          </cell>
          <cell r="DK573" t="str">
            <v>01 Asociación</v>
          </cell>
        </row>
        <row r="574">
          <cell r="E574" t="str">
            <v>050611</v>
          </cell>
          <cell r="DI574">
            <v>20609078074</v>
          </cell>
          <cell r="DK574" t="str">
            <v>01 Asociación</v>
          </cell>
        </row>
        <row r="575">
          <cell r="E575" t="str">
            <v>050605</v>
          </cell>
          <cell r="DI575">
            <v>20609069555</v>
          </cell>
          <cell r="DK575" t="str">
            <v>01 Asociación</v>
          </cell>
        </row>
        <row r="576">
          <cell r="E576" t="str">
            <v>050706</v>
          </cell>
          <cell r="DI576">
            <v>20609166500</v>
          </cell>
          <cell r="DK576" t="str">
            <v>01 Asociación</v>
          </cell>
        </row>
        <row r="577">
          <cell r="E577" t="str">
            <v>060203</v>
          </cell>
          <cell r="DI577">
            <v>20611650524</v>
          </cell>
          <cell r="DK577" t="str">
            <v>01 Asociación</v>
          </cell>
        </row>
        <row r="578">
          <cell r="E578" t="str">
            <v>060901</v>
          </cell>
          <cell r="DI578">
            <v>20479595276</v>
          </cell>
          <cell r="DK578" t="str">
            <v>02 Cooperativa</v>
          </cell>
        </row>
        <row r="579">
          <cell r="E579" t="str">
            <v>080907</v>
          </cell>
          <cell r="DI579">
            <v>20534524774</v>
          </cell>
          <cell r="DK579" t="str">
            <v>02 Cooperativa</v>
          </cell>
        </row>
        <row r="580">
          <cell r="E580" t="str">
            <v>100507</v>
          </cell>
          <cell r="DI580">
            <v>20601339090</v>
          </cell>
          <cell r="DK580" t="str">
            <v>02 Cooperativa</v>
          </cell>
        </row>
        <row r="581">
          <cell r="E581" t="str">
            <v>081210</v>
          </cell>
          <cell r="DI581">
            <v>20605304479</v>
          </cell>
          <cell r="DK581" t="str">
            <v>01 Asociación</v>
          </cell>
        </row>
        <row r="582">
          <cell r="E582" t="str">
            <v>080902</v>
          </cell>
          <cell r="DI582">
            <v>20605210733</v>
          </cell>
          <cell r="DK582" t="str">
            <v>01 Asociación</v>
          </cell>
        </row>
        <row r="583">
          <cell r="E583" t="str">
            <v>090208</v>
          </cell>
          <cell r="DI583">
            <v>20608571648</v>
          </cell>
          <cell r="DK583" t="str">
            <v>01 Asociación</v>
          </cell>
        </row>
        <row r="584">
          <cell r="E584" t="str">
            <v>221001</v>
          </cell>
          <cell r="DI584" t="str">
            <v>20572190251 </v>
          </cell>
          <cell r="DK584" t="str">
            <v>02 Cooperativa</v>
          </cell>
        </row>
        <row r="585">
          <cell r="E585" t="str">
            <v>120303</v>
          </cell>
          <cell r="DI585">
            <v>20603862369</v>
          </cell>
          <cell r="DK585" t="str">
            <v>02 Cooperativa</v>
          </cell>
        </row>
        <row r="586">
          <cell r="E586" t="str">
            <v>120303</v>
          </cell>
          <cell r="DI586">
            <v>20612751111</v>
          </cell>
          <cell r="DK586" t="str">
            <v>02 Cooperativa</v>
          </cell>
        </row>
        <row r="587">
          <cell r="E587" t="str">
            <v>130905</v>
          </cell>
          <cell r="DI587">
            <v>20612380571</v>
          </cell>
          <cell r="DK587" t="str">
            <v>01 Asociación</v>
          </cell>
        </row>
        <row r="588">
          <cell r="E588" t="str">
            <v>130702</v>
          </cell>
          <cell r="DI588">
            <v>20608748921</v>
          </cell>
          <cell r="DK588" t="str">
            <v>01 Asociación</v>
          </cell>
        </row>
        <row r="589">
          <cell r="E589" t="str">
            <v>130905</v>
          </cell>
          <cell r="DI589">
            <v>20612023655</v>
          </cell>
          <cell r="DK589" t="str">
            <v>01 Asociación</v>
          </cell>
        </row>
        <row r="590">
          <cell r="E590" t="str">
            <v>130205</v>
          </cell>
          <cell r="DI590">
            <v>20481402540</v>
          </cell>
          <cell r="DK590" t="str">
            <v>01 Asociación</v>
          </cell>
        </row>
        <row r="591">
          <cell r="E591" t="str">
            <v>250301</v>
          </cell>
          <cell r="DI591">
            <v>20601119316</v>
          </cell>
          <cell r="DK591" t="str">
            <v>02 Cooperativa</v>
          </cell>
        </row>
        <row r="592">
          <cell r="E592" t="str">
            <v>160206</v>
          </cell>
          <cell r="DI592">
            <v>20612982407</v>
          </cell>
          <cell r="DK592" t="str">
            <v>01 Asociación</v>
          </cell>
        </row>
        <row r="593">
          <cell r="E593" t="str">
            <v>160201</v>
          </cell>
          <cell r="DI593">
            <v>20601320348</v>
          </cell>
          <cell r="DK593" t="str">
            <v>01 Asociación</v>
          </cell>
        </row>
        <row r="594">
          <cell r="E594" t="str">
            <v>160211</v>
          </cell>
          <cell r="DI594">
            <v>20494145791</v>
          </cell>
          <cell r="DK594" t="str">
            <v>01 Asociación</v>
          </cell>
        </row>
        <row r="595">
          <cell r="E595" t="str">
            <v>180107</v>
          </cell>
          <cell r="DI595">
            <v>20611831570</v>
          </cell>
          <cell r="DK595" t="str">
            <v>01 Asociación</v>
          </cell>
        </row>
        <row r="596">
          <cell r="E596" t="str">
            <v>180210</v>
          </cell>
          <cell r="DI596">
            <v>20611451602</v>
          </cell>
          <cell r="DK596" t="str">
            <v>01 Asociación</v>
          </cell>
        </row>
        <row r="597">
          <cell r="E597" t="str">
            <v>180107</v>
          </cell>
          <cell r="DI597">
            <v>20612512320</v>
          </cell>
          <cell r="DK597" t="str">
            <v>01 Asociación</v>
          </cell>
        </row>
        <row r="598">
          <cell r="E598" t="str">
            <v>180302</v>
          </cell>
          <cell r="DI598">
            <v>20607660515</v>
          </cell>
          <cell r="DK598" t="str">
            <v>01 Asociación</v>
          </cell>
        </row>
        <row r="599">
          <cell r="E599" t="str">
            <v>200407</v>
          </cell>
          <cell r="DI599">
            <v>20484163902</v>
          </cell>
          <cell r="DK599" t="str">
            <v>02 Cooperativa</v>
          </cell>
        </row>
        <row r="600">
          <cell r="E600" t="str">
            <v>210309</v>
          </cell>
          <cell r="DI600">
            <v>20447888701</v>
          </cell>
          <cell r="DK600" t="str">
            <v>02 Cooperativa</v>
          </cell>
        </row>
        <row r="601">
          <cell r="E601" t="str">
            <v>220101</v>
          </cell>
          <cell r="DI601">
            <v>20602650643</v>
          </cell>
          <cell r="DK601" t="str">
            <v>01 Asociación</v>
          </cell>
        </row>
        <row r="602">
          <cell r="E602" t="str">
            <v>220104</v>
          </cell>
          <cell r="DI602">
            <v>20606451122</v>
          </cell>
          <cell r="DK602" t="str">
            <v>01 Asociación</v>
          </cell>
        </row>
        <row r="603">
          <cell r="E603" t="str">
            <v>220105</v>
          </cell>
          <cell r="DI603">
            <v>20542209951</v>
          </cell>
          <cell r="DK603" t="str">
            <v>02 Cooperativa</v>
          </cell>
        </row>
        <row r="604">
          <cell r="E604" t="str">
            <v>230403</v>
          </cell>
          <cell r="DI604">
            <v>20601154499</v>
          </cell>
          <cell r="DK604" t="str">
            <v>07 Otros</v>
          </cell>
        </row>
        <row r="605">
          <cell r="DI605">
            <v>20526179367</v>
          </cell>
          <cell r="DK605" t="str">
            <v>02 Cooperativa</v>
          </cell>
        </row>
        <row r="606">
          <cell r="DI606">
            <v>20600464915</v>
          </cell>
          <cell r="DK606" t="str">
            <v>01 Asociación</v>
          </cell>
        </row>
        <row r="607">
          <cell r="DI607">
            <v>20606930101</v>
          </cell>
          <cell r="DK607" t="str">
            <v>01 Asociación</v>
          </cell>
        </row>
        <row r="608">
          <cell r="DI608">
            <v>20603820691</v>
          </cell>
          <cell r="DK608" t="str">
            <v>02 Cooperativa</v>
          </cell>
        </row>
        <row r="609">
          <cell r="DI609">
            <v>20542264544</v>
          </cell>
          <cell r="DK609" t="str">
            <v>02 Cooperativa</v>
          </cell>
        </row>
        <row r="610">
          <cell r="DI610">
            <v>20613068075</v>
          </cell>
          <cell r="DK610" t="str">
            <v>01 Asociación</v>
          </cell>
        </row>
        <row r="611">
          <cell r="DI611">
            <v>20606942762</v>
          </cell>
          <cell r="DK611" t="str">
            <v>02 Cooperativa</v>
          </cell>
        </row>
        <row r="612">
          <cell r="DI612">
            <v>20611510731</v>
          </cell>
          <cell r="DK612" t="str">
            <v>01 Asociación</v>
          </cell>
        </row>
        <row r="613">
          <cell r="DI613">
            <v>20607148881</v>
          </cell>
          <cell r="DK613" t="str">
            <v>01 Asociación</v>
          </cell>
        </row>
        <row r="614">
          <cell r="DI614">
            <v>20602264549</v>
          </cell>
          <cell r="DK614" t="str">
            <v>01 Asociación</v>
          </cell>
        </row>
        <row r="615">
          <cell r="DI615">
            <v>20613016253</v>
          </cell>
          <cell r="DK615" t="str">
            <v>01 Asociación</v>
          </cell>
        </row>
        <row r="616">
          <cell r="DI616">
            <v>20611854553</v>
          </cell>
          <cell r="DK616" t="str">
            <v>02 Cooperativa</v>
          </cell>
        </row>
        <row r="617">
          <cell r="DI617">
            <v>20613911279</v>
          </cell>
          <cell r="DK617" t="str">
            <v>02 Cooperativa</v>
          </cell>
        </row>
        <row r="618">
          <cell r="DI618">
            <v>20608952315</v>
          </cell>
          <cell r="DK618" t="str">
            <v>07 Otros</v>
          </cell>
        </row>
        <row r="619">
          <cell r="DI619">
            <v>20612976857</v>
          </cell>
          <cell r="DK619" t="str">
            <v>02 Cooperativa</v>
          </cell>
        </row>
        <row r="620">
          <cell r="E620" t="str">
            <v>061104</v>
          </cell>
          <cell r="DK620" t="str">
            <v>01 Asociación</v>
          </cell>
        </row>
        <row r="621">
          <cell r="E621" t="str">
            <v>060701</v>
          </cell>
          <cell r="DK621" t="str">
            <v>01 Asociación</v>
          </cell>
        </row>
        <row r="622">
          <cell r="E622" t="str">
            <v>090703</v>
          </cell>
          <cell r="DK622" t="str">
            <v>01 Asociación</v>
          </cell>
        </row>
        <row r="623">
          <cell r="E623" t="str">
            <v>090703</v>
          </cell>
          <cell r="DK623" t="str">
            <v>01 Asociación</v>
          </cell>
        </row>
        <row r="624">
          <cell r="E624" t="str">
            <v>090112</v>
          </cell>
          <cell r="DK624" t="str">
            <v>01 Asociación</v>
          </cell>
        </row>
        <row r="625">
          <cell r="E625" t="str">
            <v>130106</v>
          </cell>
          <cell r="DK625" t="str">
            <v>01 Asociación</v>
          </cell>
        </row>
        <row r="626">
          <cell r="E626" t="str">
            <v>131202</v>
          </cell>
          <cell r="DK626" t="str">
            <v>01 Asociación</v>
          </cell>
        </row>
        <row r="627">
          <cell r="E627" t="str">
            <v>130106</v>
          </cell>
          <cell r="DK627" t="str">
            <v>02 Cooperativa</v>
          </cell>
        </row>
        <row r="628">
          <cell r="E628" t="str">
            <v>200114</v>
          </cell>
          <cell r="DK628" t="str">
            <v>01 Asociación</v>
          </cell>
        </row>
        <row r="629">
          <cell r="E629" t="str">
            <v>200605</v>
          </cell>
          <cell r="DK629" t="str">
            <v>01 Asociación</v>
          </cell>
        </row>
        <row r="630">
          <cell r="E630" t="str">
            <v>200402</v>
          </cell>
          <cell r="DK630" t="str">
            <v>02 Cooperativa</v>
          </cell>
        </row>
        <row r="631">
          <cell r="E631" t="str">
            <v>200114</v>
          </cell>
          <cell r="DK631" t="str">
            <v>02 Cooperativa</v>
          </cell>
        </row>
        <row r="632">
          <cell r="E632" t="str">
            <v>200210</v>
          </cell>
          <cell r="DK632" t="str">
            <v>01 Asociación</v>
          </cell>
        </row>
        <row r="633">
          <cell r="E633" t="str">
            <v>140205</v>
          </cell>
          <cell r="DK633" t="str">
            <v>01 Asociación</v>
          </cell>
        </row>
        <row r="634">
          <cell r="E634" t="str">
            <v>140308</v>
          </cell>
          <cell r="DK634" t="str">
            <v>01 Asociación</v>
          </cell>
        </row>
        <row r="635">
          <cell r="E635" t="str">
            <v>140308</v>
          </cell>
          <cell r="DK635" t="str">
            <v>01 Asociación</v>
          </cell>
        </row>
        <row r="636">
          <cell r="E636" t="str">
            <v>140308</v>
          </cell>
          <cell r="DK636" t="str">
            <v>02 Cooperativa</v>
          </cell>
        </row>
        <row r="637">
          <cell r="E637" t="str">
            <v>150606</v>
          </cell>
          <cell r="DK637" t="str">
            <v>01 Asociación</v>
          </cell>
        </row>
        <row r="638">
          <cell r="E638" t="str">
            <v>150808</v>
          </cell>
          <cell r="DK638" t="str">
            <v>01 Asociación</v>
          </cell>
        </row>
        <row r="639">
          <cell r="E639" t="str">
            <v>150407</v>
          </cell>
          <cell r="DK639" t="str">
            <v>01 Asociación</v>
          </cell>
        </row>
        <row r="640">
          <cell r="E640" t="str">
            <v>150601</v>
          </cell>
          <cell r="DK640" t="str">
            <v>07 Otros</v>
          </cell>
        </row>
        <row r="641">
          <cell r="E641" t="str">
            <v>150204</v>
          </cell>
          <cell r="DK641" t="str">
            <v>01 Asociación</v>
          </cell>
        </row>
        <row r="642">
          <cell r="E642" t="str">
            <v>150802</v>
          </cell>
          <cell r="DK642" t="str">
            <v>01 Asociación</v>
          </cell>
        </row>
        <row r="643">
          <cell r="E643" t="str">
            <v>160302</v>
          </cell>
          <cell r="DK643" t="str">
            <v>05 Comunidades Campesinas</v>
          </cell>
        </row>
        <row r="644">
          <cell r="E644" t="str">
            <v>160404</v>
          </cell>
          <cell r="DI644">
            <v>20541141171</v>
          </cell>
          <cell r="DK644" t="str">
            <v>02 Cooperativa</v>
          </cell>
        </row>
        <row r="645">
          <cell r="E645" t="str">
            <v>160302</v>
          </cell>
          <cell r="DI645">
            <v>20608311387</v>
          </cell>
          <cell r="DK645" t="str">
            <v>01 Asociación</v>
          </cell>
        </row>
        <row r="646">
          <cell r="E646" t="str">
            <v>240304</v>
          </cell>
          <cell r="DI646">
            <v>20608466721</v>
          </cell>
          <cell r="DK646" t="str">
            <v>01 Asociación</v>
          </cell>
        </row>
        <row r="647">
          <cell r="E647" t="str">
            <v>240303</v>
          </cell>
          <cell r="DK647" t="str">
            <v>01 Asociación</v>
          </cell>
        </row>
        <row r="648">
          <cell r="E648" t="str">
            <v>240301</v>
          </cell>
          <cell r="DK648" t="str">
            <v>01 Asociación</v>
          </cell>
        </row>
        <row r="649">
          <cell r="E649" t="str">
            <v>240303</v>
          </cell>
          <cell r="DK649" t="str">
            <v>01 Asociación</v>
          </cell>
        </row>
        <row r="650">
          <cell r="E650" t="str">
            <v>240302</v>
          </cell>
          <cell r="DK650" t="str">
            <v>01 Asociación</v>
          </cell>
        </row>
        <row r="651">
          <cell r="E651" t="str">
            <v>021801</v>
          </cell>
          <cell r="DK651" t="str">
            <v>01 Asociación</v>
          </cell>
        </row>
        <row r="652">
          <cell r="E652" t="str">
            <v>020801</v>
          </cell>
          <cell r="DK652" t="str">
            <v>02 Cooperativa</v>
          </cell>
        </row>
        <row r="653">
          <cell r="E653" t="str">
            <v>020801</v>
          </cell>
          <cell r="DK653" t="str">
            <v>01 Asociación</v>
          </cell>
        </row>
        <row r="654">
          <cell r="DK654" t="str">
            <v>01 Asociación</v>
          </cell>
        </row>
        <row r="655">
          <cell r="E655" t="str">
            <v>010202</v>
          </cell>
          <cell r="DK655" t="str">
            <v>01 Asociación</v>
          </cell>
        </row>
        <row r="656">
          <cell r="E656" t="str">
            <v>010202</v>
          </cell>
          <cell r="DK656" t="str">
            <v>01 Asociación</v>
          </cell>
        </row>
        <row r="657">
          <cell r="E657" t="str">
            <v>080408</v>
          </cell>
          <cell r="DK657" t="str">
            <v>02 Cooperativa</v>
          </cell>
        </row>
        <row r="658">
          <cell r="E658" t="str">
            <v>080905</v>
          </cell>
          <cell r="DK658" t="str">
            <v>02 Cooperativa</v>
          </cell>
        </row>
        <row r="659">
          <cell r="E659" t="str">
            <v>080408</v>
          </cell>
          <cell r="DK659" t="str">
            <v>02 Cooperativa</v>
          </cell>
        </row>
        <row r="660">
          <cell r="E660" t="str">
            <v>140307</v>
          </cell>
          <cell r="DK660" t="str">
            <v>02 Cooperativa</v>
          </cell>
        </row>
        <row r="661">
          <cell r="E661" t="str">
            <v>140307</v>
          </cell>
          <cell r="DK661" t="str">
            <v>01 Asociación</v>
          </cell>
        </row>
        <row r="662">
          <cell r="E662" t="str">
            <v>140307</v>
          </cell>
          <cell r="DK662" t="str">
            <v>07 Otros</v>
          </cell>
        </row>
        <row r="663">
          <cell r="E663" t="str">
            <v>140309</v>
          </cell>
          <cell r="DK663" t="str">
            <v>01 Asociación</v>
          </cell>
        </row>
        <row r="664">
          <cell r="E664" t="str">
            <v>230406</v>
          </cell>
          <cell r="DK664" t="str">
            <v>01 Asociación</v>
          </cell>
        </row>
        <row r="665">
          <cell r="E665" t="str">
            <v>230111</v>
          </cell>
          <cell r="DK665" t="str">
            <v>01 Asociación</v>
          </cell>
        </row>
        <row r="666">
          <cell r="E666" t="str">
            <v>230301</v>
          </cell>
          <cell r="DK666" t="str">
            <v>01 Asociación</v>
          </cell>
        </row>
        <row r="667">
          <cell r="E667" t="str">
            <v>230301</v>
          </cell>
          <cell r="DK667" t="str">
            <v>02 Cooperativa</v>
          </cell>
        </row>
        <row r="668">
          <cell r="E668" t="str">
            <v>240105</v>
          </cell>
          <cell r="DK668" t="str">
            <v>01 Asociación</v>
          </cell>
        </row>
        <row r="669">
          <cell r="DK669" t="str">
            <v>01 Asociación</v>
          </cell>
        </row>
        <row r="670">
          <cell r="DK670" t="str">
            <v>01 Asociación</v>
          </cell>
        </row>
        <row r="671">
          <cell r="DK671" t="str">
            <v>01 Asociación</v>
          </cell>
        </row>
        <row r="672">
          <cell r="DK672" t="str">
            <v>01 Asociación</v>
          </cell>
        </row>
        <row r="673">
          <cell r="DK673" t="str">
            <v>01 Asociación</v>
          </cell>
        </row>
        <row r="674">
          <cell r="DK674" t="str">
            <v>02 Cooperativa</v>
          </cell>
        </row>
        <row r="675">
          <cell r="DK675" t="str">
            <v>05 Comunidades Campesinas</v>
          </cell>
        </row>
        <row r="676">
          <cell r="DK676" t="str">
            <v>01 Asociación</v>
          </cell>
        </row>
        <row r="677">
          <cell r="DK677" t="str">
            <v>01 Asociación</v>
          </cell>
        </row>
      </sheetData>
      <sheetData sheetId="1">
        <row r="4">
          <cell r="I4" t="str">
            <v>FAIR TRADE</v>
          </cell>
          <cell r="AD4">
            <v>20601575184</v>
          </cell>
        </row>
        <row r="5">
          <cell r="I5" t="str">
            <v>ORGANICO</v>
          </cell>
          <cell r="AD5">
            <v>20613899287</v>
          </cell>
        </row>
        <row r="6">
          <cell r="I6" t="str">
            <v>ORGANICO/GLOBAL GAP</v>
          </cell>
          <cell r="AD6">
            <v>20526179367</v>
          </cell>
        </row>
        <row r="7">
          <cell r="I7" t="str">
            <v>GLOBAL GAP</v>
          </cell>
          <cell r="AD7" t="str">
            <v> 20611531088</v>
          </cell>
        </row>
        <row r="8">
          <cell r="I8" t="str">
            <v>GLOBAL GAP</v>
          </cell>
          <cell r="AD8">
            <v>20607063576</v>
          </cell>
        </row>
        <row r="9">
          <cell r="I9" t="str">
            <v>GLOBAL GAP</v>
          </cell>
          <cell r="AD9">
            <v>20605371869</v>
          </cell>
        </row>
      </sheetData>
      <sheetData sheetId="2">
        <row r="2">
          <cell r="A2">
            <v>20600529693</v>
          </cell>
          <cell r="C2" t="str">
            <v>CACAO</v>
          </cell>
          <cell r="D2" t="str">
            <v>CACAO</v>
          </cell>
          <cell r="E2" t="str">
            <v>Ayacucho</v>
          </cell>
          <cell r="F2">
            <v>50408</v>
          </cell>
          <cell r="H2" t="str">
            <v>Huanta</v>
          </cell>
          <cell r="I2" t="str">
            <v>Llochegua</v>
          </cell>
          <cell r="R2" t="str">
            <v>PAC</v>
          </cell>
          <cell r="S2" t="str">
            <v>2018-2019</v>
          </cell>
          <cell r="T2">
            <v>2</v>
          </cell>
          <cell r="U2" t="str">
            <v>SI</v>
          </cell>
          <cell r="V2" t="str">
            <v>NO</v>
          </cell>
          <cell r="W2">
            <v>33</v>
          </cell>
          <cell r="X2">
            <v>21</v>
          </cell>
          <cell r="Y2">
            <v>12</v>
          </cell>
          <cell r="Z2">
            <v>33</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0</v>
          </cell>
          <cell r="AQ2">
            <v>0</v>
          </cell>
          <cell r="AR2">
            <v>0</v>
          </cell>
          <cell r="AS2">
            <v>33</v>
          </cell>
          <cell r="AT2">
            <v>0</v>
          </cell>
          <cell r="AU2">
            <v>0</v>
          </cell>
          <cell r="AV2">
            <v>0</v>
          </cell>
          <cell r="AW2">
            <v>0</v>
          </cell>
          <cell r="AX2">
            <v>0</v>
          </cell>
          <cell r="AY2">
            <v>0</v>
          </cell>
          <cell r="AZ2">
            <v>0</v>
          </cell>
          <cell r="BA2">
            <v>0</v>
          </cell>
          <cell r="BB2">
            <v>0</v>
          </cell>
          <cell r="BC2">
            <v>0</v>
          </cell>
          <cell r="BD2">
            <v>0</v>
          </cell>
          <cell r="BE2">
            <v>0</v>
          </cell>
          <cell r="BF2">
            <v>0</v>
          </cell>
          <cell r="BG2">
            <v>59766</v>
          </cell>
          <cell r="BH2">
            <v>0</v>
          </cell>
          <cell r="BI2">
            <v>59766</v>
          </cell>
          <cell r="BL2">
            <v>0</v>
          </cell>
          <cell r="BM2">
            <v>0</v>
          </cell>
          <cell r="BN2">
            <v>0</v>
          </cell>
          <cell r="BQ2">
            <v>0</v>
          </cell>
          <cell r="BR2">
            <v>0</v>
          </cell>
          <cell r="BS2">
            <v>0</v>
          </cell>
          <cell r="BV2">
            <v>0</v>
          </cell>
          <cell r="BW2">
            <v>0</v>
          </cell>
          <cell r="BX2">
            <v>0</v>
          </cell>
          <cell r="CA2">
            <v>0</v>
          </cell>
          <cell r="CB2">
            <v>0</v>
          </cell>
          <cell r="CC2">
            <v>0</v>
          </cell>
          <cell r="CF2">
            <v>0</v>
          </cell>
          <cell r="CG2">
            <v>0</v>
          </cell>
          <cell r="CH2">
            <v>0</v>
          </cell>
          <cell r="CL2">
            <v>0</v>
          </cell>
          <cell r="CM2">
            <v>0</v>
          </cell>
          <cell r="CN2">
            <v>0</v>
          </cell>
          <cell r="CQ2">
            <v>0</v>
          </cell>
          <cell r="CR2">
            <v>0</v>
          </cell>
          <cell r="CS2">
            <v>0</v>
          </cell>
          <cell r="CT2">
            <v>0</v>
          </cell>
          <cell r="CU2">
            <v>0</v>
          </cell>
          <cell r="CV2">
            <v>0</v>
          </cell>
          <cell r="CW2">
            <v>0</v>
          </cell>
          <cell r="CX2">
            <v>0</v>
          </cell>
          <cell r="CY2">
            <v>0</v>
          </cell>
          <cell r="CZ2">
            <v>0</v>
          </cell>
          <cell r="DA2">
            <v>0</v>
          </cell>
          <cell r="DB2">
            <v>0</v>
          </cell>
          <cell r="DC2">
            <v>0</v>
          </cell>
          <cell r="DD2">
            <v>0</v>
          </cell>
          <cell r="DE2">
            <v>0</v>
          </cell>
          <cell r="DF2">
            <v>0</v>
          </cell>
          <cell r="DG2">
            <v>0</v>
          </cell>
          <cell r="DH2">
            <v>0</v>
          </cell>
          <cell r="DI2">
            <v>0</v>
          </cell>
          <cell r="DJ2" t="str">
            <v>AGRO ASOCIACION Y SERVICIOS TINKUY</v>
          </cell>
          <cell r="DK2" t="str">
            <v>01 Asociación</v>
          </cell>
          <cell r="FI2" t="str">
            <v>pacMAYOR</v>
          </cell>
        </row>
        <row r="3">
          <cell r="A3">
            <v>20118588135</v>
          </cell>
          <cell r="C3" t="str">
            <v>FIBRA DE ALPACA</v>
          </cell>
          <cell r="D3" t="str">
            <v>FIBRA DE ALPACA</v>
          </cell>
          <cell r="E3" t="str">
            <v>Puno</v>
          </cell>
          <cell r="F3">
            <v>211101</v>
          </cell>
          <cell r="H3" t="str">
            <v>San Roman</v>
          </cell>
          <cell r="I3" t="str">
            <v>Juliaca</v>
          </cell>
          <cell r="R3" t="str">
            <v>PAC</v>
          </cell>
          <cell r="S3" t="str">
            <v>2018-2019-2020-2021-2023</v>
          </cell>
          <cell r="T3">
            <v>5</v>
          </cell>
          <cell r="U3" t="str">
            <v>SI</v>
          </cell>
          <cell r="V3" t="str">
            <v>SI</v>
          </cell>
          <cell r="W3">
            <v>284</v>
          </cell>
          <cell r="X3">
            <v>42</v>
          </cell>
          <cell r="Y3">
            <v>33</v>
          </cell>
          <cell r="Z3">
            <v>75</v>
          </cell>
          <cell r="AA3">
            <v>42</v>
          </cell>
          <cell r="AB3">
            <v>33</v>
          </cell>
          <cell r="AC3">
            <v>75</v>
          </cell>
          <cell r="AD3">
            <v>42</v>
          </cell>
          <cell r="AE3">
            <v>33</v>
          </cell>
          <cell r="AF3">
            <v>75</v>
          </cell>
          <cell r="AG3">
            <v>0</v>
          </cell>
          <cell r="AH3">
            <v>0</v>
          </cell>
          <cell r="AI3">
            <v>0</v>
          </cell>
          <cell r="AJ3">
            <v>60</v>
          </cell>
          <cell r="AK3">
            <v>30</v>
          </cell>
          <cell r="AL3">
            <v>90</v>
          </cell>
          <cell r="AM3">
            <v>0</v>
          </cell>
          <cell r="AN3">
            <v>0</v>
          </cell>
          <cell r="AO3">
            <v>0</v>
          </cell>
          <cell r="AP3">
            <v>0</v>
          </cell>
          <cell r="AQ3">
            <v>0</v>
          </cell>
          <cell r="AR3">
            <v>0</v>
          </cell>
          <cell r="AS3">
            <v>90</v>
          </cell>
          <cell r="AT3">
            <v>5</v>
          </cell>
          <cell r="AU3">
            <v>4</v>
          </cell>
          <cell r="AV3">
            <v>60</v>
          </cell>
          <cell r="AW3">
            <v>5</v>
          </cell>
          <cell r="AX3">
            <v>0</v>
          </cell>
          <cell r="AY3">
            <v>0</v>
          </cell>
          <cell r="AZ3">
            <v>24</v>
          </cell>
          <cell r="BA3">
            <v>3</v>
          </cell>
          <cell r="BB3">
            <v>0</v>
          </cell>
          <cell r="BC3">
            <v>0</v>
          </cell>
          <cell r="BD3">
            <v>0</v>
          </cell>
          <cell r="BE3">
            <v>0</v>
          </cell>
          <cell r="BF3">
            <v>0</v>
          </cell>
          <cell r="BG3">
            <v>850000</v>
          </cell>
          <cell r="BH3">
            <v>0</v>
          </cell>
          <cell r="BI3">
            <v>850000</v>
          </cell>
          <cell r="BL3">
            <v>850000</v>
          </cell>
          <cell r="BM3">
            <v>0</v>
          </cell>
          <cell r="BN3">
            <v>850000</v>
          </cell>
          <cell r="BQ3">
            <v>436600</v>
          </cell>
          <cell r="BR3">
            <v>0</v>
          </cell>
          <cell r="BS3">
            <v>436600</v>
          </cell>
          <cell r="BV3">
            <v>0</v>
          </cell>
          <cell r="BW3">
            <v>0</v>
          </cell>
          <cell r="BX3">
            <v>0</v>
          </cell>
          <cell r="CA3">
            <v>85185.8</v>
          </cell>
          <cell r="CB3">
            <v>0</v>
          </cell>
          <cell r="CC3">
            <v>85185.8</v>
          </cell>
          <cell r="CF3">
            <v>0</v>
          </cell>
          <cell r="CG3">
            <v>0</v>
          </cell>
          <cell r="CH3">
            <v>0</v>
          </cell>
          <cell r="CL3">
            <v>0</v>
          </cell>
          <cell r="CM3">
            <v>0</v>
          </cell>
          <cell r="CN3">
            <v>0</v>
          </cell>
          <cell r="CQ3">
            <v>0</v>
          </cell>
          <cell r="CR3">
            <v>85185.8</v>
          </cell>
          <cell r="CS3">
            <v>0</v>
          </cell>
          <cell r="CT3">
            <v>0</v>
          </cell>
          <cell r="CU3">
            <v>0</v>
          </cell>
          <cell r="CV3">
            <v>0</v>
          </cell>
          <cell r="CW3">
            <v>85185.8</v>
          </cell>
          <cell r="CX3">
            <v>0</v>
          </cell>
          <cell r="CY3">
            <v>0</v>
          </cell>
          <cell r="CZ3">
            <v>0</v>
          </cell>
          <cell r="DA3">
            <v>0</v>
          </cell>
          <cell r="DB3">
            <v>0</v>
          </cell>
          <cell r="DC3">
            <v>0</v>
          </cell>
          <cell r="DD3">
            <v>0</v>
          </cell>
          <cell r="DE3">
            <v>0</v>
          </cell>
          <cell r="DF3">
            <v>0</v>
          </cell>
          <cell r="DG3">
            <v>0</v>
          </cell>
          <cell r="DH3">
            <v>0</v>
          </cell>
          <cell r="DI3">
            <v>0</v>
          </cell>
          <cell r="DJ3" t="str">
            <v>CENTRAL DE COOPERATIVAS DE SERVICIOS ESPECIALES ALPAQUERAS DE PUNO LTDA. - CECOALP</v>
          </cell>
          <cell r="DK3" t="str">
            <v>07 Otros</v>
          </cell>
          <cell r="FI3" t="str">
            <v>pacMAYOR</v>
          </cell>
        </row>
        <row r="4">
          <cell r="A4">
            <v>20119208026</v>
          </cell>
          <cell r="C4" t="str">
            <v>DERIVADOS LACTEOS</v>
          </cell>
          <cell r="D4" t="str">
            <v>QUESOS MADURADOS</v>
          </cell>
          <cell r="E4" t="str">
            <v>Moquegua-Tacna</v>
          </cell>
          <cell r="F4">
            <v>230101</v>
          </cell>
          <cell r="H4" t="str">
            <v>Tacna</v>
          </cell>
          <cell r="I4" t="str">
            <v>Tacna</v>
          </cell>
          <cell r="R4" t="str">
            <v>PAC</v>
          </cell>
          <cell r="S4" t="str">
            <v>2018</v>
          </cell>
          <cell r="T4">
            <v>1</v>
          </cell>
          <cell r="U4" t="str">
            <v>NO</v>
          </cell>
          <cell r="V4" t="str">
            <v>NO</v>
          </cell>
          <cell r="W4">
            <v>42</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42</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L4">
            <v>0</v>
          </cell>
          <cell r="BM4">
            <v>0</v>
          </cell>
          <cell r="BN4">
            <v>0</v>
          </cell>
          <cell r="BQ4">
            <v>0</v>
          </cell>
          <cell r="BR4">
            <v>0</v>
          </cell>
          <cell r="BS4">
            <v>0</v>
          </cell>
          <cell r="BV4">
            <v>0</v>
          </cell>
          <cell r="BW4">
            <v>0</v>
          </cell>
          <cell r="BX4">
            <v>0</v>
          </cell>
          <cell r="CA4">
            <v>0</v>
          </cell>
          <cell r="CB4">
            <v>0</v>
          </cell>
          <cell r="CC4">
            <v>0</v>
          </cell>
          <cell r="CF4">
            <v>0</v>
          </cell>
          <cell r="CG4">
            <v>0</v>
          </cell>
          <cell r="CH4">
            <v>0</v>
          </cell>
          <cell r="CL4">
            <v>0</v>
          </cell>
          <cell r="CM4">
            <v>0</v>
          </cell>
          <cell r="CN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t="str">
            <v>FONGAL TACNA</v>
          </cell>
          <cell r="DK4" t="str">
            <v>01 Asociación</v>
          </cell>
          <cell r="FI4" t="str">
            <v>pacMAYOR</v>
          </cell>
        </row>
        <row r="5">
          <cell r="A5">
            <v>20606556331</v>
          </cell>
          <cell r="C5" t="str">
            <v>CACAO</v>
          </cell>
          <cell r="D5" t="str">
            <v>CACAO</v>
          </cell>
          <cell r="E5" t="str">
            <v>San Martin</v>
          </cell>
          <cell r="F5">
            <v>220601</v>
          </cell>
          <cell r="H5" t="str">
            <v>Mariscal Caceres</v>
          </cell>
          <cell r="I5" t="str">
            <v>Juanjui</v>
          </cell>
          <cell r="R5" t="str">
            <v>PAC</v>
          </cell>
          <cell r="S5" t="str">
            <v>2024 - 2025</v>
          </cell>
          <cell r="T5">
            <v>2</v>
          </cell>
          <cell r="U5" t="str">
            <v>SI</v>
          </cell>
          <cell r="V5" t="str">
            <v>SI</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22</v>
          </cell>
          <cell r="AN5">
            <v>8</v>
          </cell>
          <cell r="AO5">
            <v>30</v>
          </cell>
          <cell r="AP5">
            <v>33</v>
          </cell>
          <cell r="AQ5">
            <v>25</v>
          </cell>
          <cell r="AR5">
            <v>58</v>
          </cell>
          <cell r="AS5">
            <v>58</v>
          </cell>
          <cell r="AT5">
            <v>0</v>
          </cell>
          <cell r="AU5">
            <v>0</v>
          </cell>
          <cell r="AV5">
            <v>0</v>
          </cell>
          <cell r="AW5">
            <v>0</v>
          </cell>
          <cell r="AX5">
            <v>0</v>
          </cell>
          <cell r="AY5">
            <v>0</v>
          </cell>
          <cell r="AZ5">
            <v>0</v>
          </cell>
          <cell r="BA5">
            <v>0</v>
          </cell>
          <cell r="BB5">
            <v>3</v>
          </cell>
          <cell r="BC5">
            <v>0</v>
          </cell>
          <cell r="BD5">
            <v>12</v>
          </cell>
          <cell r="BE5">
            <v>0</v>
          </cell>
          <cell r="BF5">
            <v>0</v>
          </cell>
          <cell r="BG5">
            <v>0</v>
          </cell>
          <cell r="BH5">
            <v>0</v>
          </cell>
          <cell r="BI5">
            <v>0</v>
          </cell>
          <cell r="BL5">
            <v>0</v>
          </cell>
          <cell r="BM5">
            <v>0</v>
          </cell>
          <cell r="BN5">
            <v>0</v>
          </cell>
          <cell r="BQ5">
            <v>0</v>
          </cell>
          <cell r="BR5">
            <v>0</v>
          </cell>
          <cell r="BS5">
            <v>0</v>
          </cell>
          <cell r="BV5">
            <v>0</v>
          </cell>
          <cell r="BW5">
            <v>0</v>
          </cell>
          <cell r="BX5">
            <v>0</v>
          </cell>
          <cell r="CA5">
            <v>0</v>
          </cell>
          <cell r="CB5">
            <v>0</v>
          </cell>
          <cell r="CC5">
            <v>0</v>
          </cell>
          <cell r="CF5">
            <v>0</v>
          </cell>
          <cell r="CG5">
            <v>0</v>
          </cell>
          <cell r="CH5">
            <v>0</v>
          </cell>
          <cell r="CL5">
            <v>0</v>
          </cell>
          <cell r="CM5">
            <v>0</v>
          </cell>
          <cell r="CN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t="str">
            <v>ASOCIACIÓN ABISEO SAN MARTIN - ASABISAM</v>
          </cell>
          <cell r="DK5" t="str">
            <v>01 Asociación</v>
          </cell>
          <cell r="FI5" t="str">
            <v>pacMAYOR</v>
          </cell>
        </row>
        <row r="6">
          <cell r="A6">
            <v>20602650643</v>
          </cell>
          <cell r="C6" t="str">
            <v>CAFÉ</v>
          </cell>
          <cell r="D6" t="str">
            <v>CAFE VERDE</v>
          </cell>
          <cell r="E6" t="str">
            <v>San Martin</v>
          </cell>
          <cell r="F6">
            <v>220101</v>
          </cell>
          <cell r="H6" t="str">
            <v>Moyobamba</v>
          </cell>
          <cell r="I6" t="str">
            <v>Moyobamba</v>
          </cell>
          <cell r="R6" t="str">
            <v>PAC</v>
          </cell>
          <cell r="S6" t="str">
            <v>2025</v>
          </cell>
          <cell r="T6">
            <v>1</v>
          </cell>
          <cell r="U6" t="str">
            <v>SI</v>
          </cell>
          <cell r="V6" t="str">
            <v>SI</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407</v>
          </cell>
          <cell r="AQ6">
            <v>200</v>
          </cell>
          <cell r="AR6">
            <v>607</v>
          </cell>
          <cell r="AS6">
            <v>607</v>
          </cell>
          <cell r="BD6">
            <v>6</v>
          </cell>
          <cell r="BE6">
            <v>0</v>
          </cell>
          <cell r="CL6">
            <v>374967.70016578003</v>
          </cell>
          <cell r="CM6">
            <v>25644583.31777142</v>
          </cell>
          <cell r="CN6">
            <v>26019551.017937198</v>
          </cell>
          <cell r="DD6">
            <v>0</v>
          </cell>
          <cell r="DE6">
            <v>0</v>
          </cell>
          <cell r="DF6">
            <v>26019551.017937198</v>
          </cell>
          <cell r="DG6">
            <v>0</v>
          </cell>
          <cell r="DH6">
            <v>0</v>
          </cell>
          <cell r="DI6">
            <v>26019551.017937198</v>
          </cell>
          <cell r="DJ6" t="str">
            <v>ASOCIACIÓN AGROEXPORTADORA DE LA REGIÓN SAN MARTÍN</v>
          </cell>
          <cell r="DK6" t="str">
            <v>01 Asociación</v>
          </cell>
          <cell r="DN6" t="str">
            <v>San Martín</v>
          </cell>
          <cell r="DQ6" t="str">
            <v>SI</v>
          </cell>
          <cell r="DR6">
            <v>43062</v>
          </cell>
          <cell r="DS6">
            <v>2025</v>
          </cell>
          <cell r="DT6" t="str">
            <v>Ejecución</v>
          </cell>
          <cell r="DU6" t="str">
            <v xml:space="preserve">Organización agraria dedicada a la producción de café, que cuenta con diversas certificaciones, como orgánico y comercio justo, además de la marca de Agricultura Familiar. Está conformada por 607 socios.
</v>
          </cell>
          <cell r="DV6" t="str">
            <v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v>
          </cell>
          <cell r="DW6" t="str">
            <v>Asociación Agroexportadora de la Región San Martín</v>
          </cell>
          <cell r="DX6">
            <v>607</v>
          </cell>
          <cell r="DY6">
            <v>155</v>
          </cell>
          <cell r="DZ6">
            <v>1500</v>
          </cell>
          <cell r="EA6" t="str">
            <v>22000 qq</v>
          </cell>
          <cell r="EB6" t="str">
            <v>Marzo - Noviembre</v>
          </cell>
          <cell r="EC6" t="str">
            <v>Marzo - Diciembre</v>
          </cell>
          <cell r="ED6" t="str">
            <v>1100 - 1700 m s. n. m.</v>
          </cell>
          <cell r="EE6" t="str">
            <v>Catimor, Costa Rica, Castilla, Típica, Pache</v>
          </cell>
          <cell r="EF6" t="str">
            <v>Si (vigencia hasta el 23/10/2026) certificación de OCI Internacionla N° LPO -00750</v>
          </cell>
          <cell r="EG6" t="str">
            <v>Si (vigencia hasta junio del 2028)</v>
          </cell>
          <cell r="EH6" t="str">
            <v>Certificación Orgánica
Certificación Comercio Justo (Fairtrade)</v>
          </cell>
          <cell r="EI6" t="str">
            <v>Grado 1: 40 contenedores
Grado 2: 15 contenedores
Café Especial incluir :  Cafes taza limpia de 82 a 83 puntos SCA</v>
          </cell>
          <cell r="EJ6">
            <v>0.8</v>
          </cell>
          <cell r="EK6" t="str">
            <v>Car.Marginal Nro. S/N (Al Costado de Perhusac)</v>
          </cell>
          <cell r="EL6" t="str">
            <v>agroexportadorsanmartin@hotmail.com</v>
          </cell>
          <cell r="EM6">
            <v>981234888</v>
          </cell>
          <cell r="EN6" t="str">
            <v>https://agrosanmartin.com/</v>
          </cell>
          <cell r="EP6" t="str">
            <v>Zamora Malca Gerardo</v>
          </cell>
          <cell r="ES6" t="str">
            <v>Zamora Malca Gerardo</v>
          </cell>
          <cell r="ET6">
            <v>981234888</v>
          </cell>
          <cell r="EV6" t="str">
            <v>No cuenta con Registro</v>
          </cell>
          <cell r="EX6" t="str">
            <v>NO</v>
          </cell>
          <cell r="EY6" t="str">
            <v>NO</v>
          </cell>
          <cell r="EZ6" t="str">
            <v>NO</v>
          </cell>
          <cell r="FC6" t="str">
            <v>SI</v>
          </cell>
          <cell r="FD6">
            <v>6402453</v>
          </cell>
          <cell r="FE6">
            <v>864660</v>
          </cell>
          <cell r="FF6">
            <v>12531.30434782609</v>
          </cell>
          <cell r="FG6">
            <v>45.568379446640307</v>
          </cell>
          <cell r="FH6" t="str">
            <v>Alemania, Suecia,Mexico, Belgica, Reino Unido</v>
          </cell>
          <cell r="FI6" t="str">
            <v>pacMAYOR|san martin</v>
          </cell>
        </row>
        <row r="7">
          <cell r="A7">
            <v>20129772043</v>
          </cell>
          <cell r="C7" t="str">
            <v>FIBRA DE ALPACA</v>
          </cell>
          <cell r="D7" t="str">
            <v>FIBRA DE ALPACA</v>
          </cell>
          <cell r="E7" t="str">
            <v>Pasco</v>
          </cell>
          <cell r="F7">
            <v>190112</v>
          </cell>
          <cell r="H7" t="str">
            <v>Pasco</v>
          </cell>
          <cell r="I7" t="str">
            <v>Vicco</v>
          </cell>
          <cell r="R7" t="str">
            <v>PAC</v>
          </cell>
          <cell r="S7" t="str">
            <v>2021-2022</v>
          </cell>
          <cell r="T7">
            <v>2</v>
          </cell>
          <cell r="U7" t="str">
            <v>SI</v>
          </cell>
          <cell r="V7" t="str">
            <v>SI</v>
          </cell>
          <cell r="W7">
            <v>0</v>
          </cell>
          <cell r="X7">
            <v>0</v>
          </cell>
          <cell r="Y7">
            <v>0</v>
          </cell>
          <cell r="Z7">
            <v>0</v>
          </cell>
          <cell r="AA7">
            <v>0</v>
          </cell>
          <cell r="AB7">
            <v>0</v>
          </cell>
          <cell r="AC7">
            <v>0</v>
          </cell>
          <cell r="AD7">
            <v>398</v>
          </cell>
          <cell r="AE7">
            <v>240</v>
          </cell>
          <cell r="AF7">
            <v>638</v>
          </cell>
          <cell r="AG7">
            <v>398</v>
          </cell>
          <cell r="AH7">
            <v>240</v>
          </cell>
          <cell r="AI7">
            <v>638</v>
          </cell>
          <cell r="AJ7">
            <v>0</v>
          </cell>
          <cell r="AK7">
            <v>0</v>
          </cell>
          <cell r="AL7">
            <v>0</v>
          </cell>
          <cell r="AM7">
            <v>0</v>
          </cell>
          <cell r="AN7">
            <v>0</v>
          </cell>
          <cell r="AO7">
            <v>0</v>
          </cell>
          <cell r="AP7">
            <v>0</v>
          </cell>
          <cell r="AQ7">
            <v>0</v>
          </cell>
          <cell r="AR7">
            <v>0</v>
          </cell>
          <cell r="AS7">
            <v>638</v>
          </cell>
          <cell r="AT7">
            <v>0</v>
          </cell>
          <cell r="AU7">
            <v>0</v>
          </cell>
          <cell r="AV7">
            <v>34</v>
          </cell>
          <cell r="AW7">
            <v>1</v>
          </cell>
          <cell r="AX7">
            <v>42</v>
          </cell>
          <cell r="AY7">
            <v>0</v>
          </cell>
          <cell r="AZ7">
            <v>0</v>
          </cell>
          <cell r="BA7">
            <v>0</v>
          </cell>
          <cell r="BB7">
            <v>0</v>
          </cell>
          <cell r="BC7">
            <v>0</v>
          </cell>
          <cell r="BD7">
            <v>0</v>
          </cell>
          <cell r="BE7">
            <v>0</v>
          </cell>
          <cell r="BF7">
            <v>0</v>
          </cell>
          <cell r="BG7">
            <v>0</v>
          </cell>
          <cell r="BH7">
            <v>0</v>
          </cell>
          <cell r="BI7">
            <v>0</v>
          </cell>
          <cell r="BL7">
            <v>0</v>
          </cell>
          <cell r="BM7">
            <v>0</v>
          </cell>
          <cell r="BN7">
            <v>0</v>
          </cell>
          <cell r="BQ7">
            <v>28852.7</v>
          </cell>
          <cell r="BR7">
            <v>0</v>
          </cell>
          <cell r="BS7">
            <v>28852.7</v>
          </cell>
          <cell r="BV7">
            <v>0</v>
          </cell>
          <cell r="BW7">
            <v>0</v>
          </cell>
          <cell r="BX7">
            <v>0</v>
          </cell>
          <cell r="CA7">
            <v>0</v>
          </cell>
          <cell r="CB7">
            <v>0</v>
          </cell>
          <cell r="CC7">
            <v>0</v>
          </cell>
          <cell r="CF7">
            <v>0</v>
          </cell>
          <cell r="CG7">
            <v>0</v>
          </cell>
          <cell r="CH7">
            <v>0</v>
          </cell>
          <cell r="CL7">
            <v>0</v>
          </cell>
          <cell r="CM7">
            <v>0</v>
          </cell>
          <cell r="CN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t="str">
            <v>COOPERATIVA COMUNAL VICCO LTDA</v>
          </cell>
          <cell r="DK7" t="str">
            <v>02 Cooperativa</v>
          </cell>
          <cell r="FI7" t="str">
            <v>pacMAYOR</v>
          </cell>
        </row>
        <row r="8">
          <cell r="A8">
            <v>20129830426</v>
          </cell>
          <cell r="C8" t="str">
            <v>FIBRA DE ALPACA</v>
          </cell>
          <cell r="D8" t="str">
            <v>FIBRA DE ALPACA</v>
          </cell>
          <cell r="E8" t="str">
            <v>Pasco</v>
          </cell>
          <cell r="F8">
            <v>190104</v>
          </cell>
          <cell r="H8" t="str">
            <v>Pasco</v>
          </cell>
          <cell r="I8" t="str">
            <v>Huayllay</v>
          </cell>
          <cell r="R8" t="str">
            <v>PAC</v>
          </cell>
          <cell r="S8" t="str">
            <v>2021-2022-2024 - 2025</v>
          </cell>
          <cell r="T8">
            <v>4</v>
          </cell>
          <cell r="U8" t="str">
            <v>SI</v>
          </cell>
          <cell r="V8" t="str">
            <v>SI</v>
          </cell>
          <cell r="W8">
            <v>0</v>
          </cell>
          <cell r="X8">
            <v>0</v>
          </cell>
          <cell r="Y8">
            <v>0</v>
          </cell>
          <cell r="Z8">
            <v>0</v>
          </cell>
          <cell r="AA8">
            <v>0</v>
          </cell>
          <cell r="AB8">
            <v>0</v>
          </cell>
          <cell r="AC8">
            <v>0</v>
          </cell>
          <cell r="AD8">
            <v>272</v>
          </cell>
          <cell r="AE8">
            <v>215</v>
          </cell>
          <cell r="AF8">
            <v>487</v>
          </cell>
          <cell r="AG8">
            <v>272</v>
          </cell>
          <cell r="AH8">
            <v>215</v>
          </cell>
          <cell r="AI8">
            <v>487</v>
          </cell>
          <cell r="AJ8">
            <v>0</v>
          </cell>
          <cell r="AK8">
            <v>0</v>
          </cell>
          <cell r="AL8">
            <v>0</v>
          </cell>
          <cell r="AM8">
            <v>272</v>
          </cell>
          <cell r="AN8">
            <v>215</v>
          </cell>
          <cell r="AO8">
            <v>487</v>
          </cell>
          <cell r="AP8">
            <v>235</v>
          </cell>
          <cell r="AQ8">
            <v>254</v>
          </cell>
          <cell r="AR8">
            <v>489</v>
          </cell>
          <cell r="AS8">
            <v>489</v>
          </cell>
          <cell r="AT8">
            <v>0</v>
          </cell>
          <cell r="AU8">
            <v>0</v>
          </cell>
          <cell r="AV8">
            <v>38</v>
          </cell>
          <cell r="AW8">
            <v>1</v>
          </cell>
          <cell r="AX8">
            <v>42</v>
          </cell>
          <cell r="AY8">
            <v>0</v>
          </cell>
          <cell r="AZ8">
            <v>0</v>
          </cell>
          <cell r="BA8">
            <v>0</v>
          </cell>
          <cell r="BB8">
            <v>33</v>
          </cell>
          <cell r="BC8">
            <v>0</v>
          </cell>
          <cell r="BD8">
            <v>20</v>
          </cell>
          <cell r="BE8">
            <v>4</v>
          </cell>
          <cell r="BF8">
            <v>0</v>
          </cell>
          <cell r="BG8">
            <v>0</v>
          </cell>
          <cell r="BH8">
            <v>0</v>
          </cell>
          <cell r="BI8">
            <v>0</v>
          </cell>
          <cell r="BL8">
            <v>0</v>
          </cell>
          <cell r="BM8">
            <v>0</v>
          </cell>
          <cell r="BN8">
            <v>0</v>
          </cell>
          <cell r="BQ8">
            <v>254137.96</v>
          </cell>
          <cell r="BR8">
            <v>0</v>
          </cell>
          <cell r="BS8">
            <v>254137.96</v>
          </cell>
          <cell r="BV8">
            <v>384239.16</v>
          </cell>
          <cell r="BW8">
            <v>0</v>
          </cell>
          <cell r="BX8">
            <v>384239.16</v>
          </cell>
          <cell r="CA8">
            <v>0</v>
          </cell>
          <cell r="CB8">
            <v>0</v>
          </cell>
          <cell r="CC8">
            <v>0</v>
          </cell>
          <cell r="CF8">
            <v>0</v>
          </cell>
          <cell r="CG8">
            <v>0</v>
          </cell>
          <cell r="CH8">
            <v>0</v>
          </cell>
          <cell r="CL8">
            <v>0</v>
          </cell>
          <cell r="CM8">
            <v>0</v>
          </cell>
          <cell r="CN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t="str">
            <v>COOPERATIVA COMUNAL HUAYLLAY LTDA 16</v>
          </cell>
          <cell r="DK8" t="str">
            <v>02 Cooperativa</v>
          </cell>
          <cell r="FI8" t="str">
            <v>pacMAYOR</v>
          </cell>
        </row>
        <row r="9">
          <cell r="A9">
            <v>20129842351</v>
          </cell>
          <cell r="C9" t="str">
            <v>FIBRA DE ALPACA</v>
          </cell>
          <cell r="D9" t="str">
            <v>FIBRA DE ALPACA</v>
          </cell>
          <cell r="E9" t="str">
            <v>Pasco</v>
          </cell>
          <cell r="F9">
            <v>190109</v>
          </cell>
          <cell r="H9" t="str">
            <v>Pasco</v>
          </cell>
          <cell r="I9" t="str">
            <v>Simon Bolivar</v>
          </cell>
          <cell r="R9" t="str">
            <v>PAC</v>
          </cell>
          <cell r="S9" t="str">
            <v>2019-2020-2021-2022</v>
          </cell>
          <cell r="T9">
            <v>4</v>
          </cell>
          <cell r="U9" t="str">
            <v>SI</v>
          </cell>
          <cell r="V9" t="str">
            <v>SI</v>
          </cell>
          <cell r="W9">
            <v>0</v>
          </cell>
          <cell r="X9">
            <v>6</v>
          </cell>
          <cell r="Y9">
            <v>2</v>
          </cell>
          <cell r="Z9">
            <v>8</v>
          </cell>
          <cell r="AA9">
            <v>87</v>
          </cell>
          <cell r="AB9">
            <v>76</v>
          </cell>
          <cell r="AC9">
            <v>163</v>
          </cell>
          <cell r="AD9">
            <v>85</v>
          </cell>
          <cell r="AE9">
            <v>79</v>
          </cell>
          <cell r="AF9">
            <v>164</v>
          </cell>
          <cell r="AG9">
            <v>85</v>
          </cell>
          <cell r="AH9">
            <v>79</v>
          </cell>
          <cell r="AI9">
            <v>164</v>
          </cell>
          <cell r="AJ9">
            <v>0</v>
          </cell>
          <cell r="AK9">
            <v>0</v>
          </cell>
          <cell r="AL9">
            <v>0</v>
          </cell>
          <cell r="AM9">
            <v>0</v>
          </cell>
          <cell r="AN9">
            <v>0</v>
          </cell>
          <cell r="AO9">
            <v>0</v>
          </cell>
          <cell r="AP9">
            <v>0</v>
          </cell>
          <cell r="AQ9">
            <v>0</v>
          </cell>
          <cell r="AR9">
            <v>0</v>
          </cell>
          <cell r="AS9">
            <v>164</v>
          </cell>
          <cell r="AT9">
            <v>0</v>
          </cell>
          <cell r="AU9">
            <v>0</v>
          </cell>
          <cell r="AV9">
            <v>33</v>
          </cell>
          <cell r="AW9">
            <v>2</v>
          </cell>
          <cell r="AX9">
            <v>42</v>
          </cell>
          <cell r="AY9">
            <v>0</v>
          </cell>
          <cell r="AZ9">
            <v>0</v>
          </cell>
          <cell r="BA9">
            <v>0</v>
          </cell>
          <cell r="BB9">
            <v>0</v>
          </cell>
          <cell r="BC9">
            <v>0</v>
          </cell>
          <cell r="BD9">
            <v>0</v>
          </cell>
          <cell r="BE9">
            <v>0</v>
          </cell>
          <cell r="BF9">
            <v>0</v>
          </cell>
          <cell r="BG9">
            <v>0</v>
          </cell>
          <cell r="BH9">
            <v>0</v>
          </cell>
          <cell r="BI9">
            <v>0</v>
          </cell>
          <cell r="BL9">
            <v>37140</v>
          </cell>
          <cell r="BM9">
            <v>0</v>
          </cell>
          <cell r="BN9">
            <v>37140</v>
          </cell>
          <cell r="BQ9">
            <v>0</v>
          </cell>
          <cell r="BR9">
            <v>0</v>
          </cell>
          <cell r="BS9">
            <v>0</v>
          </cell>
          <cell r="BV9">
            <v>25752</v>
          </cell>
          <cell r="BW9">
            <v>0</v>
          </cell>
          <cell r="BX9">
            <v>25752</v>
          </cell>
          <cell r="CA9">
            <v>0</v>
          </cell>
          <cell r="CB9">
            <v>0</v>
          </cell>
          <cell r="CC9">
            <v>0</v>
          </cell>
          <cell r="CF9">
            <v>0</v>
          </cell>
          <cell r="CG9">
            <v>0</v>
          </cell>
          <cell r="CH9">
            <v>0</v>
          </cell>
          <cell r="CL9">
            <v>0</v>
          </cell>
          <cell r="CM9">
            <v>0</v>
          </cell>
          <cell r="CN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t="str">
            <v>COOPERATIVA COMUNAL SAN ANTONIO DE RANCAS LTDA. 289</v>
          </cell>
          <cell r="DK9" t="str">
            <v>02 Cooperativa</v>
          </cell>
          <cell r="FI9" t="str">
            <v>pacMAYOR</v>
          </cell>
        </row>
        <row r="10">
          <cell r="A10">
            <v>20131453427</v>
          </cell>
          <cell r="C10" t="str">
            <v>FIBRA DE ALPACA</v>
          </cell>
          <cell r="D10" t="str">
            <v>FIBRA DE ALPACA</v>
          </cell>
          <cell r="E10" t="str">
            <v>Pasco</v>
          </cell>
          <cell r="F10">
            <v>190109</v>
          </cell>
          <cell r="H10" t="str">
            <v>Pasco</v>
          </cell>
          <cell r="I10" t="str">
            <v>Simon Bolivar</v>
          </cell>
          <cell r="R10" t="str">
            <v>PAC</v>
          </cell>
          <cell r="S10" t="str">
            <v>2021-2022-2024 - 2025</v>
          </cell>
          <cell r="T10">
            <v>4</v>
          </cell>
          <cell r="U10" t="str">
            <v>SI</v>
          </cell>
          <cell r="V10" t="str">
            <v>SI</v>
          </cell>
          <cell r="W10">
            <v>0</v>
          </cell>
          <cell r="X10">
            <v>0</v>
          </cell>
          <cell r="Y10">
            <v>0</v>
          </cell>
          <cell r="Z10">
            <v>0</v>
          </cell>
          <cell r="AA10">
            <v>0</v>
          </cell>
          <cell r="AB10">
            <v>0</v>
          </cell>
          <cell r="AC10">
            <v>0</v>
          </cell>
          <cell r="AD10">
            <v>110</v>
          </cell>
          <cell r="AE10">
            <v>78</v>
          </cell>
          <cell r="AF10">
            <v>188</v>
          </cell>
          <cell r="AG10">
            <v>109</v>
          </cell>
          <cell r="AH10">
            <v>78</v>
          </cell>
          <cell r="AI10">
            <v>187</v>
          </cell>
          <cell r="AJ10">
            <v>0</v>
          </cell>
          <cell r="AK10">
            <v>0</v>
          </cell>
          <cell r="AL10">
            <v>0</v>
          </cell>
          <cell r="AM10">
            <v>111</v>
          </cell>
          <cell r="AN10">
            <v>80</v>
          </cell>
          <cell r="AO10">
            <v>191</v>
          </cell>
          <cell r="AP10">
            <v>117</v>
          </cell>
          <cell r="AQ10">
            <v>95</v>
          </cell>
          <cell r="AR10">
            <v>212</v>
          </cell>
          <cell r="AS10">
            <v>212</v>
          </cell>
          <cell r="AT10">
            <v>0</v>
          </cell>
          <cell r="AU10">
            <v>0</v>
          </cell>
          <cell r="AV10">
            <v>33</v>
          </cell>
          <cell r="AW10">
            <v>1</v>
          </cell>
          <cell r="AX10">
            <v>42</v>
          </cell>
          <cell r="AY10">
            <v>0</v>
          </cell>
          <cell r="AZ10">
            <v>0</v>
          </cell>
          <cell r="BA10">
            <v>0</v>
          </cell>
          <cell r="BB10">
            <v>40</v>
          </cell>
          <cell r="BC10">
            <v>0</v>
          </cell>
          <cell r="BD10">
            <v>21</v>
          </cell>
          <cell r="BE10">
            <v>4</v>
          </cell>
          <cell r="BF10">
            <v>0</v>
          </cell>
          <cell r="BG10">
            <v>0</v>
          </cell>
          <cell r="BH10">
            <v>0</v>
          </cell>
          <cell r="BI10">
            <v>0</v>
          </cell>
          <cell r="BL10">
            <v>0</v>
          </cell>
          <cell r="BM10">
            <v>0</v>
          </cell>
          <cell r="BN10">
            <v>0</v>
          </cell>
          <cell r="BQ10">
            <v>130050.3</v>
          </cell>
          <cell r="BR10">
            <v>0</v>
          </cell>
          <cell r="BS10">
            <v>130050.3</v>
          </cell>
          <cell r="BV10">
            <v>83938</v>
          </cell>
          <cell r="BW10">
            <v>0</v>
          </cell>
          <cell r="BX10">
            <v>83938</v>
          </cell>
          <cell r="CA10">
            <v>0</v>
          </cell>
          <cell r="CB10">
            <v>0</v>
          </cell>
          <cell r="CC10">
            <v>0</v>
          </cell>
          <cell r="CF10">
            <v>0</v>
          </cell>
          <cell r="CG10">
            <v>0</v>
          </cell>
          <cell r="CH10">
            <v>0</v>
          </cell>
          <cell r="CL10">
            <v>0</v>
          </cell>
          <cell r="CM10">
            <v>0</v>
          </cell>
          <cell r="CN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t="str">
            <v>COOPERATIVA COMUNAL SAN PEDRO DE RACCO</v>
          </cell>
          <cell r="DK10" t="str">
            <v>02 Cooperativa</v>
          </cell>
          <cell r="FI10" t="str">
            <v>pacMAYOR</v>
          </cell>
        </row>
        <row r="11">
          <cell r="A11">
            <v>20132489824</v>
          </cell>
          <cell r="C11" t="str">
            <v>CAFÉ</v>
          </cell>
          <cell r="D11" t="str">
            <v>CAFÉ</v>
          </cell>
          <cell r="E11" t="str">
            <v>Cusco</v>
          </cell>
          <cell r="F11">
            <v>80408</v>
          </cell>
          <cell r="H11" t="str">
            <v>Calca</v>
          </cell>
          <cell r="I11" t="str">
            <v>Yanatile</v>
          </cell>
          <cell r="DJ11" t="str">
            <v>COOPERATIVA AGRARIA CAFETALERA CHANCAMAYO LTDA. N° 008-B-VII</v>
          </cell>
          <cell r="DK11" t="str">
            <v>02 Cooperativa</v>
          </cell>
          <cell r="DN11" t="str">
            <v>Cusco</v>
          </cell>
          <cell r="DQ11" t="str">
            <v>SI</v>
          </cell>
          <cell r="DR11">
            <v>27075</v>
          </cell>
          <cell r="DS11">
            <v>2025</v>
          </cell>
          <cell r="DT11" t="str">
            <v>Ejecucion</v>
          </cell>
          <cell r="DU11" t="str">
            <v>La Cooperativa agraria cafetalera Chancamayo ltda 008*B-VII es una organización sólida y debidamente formalizada que inició sus actividades económicas el 15/02/1974, se ha consolidado como un referente en la producción y comercialización de café de calidad de la region Cusco.</v>
          </cell>
          <cell r="DV11" t="str">
            <v>En el marco de las estrategias de apoyo al productor, AGROMERCADO se encuentra ejecutando un Plan de Articulación Comercial en beneficio de esta cooperativa. Esta intervención se realiza en estricto cumplimiento de lo priorizado en el Anexo 5A</v>
          </cell>
          <cell r="DW11" t="str">
            <v>Cooperativa Agraria Cafetalera Chancamayo Ltda N° 008-B-VII,</v>
          </cell>
          <cell r="DX11">
            <v>30</v>
          </cell>
          <cell r="DY11">
            <v>14</v>
          </cell>
          <cell r="DZ11">
            <v>44</v>
          </cell>
          <cell r="EA11" t="str">
            <v>20TM</v>
          </cell>
          <cell r="EB11" t="str">
            <v>Mayo - Agosto</v>
          </cell>
          <cell r="EC11" t="str">
            <v>Junio - Noviembre</v>
          </cell>
          <cell r="ED11" t="str">
            <v>1400 - 2150 m s. n. m.</v>
          </cell>
          <cell r="EE11" t="str">
            <v>Catimor 70%, Caturra 10%, Bourbon 5%, Otros 15%</v>
          </cell>
          <cell r="EF11" t="str">
            <v>Certificacion Organica, vigencia hasta 14/08/2026</v>
          </cell>
          <cell r="EG11" t="str">
            <v>Vigencia organica hasta 26/03/2027</v>
          </cell>
          <cell r="EI11" t="str">
            <v>Grado 1: 65 %, Grado 2: 60%</v>
          </cell>
          <cell r="EK11" t="str">
            <v>Centro Poblado de Chancamayo Yanatile - Provincia de Calca</v>
          </cell>
          <cell r="EL11" t="str">
            <v>walticomt@hotmail.com</v>
          </cell>
          <cell r="EM11">
            <v>976065194</v>
          </cell>
          <cell r="EP11" t="str">
            <v>Fredy Castillo Herrera</v>
          </cell>
          <cell r="ES11" t="str">
            <v>Fredy Castillo Herrera</v>
          </cell>
          <cell r="ET11">
            <v>976065194</v>
          </cell>
          <cell r="EV11" t="str">
            <v>no cuenta con registro</v>
          </cell>
          <cell r="FC11" t="str">
            <v>NO</v>
          </cell>
          <cell r="FI11" t="str">
            <v>san martin</v>
          </cell>
        </row>
        <row r="12">
          <cell r="A12">
            <v>20605228489</v>
          </cell>
          <cell r="C12" t="str">
            <v>CACAO</v>
          </cell>
          <cell r="D12" t="str">
            <v>CACAO EN GRANO</v>
          </cell>
          <cell r="E12" t="str">
            <v>Ayacucho</v>
          </cell>
          <cell r="F12">
            <v>80910</v>
          </cell>
          <cell r="H12" t="str">
            <v>La Convencion</v>
          </cell>
          <cell r="I12" t="str">
            <v>Pichari</v>
          </cell>
          <cell r="R12" t="str">
            <v>PAC</v>
          </cell>
          <cell r="S12" t="str">
            <v>2025</v>
          </cell>
          <cell r="T12">
            <v>1</v>
          </cell>
          <cell r="U12" t="str">
            <v>SI</v>
          </cell>
          <cell r="V12" t="str">
            <v>SI</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77</v>
          </cell>
          <cell r="AR12">
            <v>77</v>
          </cell>
          <cell r="AS12">
            <v>77</v>
          </cell>
          <cell r="BD12">
            <v>29</v>
          </cell>
          <cell r="BE12">
            <v>0</v>
          </cell>
          <cell r="CL12">
            <v>313500</v>
          </cell>
          <cell r="CM12">
            <v>0</v>
          </cell>
          <cell r="CN12">
            <v>313500</v>
          </cell>
          <cell r="DD12">
            <v>0</v>
          </cell>
          <cell r="DE12">
            <v>0</v>
          </cell>
          <cell r="DF12">
            <v>313500</v>
          </cell>
          <cell r="DG12">
            <v>0</v>
          </cell>
          <cell r="DH12">
            <v>0</v>
          </cell>
          <cell r="DI12">
            <v>313500</v>
          </cell>
          <cell r="DJ12" t="str">
            <v>ASOCIACIÓN AGROINDUSTRIAL DE MUJERES PRODUCTORAS DE CACAO Y CAFÉ DEL VRAEM-OTARI´S</v>
          </cell>
          <cell r="DK12" t="str">
            <v>01 Asociación</v>
          </cell>
          <cell r="FI12" t="str">
            <v>pacMAYOR</v>
          </cell>
        </row>
        <row r="13">
          <cell r="A13">
            <v>20606041382</v>
          </cell>
          <cell r="C13" t="str">
            <v>CAFÉ</v>
          </cell>
          <cell r="D13" t="str">
            <v>CAFÉ</v>
          </cell>
          <cell r="E13" t="str">
            <v>Lambayeque</v>
          </cell>
          <cell r="F13">
            <v>140310</v>
          </cell>
          <cell r="H13" t="str">
            <v>Lambayeque</v>
          </cell>
          <cell r="I13" t="str">
            <v>Salas</v>
          </cell>
          <cell r="R13" t="str">
            <v>PAC</v>
          </cell>
          <cell r="S13" t="str">
            <v>2024 - 2025</v>
          </cell>
          <cell r="T13">
            <v>2</v>
          </cell>
          <cell r="U13" t="str">
            <v>SI</v>
          </cell>
          <cell r="V13" t="str">
            <v>SI</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20</v>
          </cell>
          <cell r="AN13">
            <v>14</v>
          </cell>
          <cell r="AO13">
            <v>34</v>
          </cell>
          <cell r="AP13">
            <v>13</v>
          </cell>
          <cell r="AQ13">
            <v>11</v>
          </cell>
          <cell r="AR13">
            <v>24</v>
          </cell>
          <cell r="AS13">
            <v>24</v>
          </cell>
          <cell r="AT13">
            <v>0</v>
          </cell>
          <cell r="AU13">
            <v>0</v>
          </cell>
          <cell r="AV13">
            <v>0</v>
          </cell>
          <cell r="AW13">
            <v>0</v>
          </cell>
          <cell r="AX13">
            <v>0</v>
          </cell>
          <cell r="AY13">
            <v>0</v>
          </cell>
          <cell r="AZ13">
            <v>0</v>
          </cell>
          <cell r="BA13">
            <v>0</v>
          </cell>
          <cell r="BB13">
            <v>48</v>
          </cell>
          <cell r="BC13">
            <v>4</v>
          </cell>
          <cell r="BD13">
            <v>45</v>
          </cell>
          <cell r="BE13">
            <v>4</v>
          </cell>
          <cell r="BF13">
            <v>0</v>
          </cell>
          <cell r="BG13">
            <v>0</v>
          </cell>
          <cell r="BH13">
            <v>0</v>
          </cell>
          <cell r="BI13">
            <v>0</v>
          </cell>
          <cell r="BL13">
            <v>0</v>
          </cell>
          <cell r="BM13">
            <v>0</v>
          </cell>
          <cell r="BN13">
            <v>0</v>
          </cell>
          <cell r="BQ13">
            <v>0</v>
          </cell>
          <cell r="BR13">
            <v>0</v>
          </cell>
          <cell r="BS13">
            <v>0</v>
          </cell>
          <cell r="BV13">
            <v>0</v>
          </cell>
          <cell r="BW13">
            <v>0</v>
          </cell>
          <cell r="BX13">
            <v>0</v>
          </cell>
          <cell r="CA13">
            <v>0</v>
          </cell>
          <cell r="CB13">
            <v>0</v>
          </cell>
          <cell r="CC13">
            <v>0</v>
          </cell>
          <cell r="CF13">
            <v>0</v>
          </cell>
          <cell r="CG13">
            <v>0</v>
          </cell>
          <cell r="CH13">
            <v>0</v>
          </cell>
          <cell r="CL13">
            <v>0</v>
          </cell>
          <cell r="CM13">
            <v>0</v>
          </cell>
          <cell r="CN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t="str">
            <v>ASOCIACION AROMA DE MUJER LLAQUE</v>
          </cell>
          <cell r="DK13" t="str">
            <v>01 Asociación</v>
          </cell>
          <cell r="FI13" t="str">
            <v>pacMAYOR</v>
          </cell>
        </row>
        <row r="14">
          <cell r="A14">
            <v>20600964080</v>
          </cell>
          <cell r="C14" t="str">
            <v>CAFÉ</v>
          </cell>
          <cell r="D14" t="str">
            <v>CAFÉ</v>
          </cell>
          <cell r="E14" t="str">
            <v>Lambayeque</v>
          </cell>
          <cell r="F14">
            <v>140310</v>
          </cell>
          <cell r="H14" t="str">
            <v>Lambayeque</v>
          </cell>
          <cell r="I14" t="str">
            <v>Salas</v>
          </cell>
          <cell r="R14" t="str">
            <v>PAC</v>
          </cell>
          <cell r="S14" t="str">
            <v>2019-2020-2023</v>
          </cell>
          <cell r="T14">
            <v>3</v>
          </cell>
          <cell r="U14" t="str">
            <v>SI</v>
          </cell>
          <cell r="V14" t="str">
            <v>SI</v>
          </cell>
          <cell r="W14">
            <v>0</v>
          </cell>
          <cell r="X14">
            <v>22</v>
          </cell>
          <cell r="Y14">
            <v>28</v>
          </cell>
          <cell r="Z14">
            <v>50</v>
          </cell>
          <cell r="AA14">
            <v>24</v>
          </cell>
          <cell r="AB14">
            <v>26</v>
          </cell>
          <cell r="AC14">
            <v>50</v>
          </cell>
          <cell r="AD14">
            <v>0</v>
          </cell>
          <cell r="AE14">
            <v>0</v>
          </cell>
          <cell r="AF14">
            <v>0</v>
          </cell>
          <cell r="AG14">
            <v>0</v>
          </cell>
          <cell r="AH14">
            <v>0</v>
          </cell>
          <cell r="AI14">
            <v>0</v>
          </cell>
          <cell r="AJ14">
            <v>89</v>
          </cell>
          <cell r="AK14">
            <v>27</v>
          </cell>
          <cell r="AL14">
            <v>116</v>
          </cell>
          <cell r="AM14">
            <v>0</v>
          </cell>
          <cell r="AN14">
            <v>0</v>
          </cell>
          <cell r="AO14">
            <v>0</v>
          </cell>
          <cell r="AP14">
            <v>0</v>
          </cell>
          <cell r="AQ14">
            <v>0</v>
          </cell>
          <cell r="AR14">
            <v>0</v>
          </cell>
          <cell r="AS14">
            <v>116</v>
          </cell>
          <cell r="AT14">
            <v>0</v>
          </cell>
          <cell r="AU14">
            <v>0</v>
          </cell>
          <cell r="AV14">
            <v>0</v>
          </cell>
          <cell r="AW14">
            <v>0</v>
          </cell>
          <cell r="AX14">
            <v>0</v>
          </cell>
          <cell r="AY14">
            <v>0</v>
          </cell>
          <cell r="AZ14">
            <v>22</v>
          </cell>
          <cell r="BA14">
            <v>4</v>
          </cell>
          <cell r="BB14">
            <v>0</v>
          </cell>
          <cell r="BC14">
            <v>0</v>
          </cell>
          <cell r="BD14">
            <v>0</v>
          </cell>
          <cell r="BE14">
            <v>0</v>
          </cell>
          <cell r="BF14">
            <v>0</v>
          </cell>
          <cell r="BG14">
            <v>0</v>
          </cell>
          <cell r="BH14">
            <v>0</v>
          </cell>
          <cell r="BI14">
            <v>0</v>
          </cell>
          <cell r="BL14">
            <v>24668.25</v>
          </cell>
          <cell r="BM14">
            <v>0</v>
          </cell>
          <cell r="BN14">
            <v>24668.25</v>
          </cell>
          <cell r="BQ14">
            <v>0</v>
          </cell>
          <cell r="BR14">
            <v>0</v>
          </cell>
          <cell r="BS14">
            <v>0</v>
          </cell>
          <cell r="BV14">
            <v>0</v>
          </cell>
          <cell r="BW14">
            <v>0</v>
          </cell>
          <cell r="BX14">
            <v>0</v>
          </cell>
          <cell r="CA14">
            <v>28500</v>
          </cell>
          <cell r="CB14">
            <v>0</v>
          </cell>
          <cell r="CC14">
            <v>28500</v>
          </cell>
          <cell r="CF14">
            <v>0</v>
          </cell>
          <cell r="CG14">
            <v>0</v>
          </cell>
          <cell r="CH14">
            <v>0</v>
          </cell>
          <cell r="CL14">
            <v>0</v>
          </cell>
          <cell r="CM14">
            <v>0</v>
          </cell>
          <cell r="CN14">
            <v>0</v>
          </cell>
          <cell r="CQ14">
            <v>0</v>
          </cell>
          <cell r="CR14">
            <v>0</v>
          </cell>
          <cell r="CS14">
            <v>0</v>
          </cell>
          <cell r="CT14">
            <v>0</v>
          </cell>
          <cell r="CU14">
            <v>28500</v>
          </cell>
          <cell r="CV14">
            <v>0</v>
          </cell>
          <cell r="CW14">
            <v>28500</v>
          </cell>
          <cell r="CX14">
            <v>0</v>
          </cell>
          <cell r="CY14">
            <v>0</v>
          </cell>
          <cell r="CZ14">
            <v>0</v>
          </cell>
          <cell r="DA14">
            <v>0</v>
          </cell>
          <cell r="DB14">
            <v>0</v>
          </cell>
          <cell r="DC14">
            <v>0</v>
          </cell>
          <cell r="DD14">
            <v>0</v>
          </cell>
          <cell r="DE14">
            <v>0</v>
          </cell>
          <cell r="DF14">
            <v>0</v>
          </cell>
          <cell r="DG14">
            <v>0</v>
          </cell>
          <cell r="DH14">
            <v>0</v>
          </cell>
          <cell r="DI14">
            <v>0</v>
          </cell>
          <cell r="DJ14" t="str">
            <v>ASOCIACIÓN DE AGRICULTORES KERGUERANOS</v>
          </cell>
          <cell r="DK14" t="str">
            <v>01 Asociación</v>
          </cell>
          <cell r="FI14" t="str">
            <v>pacMAYOR</v>
          </cell>
        </row>
        <row r="15">
          <cell r="A15">
            <v>20610772553</v>
          </cell>
          <cell r="C15" t="str">
            <v>CAFÉ</v>
          </cell>
          <cell r="D15" t="str">
            <v>CAFÉ</v>
          </cell>
          <cell r="E15" t="str">
            <v>Lambayeque</v>
          </cell>
          <cell r="F15">
            <v>140202</v>
          </cell>
          <cell r="H15" t="str">
            <v>Ferreñafe</v>
          </cell>
          <cell r="I15" t="str">
            <v>Cañaris</v>
          </cell>
          <cell r="R15" t="str">
            <v>PAC</v>
          </cell>
          <cell r="S15" t="str">
            <v>2024 - 2025</v>
          </cell>
          <cell r="T15">
            <v>2</v>
          </cell>
          <cell r="U15" t="str">
            <v>SI</v>
          </cell>
          <cell r="V15" t="str">
            <v>SI</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8</v>
          </cell>
          <cell r="AN15">
            <v>27</v>
          </cell>
          <cell r="AO15">
            <v>35</v>
          </cell>
          <cell r="AP15">
            <v>1</v>
          </cell>
          <cell r="AQ15">
            <v>14</v>
          </cell>
          <cell r="AR15">
            <v>15</v>
          </cell>
          <cell r="AS15">
            <v>15</v>
          </cell>
          <cell r="AT15">
            <v>0</v>
          </cell>
          <cell r="AU15">
            <v>0</v>
          </cell>
          <cell r="AV15">
            <v>0</v>
          </cell>
          <cell r="AW15">
            <v>0</v>
          </cell>
          <cell r="AX15">
            <v>0</v>
          </cell>
          <cell r="AY15">
            <v>0</v>
          </cell>
          <cell r="AZ15">
            <v>0</v>
          </cell>
          <cell r="BA15">
            <v>0</v>
          </cell>
          <cell r="BB15">
            <v>50</v>
          </cell>
          <cell r="BC15">
            <v>7</v>
          </cell>
          <cell r="BD15">
            <v>166</v>
          </cell>
          <cell r="BE15">
            <v>3</v>
          </cell>
          <cell r="BF15">
            <v>0</v>
          </cell>
          <cell r="BG15">
            <v>0</v>
          </cell>
          <cell r="BH15">
            <v>0</v>
          </cell>
          <cell r="BI15">
            <v>0</v>
          </cell>
          <cell r="BL15">
            <v>0</v>
          </cell>
          <cell r="BM15">
            <v>0</v>
          </cell>
          <cell r="BN15">
            <v>0</v>
          </cell>
          <cell r="BQ15">
            <v>0</v>
          </cell>
          <cell r="BR15">
            <v>0</v>
          </cell>
          <cell r="BS15">
            <v>0</v>
          </cell>
          <cell r="BV15">
            <v>0</v>
          </cell>
          <cell r="BW15">
            <v>0</v>
          </cell>
          <cell r="BX15">
            <v>0</v>
          </cell>
          <cell r="CA15">
            <v>0</v>
          </cell>
          <cell r="CB15">
            <v>0</v>
          </cell>
          <cell r="CC15">
            <v>0</v>
          </cell>
          <cell r="CF15">
            <v>0</v>
          </cell>
          <cell r="CG15">
            <v>0</v>
          </cell>
          <cell r="CH15">
            <v>0</v>
          </cell>
          <cell r="CL15">
            <v>168424.62</v>
          </cell>
          <cell r="CM15">
            <v>0</v>
          </cell>
          <cell r="CN15">
            <v>168424.62</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168424.62</v>
          </cell>
          <cell r="DF15">
            <v>0</v>
          </cell>
          <cell r="DG15">
            <v>0</v>
          </cell>
          <cell r="DH15">
            <v>0</v>
          </cell>
          <cell r="DI15">
            <v>168424.62</v>
          </cell>
          <cell r="DJ15" t="str">
            <v>ASOCIACIÓN DE MUJERES CAFICULTORAS DE CHINYAMA CAÑARIS</v>
          </cell>
          <cell r="DK15" t="str">
            <v>01 Asociación</v>
          </cell>
          <cell r="FI15" t="str">
            <v>pacMAYOR</v>
          </cell>
        </row>
        <row r="16">
          <cell r="A16">
            <v>20602047025</v>
          </cell>
          <cell r="C16" t="str">
            <v>CACAO</v>
          </cell>
          <cell r="D16" t="str">
            <v>CACAO</v>
          </cell>
          <cell r="E16" t="str">
            <v>Ucayali</v>
          </cell>
          <cell r="F16">
            <v>250304</v>
          </cell>
          <cell r="H16" t="str">
            <v>Padre Abad</v>
          </cell>
          <cell r="I16" t="str">
            <v>Neshuya</v>
          </cell>
          <cell r="R16" t="str">
            <v>PAC</v>
          </cell>
          <cell r="S16" t="str">
            <v>2022</v>
          </cell>
          <cell r="T16">
            <v>1</v>
          </cell>
          <cell r="U16" t="str">
            <v>SI</v>
          </cell>
          <cell r="V16" t="str">
            <v>SI</v>
          </cell>
          <cell r="W16">
            <v>0</v>
          </cell>
          <cell r="X16">
            <v>0</v>
          </cell>
          <cell r="Y16">
            <v>0</v>
          </cell>
          <cell r="Z16">
            <v>0</v>
          </cell>
          <cell r="AA16">
            <v>0</v>
          </cell>
          <cell r="AB16">
            <v>0</v>
          </cell>
          <cell r="AC16">
            <v>0</v>
          </cell>
          <cell r="AD16">
            <v>0</v>
          </cell>
          <cell r="AE16">
            <v>0</v>
          </cell>
          <cell r="AF16">
            <v>0</v>
          </cell>
          <cell r="AG16">
            <v>10</v>
          </cell>
          <cell r="AH16">
            <v>7</v>
          </cell>
          <cell r="AI16">
            <v>17</v>
          </cell>
          <cell r="AJ16">
            <v>0</v>
          </cell>
          <cell r="AK16">
            <v>0</v>
          </cell>
          <cell r="AL16">
            <v>0</v>
          </cell>
          <cell r="AM16">
            <v>0</v>
          </cell>
          <cell r="AN16">
            <v>0</v>
          </cell>
          <cell r="AO16">
            <v>0</v>
          </cell>
          <cell r="AP16">
            <v>0</v>
          </cell>
          <cell r="AQ16">
            <v>0</v>
          </cell>
          <cell r="AR16">
            <v>0</v>
          </cell>
          <cell r="AS16">
            <v>17</v>
          </cell>
          <cell r="AT16">
            <v>0</v>
          </cell>
          <cell r="AU16">
            <v>0</v>
          </cell>
          <cell r="AV16">
            <v>0</v>
          </cell>
          <cell r="AW16">
            <v>0</v>
          </cell>
          <cell r="AX16">
            <v>47</v>
          </cell>
          <cell r="AY16">
            <v>0</v>
          </cell>
          <cell r="AZ16">
            <v>0</v>
          </cell>
          <cell r="BA16">
            <v>0</v>
          </cell>
          <cell r="BB16">
            <v>0</v>
          </cell>
          <cell r="BC16">
            <v>0</v>
          </cell>
          <cell r="BD16">
            <v>0</v>
          </cell>
          <cell r="BE16">
            <v>0</v>
          </cell>
          <cell r="BF16">
            <v>0</v>
          </cell>
          <cell r="BG16">
            <v>0</v>
          </cell>
          <cell r="BH16">
            <v>0</v>
          </cell>
          <cell r="BI16">
            <v>0</v>
          </cell>
          <cell r="BL16">
            <v>0</v>
          </cell>
          <cell r="BM16">
            <v>0</v>
          </cell>
          <cell r="BN16">
            <v>0</v>
          </cell>
          <cell r="BQ16">
            <v>0</v>
          </cell>
          <cell r="BR16">
            <v>0</v>
          </cell>
          <cell r="BS16">
            <v>0</v>
          </cell>
          <cell r="BV16">
            <v>12244</v>
          </cell>
          <cell r="BW16">
            <v>0</v>
          </cell>
          <cell r="BX16">
            <v>12244</v>
          </cell>
          <cell r="CA16">
            <v>0</v>
          </cell>
          <cell r="CB16">
            <v>0</v>
          </cell>
          <cell r="CC16">
            <v>0</v>
          </cell>
          <cell r="CF16">
            <v>0</v>
          </cell>
          <cell r="CG16">
            <v>0</v>
          </cell>
          <cell r="CH16">
            <v>0</v>
          </cell>
          <cell r="CL16">
            <v>0</v>
          </cell>
          <cell r="CM16">
            <v>0</v>
          </cell>
          <cell r="CN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t="str">
            <v>ASOCIACION DE MUJERES CHOCOLATERAS CHOCOLATE CORAZON DE NOLBERTH ALTO URUYA</v>
          </cell>
          <cell r="DK16" t="str">
            <v>01 Asociación</v>
          </cell>
          <cell r="FI16" t="str">
            <v>pacMAYOR</v>
          </cell>
        </row>
        <row r="17">
          <cell r="A17">
            <v>20542251990</v>
          </cell>
          <cell r="C17" t="str">
            <v>CACAO</v>
          </cell>
          <cell r="D17" t="str">
            <v>CACAO</v>
          </cell>
          <cell r="E17" t="str">
            <v>San Martin</v>
          </cell>
          <cell r="F17">
            <v>221002</v>
          </cell>
          <cell r="H17" t="str">
            <v>Tocache</v>
          </cell>
          <cell r="I17" t="str">
            <v>Nuevo Progreso</v>
          </cell>
          <cell r="R17" t="str">
            <v>PAC</v>
          </cell>
          <cell r="S17" t="str">
            <v>2018-2019-2020</v>
          </cell>
          <cell r="T17">
            <v>3</v>
          </cell>
          <cell r="U17" t="str">
            <v>SI</v>
          </cell>
          <cell r="V17" t="str">
            <v>SI</v>
          </cell>
          <cell r="W17">
            <v>29</v>
          </cell>
          <cell r="X17">
            <v>0</v>
          </cell>
          <cell r="Y17">
            <v>29</v>
          </cell>
          <cell r="Z17">
            <v>29</v>
          </cell>
          <cell r="AA17">
            <v>0</v>
          </cell>
          <cell r="AB17">
            <v>29</v>
          </cell>
          <cell r="AC17">
            <v>29</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29</v>
          </cell>
          <cell r="AT17">
            <v>0</v>
          </cell>
          <cell r="AU17">
            <v>1</v>
          </cell>
          <cell r="AV17">
            <v>0</v>
          </cell>
          <cell r="AW17">
            <v>0</v>
          </cell>
          <cell r="AX17">
            <v>0</v>
          </cell>
          <cell r="AY17">
            <v>0</v>
          </cell>
          <cell r="AZ17">
            <v>0</v>
          </cell>
          <cell r="BA17">
            <v>0</v>
          </cell>
          <cell r="BB17">
            <v>0</v>
          </cell>
          <cell r="BC17">
            <v>0</v>
          </cell>
          <cell r="BD17">
            <v>0</v>
          </cell>
          <cell r="BE17">
            <v>0</v>
          </cell>
          <cell r="BF17">
            <v>0</v>
          </cell>
          <cell r="BG17">
            <v>9089.2800000000007</v>
          </cell>
          <cell r="BH17">
            <v>0</v>
          </cell>
          <cell r="BI17">
            <v>9089.2800000000007</v>
          </cell>
          <cell r="BL17">
            <v>19627.8</v>
          </cell>
          <cell r="BM17">
            <v>0</v>
          </cell>
          <cell r="BN17">
            <v>19627.8</v>
          </cell>
          <cell r="BQ17">
            <v>0</v>
          </cell>
          <cell r="BR17">
            <v>0</v>
          </cell>
          <cell r="BS17">
            <v>0</v>
          </cell>
          <cell r="BV17">
            <v>0</v>
          </cell>
          <cell r="BW17">
            <v>0</v>
          </cell>
          <cell r="BX17">
            <v>0</v>
          </cell>
          <cell r="CA17">
            <v>0</v>
          </cell>
          <cell r="CB17">
            <v>0</v>
          </cell>
          <cell r="CC17">
            <v>0</v>
          </cell>
          <cell r="CF17">
            <v>0</v>
          </cell>
          <cell r="CG17">
            <v>0</v>
          </cell>
          <cell r="CH17">
            <v>0</v>
          </cell>
          <cell r="CL17">
            <v>0</v>
          </cell>
          <cell r="CM17">
            <v>0</v>
          </cell>
          <cell r="CN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t="str">
            <v>ASOCIACION DE MUJERES EMPRENDEDORAS DE NUEVO PROGRESO</v>
          </cell>
          <cell r="DK17" t="str">
            <v>01 Asociación</v>
          </cell>
          <cell r="FI17" t="str">
            <v>pacMAYOR</v>
          </cell>
        </row>
        <row r="18">
          <cell r="A18">
            <v>20140181405</v>
          </cell>
          <cell r="C18" t="str">
            <v>CAFÉ</v>
          </cell>
          <cell r="E18" t="str">
            <v>Junín</v>
          </cell>
          <cell r="F18">
            <v>120302</v>
          </cell>
          <cell r="H18" t="str">
            <v>Chanchamayo</v>
          </cell>
          <cell r="I18" t="str">
            <v>Perene</v>
          </cell>
          <cell r="DJ18" t="str">
            <v>COOPERATIVA AGRARIA CAFETALERA LA FLORIDA</v>
          </cell>
          <cell r="DK18" t="str">
            <v>02 Cooperativa</v>
          </cell>
          <cell r="DN18" t="str">
            <v>Junín</v>
          </cell>
          <cell r="DQ18" t="str">
            <v>SI</v>
          </cell>
          <cell r="DR18">
            <v>25849</v>
          </cell>
          <cell r="DS18">
            <v>2026</v>
          </cell>
          <cell r="DT18" t="str">
            <v>Ejecución</v>
          </cell>
          <cell r="DU18" t="str">
            <v>Organización agraria dedicada a la producción de café, que cuenta con diversas certificaciones, como orgánico y comercio justo</v>
          </cell>
          <cell r="DV18" t="str">
            <v xml:space="preserve">Se realizo el primer embarque de café verde para el mercado de Francia a fines de abril del presente año </v>
          </cell>
          <cell r="DW18" t="str">
            <v>Cooperativa Agraria Cafetalera la Florida</v>
          </cell>
          <cell r="DX18">
            <v>339</v>
          </cell>
          <cell r="DY18">
            <v>111</v>
          </cell>
          <cell r="DZ18">
            <v>1605.8</v>
          </cell>
          <cell r="EA18">
            <v>13700</v>
          </cell>
          <cell r="EB18" t="str">
            <v>Abril - Octubre</v>
          </cell>
          <cell r="EC18" t="str">
            <v>Mayo - Diciembre</v>
          </cell>
          <cell r="ED18" t="str">
            <v>Mayor a 1200 m s. n. m.</v>
          </cell>
          <cell r="EE18" t="str">
            <v>Catimor, Costa Rica, Catuaí, Castilla, Marsellesa</v>
          </cell>
          <cell r="EF18" t="str">
            <v>1780867353, VIGENCIA HASTA 06 FEB 2028</v>
          </cell>
          <cell r="EG18" t="str">
            <v>FLO ID 796, VIGENCIA HASTA 24 DIC 2028</v>
          </cell>
          <cell r="EH18" t="str">
            <v>BIRD FRIENDEY y Fairtrade</v>
          </cell>
          <cell r="EI18" t="str">
            <v>Grado 1: Se admite un máximo de 15 defectos o imperfecciones, Grado 2: Se admite un máximo de 23 defectos o imperfecciones, Grado 3: Se admite un máximo de 30 defectos o imperfecciones</v>
          </cell>
          <cell r="EJ18">
            <v>0.75</v>
          </cell>
          <cell r="EK18" t="str">
            <v>C.P. Yurinaki S/N Perene Chanchamayo</v>
          </cell>
          <cell r="EL18" t="str">
            <v>gerente@laflorida.org.pe</v>
          </cell>
          <cell r="EM18">
            <v>993234718</v>
          </cell>
          <cell r="EN18" t="str">
            <v>https://laflorida.org.pe/es/la_florida</v>
          </cell>
          <cell r="EO18" t="str">
            <v>https://www.facebook.com/profile.php?id=61581161727085&amp;sk=about</v>
          </cell>
          <cell r="EP18" t="str">
            <v>Edwin Villacorta Reategui</v>
          </cell>
          <cell r="ES18" t="str">
            <v>Edwin Villacorta Reategui</v>
          </cell>
          <cell r="ET18">
            <v>993234718</v>
          </cell>
          <cell r="EV18" t="str">
            <v>Q0244724N/KCCAR; Q0041224N/KCCOAR</v>
          </cell>
          <cell r="EW18">
            <v>46635</v>
          </cell>
          <cell r="EX18" t="str">
            <v>Aroma Mujer, Monte Inkareado, Maestro</v>
          </cell>
          <cell r="EY18" t="str">
            <v>250 gr</v>
          </cell>
          <cell r="EZ18" t="str">
            <v>Aroma Munjer, Monte Inkareado, Maestro</v>
          </cell>
          <cell r="FA18" t="str">
            <v>empaque trilaminados</v>
          </cell>
          <cell r="FC18" t="str">
            <v>SI</v>
          </cell>
          <cell r="FD18">
            <v>2877331.5699999989</v>
          </cell>
          <cell r="FE18">
            <v>355410</v>
          </cell>
          <cell r="FF18">
            <v>5150.869565217391</v>
          </cell>
          <cell r="FG18">
            <v>18.73043478260869</v>
          </cell>
          <cell r="FH18" t="str">
            <v>Guadalupe, Canadá, Mexico, Estados Unidos, Japón.</v>
          </cell>
          <cell r="FI18" t="str">
            <v>san martin</v>
          </cell>
        </row>
        <row r="19">
          <cell r="A19">
            <v>20393972000</v>
          </cell>
          <cell r="C19" t="str">
            <v>CACAO</v>
          </cell>
          <cell r="D19" t="str">
            <v>CACAO</v>
          </cell>
          <cell r="E19" t="str">
            <v>Ucayali</v>
          </cell>
          <cell r="F19">
            <v>250303</v>
          </cell>
          <cell r="H19" t="str">
            <v>Padre Abad</v>
          </cell>
          <cell r="I19" t="str">
            <v>Curimana</v>
          </cell>
          <cell r="R19" t="str">
            <v>PAC</v>
          </cell>
          <cell r="S19" t="str">
            <v>2021</v>
          </cell>
          <cell r="T19">
            <v>1</v>
          </cell>
          <cell r="U19" t="str">
            <v>SI</v>
          </cell>
          <cell r="V19" t="str">
            <v>SI</v>
          </cell>
          <cell r="W19">
            <v>0</v>
          </cell>
          <cell r="X19">
            <v>0</v>
          </cell>
          <cell r="Y19">
            <v>0</v>
          </cell>
          <cell r="Z19">
            <v>0</v>
          </cell>
          <cell r="AA19">
            <v>0</v>
          </cell>
          <cell r="AB19">
            <v>0</v>
          </cell>
          <cell r="AC19">
            <v>0</v>
          </cell>
          <cell r="AD19">
            <v>1</v>
          </cell>
          <cell r="AE19">
            <v>19</v>
          </cell>
          <cell r="AF19">
            <v>20</v>
          </cell>
          <cell r="AG19">
            <v>0</v>
          </cell>
          <cell r="AH19">
            <v>0</v>
          </cell>
          <cell r="AI19">
            <v>0</v>
          </cell>
          <cell r="AJ19">
            <v>0</v>
          </cell>
          <cell r="AK19">
            <v>0</v>
          </cell>
          <cell r="AL19">
            <v>0</v>
          </cell>
          <cell r="AM19">
            <v>0</v>
          </cell>
          <cell r="AN19">
            <v>0</v>
          </cell>
          <cell r="AO19">
            <v>0</v>
          </cell>
          <cell r="AP19">
            <v>0</v>
          </cell>
          <cell r="AQ19">
            <v>0</v>
          </cell>
          <cell r="AR19">
            <v>0</v>
          </cell>
          <cell r="AS19">
            <v>20</v>
          </cell>
          <cell r="AT19">
            <v>0</v>
          </cell>
          <cell r="AU19">
            <v>0</v>
          </cell>
          <cell r="AV19">
            <v>21</v>
          </cell>
          <cell r="AW19">
            <v>0</v>
          </cell>
          <cell r="AX19">
            <v>0</v>
          </cell>
          <cell r="AY19">
            <v>0</v>
          </cell>
          <cell r="AZ19">
            <v>0</v>
          </cell>
          <cell r="BA19">
            <v>0</v>
          </cell>
          <cell r="BB19">
            <v>0</v>
          </cell>
          <cell r="BC19">
            <v>0</v>
          </cell>
          <cell r="BD19">
            <v>0</v>
          </cell>
          <cell r="BE19">
            <v>0</v>
          </cell>
          <cell r="BF19">
            <v>0</v>
          </cell>
          <cell r="BG19">
            <v>0</v>
          </cell>
          <cell r="BH19">
            <v>0</v>
          </cell>
          <cell r="BI19">
            <v>0</v>
          </cell>
          <cell r="BL19">
            <v>0</v>
          </cell>
          <cell r="BM19">
            <v>0</v>
          </cell>
          <cell r="BN19">
            <v>0</v>
          </cell>
          <cell r="BQ19">
            <v>823</v>
          </cell>
          <cell r="BR19">
            <v>0</v>
          </cell>
          <cell r="BS19">
            <v>823</v>
          </cell>
          <cell r="BV19">
            <v>0</v>
          </cell>
          <cell r="BW19">
            <v>0</v>
          </cell>
          <cell r="BX19">
            <v>0</v>
          </cell>
          <cell r="CA19">
            <v>0</v>
          </cell>
          <cell r="CB19">
            <v>0</v>
          </cell>
          <cell r="CC19">
            <v>0</v>
          </cell>
          <cell r="CF19">
            <v>0</v>
          </cell>
          <cell r="CG19">
            <v>0</v>
          </cell>
          <cell r="CH19">
            <v>0</v>
          </cell>
          <cell r="CL19">
            <v>0</v>
          </cell>
          <cell r="CM19">
            <v>0</v>
          </cell>
          <cell r="CN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t="str">
            <v>ASOCIACIÓN DE MUJERES EMPRENDEDORAS FLOR DE BOQUERON</v>
          </cell>
          <cell r="DK19" t="str">
            <v>01 Asociación</v>
          </cell>
          <cell r="FI19" t="str">
            <v>pacMAYOR</v>
          </cell>
        </row>
        <row r="20">
          <cell r="A20">
            <v>20143224857</v>
          </cell>
          <cell r="C20" t="str">
            <v>TE</v>
          </cell>
          <cell r="D20" t="str">
            <v>TE</v>
          </cell>
          <cell r="E20" t="str">
            <v>Cusco</v>
          </cell>
          <cell r="F20">
            <v>80903</v>
          </cell>
          <cell r="H20" t="str">
            <v>La Convencion</v>
          </cell>
          <cell r="I20" t="str">
            <v>Huayopata</v>
          </cell>
          <cell r="R20" t="str">
            <v>PAC</v>
          </cell>
          <cell r="S20" t="str">
            <v>2021-2022-2023-2024 - 2025</v>
          </cell>
          <cell r="T20">
            <v>5</v>
          </cell>
          <cell r="U20" t="str">
            <v>SI</v>
          </cell>
          <cell r="V20" t="str">
            <v>SI</v>
          </cell>
          <cell r="W20">
            <v>0</v>
          </cell>
          <cell r="X20">
            <v>0</v>
          </cell>
          <cell r="Y20">
            <v>0</v>
          </cell>
          <cell r="Z20">
            <v>0</v>
          </cell>
          <cell r="AA20">
            <v>0</v>
          </cell>
          <cell r="AB20">
            <v>0</v>
          </cell>
          <cell r="AC20">
            <v>0</v>
          </cell>
          <cell r="AD20">
            <v>17</v>
          </cell>
          <cell r="AE20">
            <v>7</v>
          </cell>
          <cell r="AF20">
            <v>24</v>
          </cell>
          <cell r="AG20">
            <v>17</v>
          </cell>
          <cell r="AH20">
            <v>7</v>
          </cell>
          <cell r="AI20">
            <v>24</v>
          </cell>
          <cell r="AJ20">
            <v>17</v>
          </cell>
          <cell r="AK20">
            <v>7</v>
          </cell>
          <cell r="AL20">
            <v>24</v>
          </cell>
          <cell r="AM20">
            <v>21</v>
          </cell>
          <cell r="AN20">
            <v>10</v>
          </cell>
          <cell r="AO20">
            <v>31</v>
          </cell>
          <cell r="AP20">
            <v>22</v>
          </cell>
          <cell r="AQ20">
            <v>9</v>
          </cell>
          <cell r="AR20">
            <v>31</v>
          </cell>
          <cell r="AS20">
            <v>31</v>
          </cell>
          <cell r="AT20">
            <v>0</v>
          </cell>
          <cell r="AU20">
            <v>0</v>
          </cell>
          <cell r="AV20">
            <v>23</v>
          </cell>
          <cell r="AW20">
            <v>4</v>
          </cell>
          <cell r="AX20">
            <v>33</v>
          </cell>
          <cell r="AY20">
            <v>6</v>
          </cell>
          <cell r="AZ20">
            <v>38</v>
          </cell>
          <cell r="BA20">
            <v>5</v>
          </cell>
          <cell r="BB20">
            <v>34</v>
          </cell>
          <cell r="BC20">
            <v>7</v>
          </cell>
          <cell r="BD20">
            <v>25</v>
          </cell>
          <cell r="BE20">
            <v>5</v>
          </cell>
          <cell r="BF20">
            <v>0</v>
          </cell>
          <cell r="BG20">
            <v>0</v>
          </cell>
          <cell r="BH20">
            <v>0</v>
          </cell>
          <cell r="BI20">
            <v>0</v>
          </cell>
          <cell r="BL20">
            <v>0</v>
          </cell>
          <cell r="BM20">
            <v>0</v>
          </cell>
          <cell r="BN20">
            <v>0</v>
          </cell>
          <cell r="BQ20">
            <v>11267.5</v>
          </cell>
          <cell r="BR20">
            <v>0</v>
          </cell>
          <cell r="BS20">
            <v>11267.5</v>
          </cell>
          <cell r="BV20">
            <v>75014</v>
          </cell>
          <cell r="BW20">
            <v>0</v>
          </cell>
          <cell r="BX20">
            <v>75014</v>
          </cell>
          <cell r="CA20">
            <v>110208</v>
          </cell>
          <cell r="CB20">
            <v>0</v>
          </cell>
          <cell r="CC20">
            <v>110208</v>
          </cell>
          <cell r="CF20">
            <v>45825.402499999997</v>
          </cell>
          <cell r="CG20">
            <v>0</v>
          </cell>
          <cell r="CH20">
            <v>45825.402499999997</v>
          </cell>
          <cell r="CL20">
            <v>167028.99799999999</v>
          </cell>
          <cell r="CM20">
            <v>0</v>
          </cell>
          <cell r="CN20">
            <v>167028.99799999999</v>
          </cell>
          <cell r="CQ20">
            <v>65795.5</v>
          </cell>
          <cell r="CR20">
            <v>0</v>
          </cell>
          <cell r="CS20">
            <v>0</v>
          </cell>
          <cell r="CT20">
            <v>44412.5</v>
          </cell>
          <cell r="CU20">
            <v>0</v>
          </cell>
          <cell r="CV20">
            <v>0</v>
          </cell>
          <cell r="CW20">
            <v>110208</v>
          </cell>
          <cell r="CX20">
            <v>0</v>
          </cell>
          <cell r="CY20">
            <v>0</v>
          </cell>
          <cell r="CZ20">
            <v>45825.402499999997</v>
          </cell>
          <cell r="DA20">
            <v>0</v>
          </cell>
          <cell r="DB20">
            <v>0</v>
          </cell>
          <cell r="DC20">
            <v>45825.402499999997</v>
          </cell>
          <cell r="DD20">
            <v>29041.5</v>
          </cell>
          <cell r="DE20">
            <v>0</v>
          </cell>
          <cell r="DF20">
            <v>137987.49799999999</v>
          </cell>
          <cell r="DG20">
            <v>0</v>
          </cell>
          <cell r="DH20">
            <v>0</v>
          </cell>
          <cell r="DI20">
            <v>167028.99799999999</v>
          </cell>
          <cell r="DJ20" t="str">
            <v>COOPERATIVA AGRARIA AMAYBAMBA PISTIPATA</v>
          </cell>
          <cell r="DK20" t="str">
            <v>02 Cooperativa</v>
          </cell>
          <cell r="FI20" t="str">
            <v>pacMAYOR</v>
          </cell>
        </row>
        <row r="21">
          <cell r="A21">
            <v>20612331821</v>
          </cell>
          <cell r="C21" t="str">
            <v>CAFÉ</v>
          </cell>
          <cell r="D21" t="str">
            <v>CAFE VERDE</v>
          </cell>
          <cell r="E21" t="str">
            <v>Amazonas</v>
          </cell>
          <cell r="F21">
            <v>10514</v>
          </cell>
          <cell r="H21" t="str">
            <v>Luya</v>
          </cell>
          <cell r="I21" t="str">
            <v>Pisuquia</v>
          </cell>
          <cell r="R21" t="str">
            <v>PAC</v>
          </cell>
          <cell r="S21" t="str">
            <v>2025</v>
          </cell>
          <cell r="T21">
            <v>1</v>
          </cell>
          <cell r="U21" t="str">
            <v>SI</v>
          </cell>
          <cell r="V21" t="str">
            <v>SI</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174</v>
          </cell>
          <cell r="AR21">
            <v>174</v>
          </cell>
          <cell r="AS21">
            <v>174</v>
          </cell>
          <cell r="BD21">
            <v>21</v>
          </cell>
          <cell r="BE21">
            <v>6</v>
          </cell>
          <cell r="CL21">
            <v>0</v>
          </cell>
          <cell r="CM21">
            <v>1032801.7697096</v>
          </cell>
          <cell r="CN21">
            <v>1032801.7697096</v>
          </cell>
          <cell r="DD21">
            <v>0</v>
          </cell>
          <cell r="DE21">
            <v>0</v>
          </cell>
          <cell r="DF21">
            <v>1032801.7697096</v>
          </cell>
          <cell r="DG21">
            <v>0</v>
          </cell>
          <cell r="DH21">
            <v>0</v>
          </cell>
          <cell r="DI21">
            <v>1032801.7697096</v>
          </cell>
          <cell r="DJ21" t="str">
            <v>ASOCIACIÓN DE MUJERES LAS 0S DE LUYA</v>
          </cell>
          <cell r="DK21" t="str">
            <v>01 Asociación</v>
          </cell>
          <cell r="FI21" t="str">
            <v>pacMAYOR</v>
          </cell>
        </row>
        <row r="22">
          <cell r="A22">
            <v>20572111131</v>
          </cell>
          <cell r="C22" t="str">
            <v>CACAO</v>
          </cell>
          <cell r="D22" t="str">
            <v>CACAO</v>
          </cell>
          <cell r="E22" t="str">
            <v>San Martin</v>
          </cell>
          <cell r="F22">
            <v>220301</v>
          </cell>
          <cell r="H22" t="str">
            <v>El Dorado</v>
          </cell>
          <cell r="I22" t="str">
            <v>San Jose de Sisa</v>
          </cell>
          <cell r="R22" t="str">
            <v>PAC</v>
          </cell>
          <cell r="S22" t="str">
            <v>2021</v>
          </cell>
          <cell r="T22">
            <v>1</v>
          </cell>
          <cell r="U22" t="str">
            <v>SI</v>
          </cell>
          <cell r="V22" t="str">
            <v>SI</v>
          </cell>
          <cell r="W22">
            <v>0</v>
          </cell>
          <cell r="X22">
            <v>0</v>
          </cell>
          <cell r="Y22">
            <v>0</v>
          </cell>
          <cell r="Z22">
            <v>0</v>
          </cell>
          <cell r="AA22">
            <v>0</v>
          </cell>
          <cell r="AB22">
            <v>0</v>
          </cell>
          <cell r="AC22">
            <v>0</v>
          </cell>
          <cell r="AD22">
            <v>0</v>
          </cell>
          <cell r="AE22">
            <v>20</v>
          </cell>
          <cell r="AF22">
            <v>20</v>
          </cell>
          <cell r="AG22">
            <v>0</v>
          </cell>
          <cell r="AH22">
            <v>0</v>
          </cell>
          <cell r="AI22">
            <v>0</v>
          </cell>
          <cell r="AJ22">
            <v>0</v>
          </cell>
          <cell r="AK22">
            <v>0</v>
          </cell>
          <cell r="AL22">
            <v>0</v>
          </cell>
          <cell r="AM22">
            <v>0</v>
          </cell>
          <cell r="AN22">
            <v>0</v>
          </cell>
          <cell r="AO22">
            <v>0</v>
          </cell>
          <cell r="AP22">
            <v>0</v>
          </cell>
          <cell r="AQ22">
            <v>0</v>
          </cell>
          <cell r="AR22">
            <v>0</v>
          </cell>
          <cell r="AS22">
            <v>20</v>
          </cell>
          <cell r="AT22">
            <v>0</v>
          </cell>
          <cell r="AU22">
            <v>0</v>
          </cell>
          <cell r="AV22">
            <v>27</v>
          </cell>
          <cell r="AW22">
            <v>9</v>
          </cell>
          <cell r="AX22">
            <v>0</v>
          </cell>
          <cell r="AY22">
            <v>0</v>
          </cell>
          <cell r="AZ22">
            <v>0</v>
          </cell>
          <cell r="BA22">
            <v>0</v>
          </cell>
          <cell r="BB22">
            <v>0</v>
          </cell>
          <cell r="BC22">
            <v>0</v>
          </cell>
          <cell r="BD22">
            <v>0</v>
          </cell>
          <cell r="BE22">
            <v>0</v>
          </cell>
          <cell r="BF22">
            <v>0</v>
          </cell>
          <cell r="BG22">
            <v>0</v>
          </cell>
          <cell r="BH22">
            <v>0</v>
          </cell>
          <cell r="BI22">
            <v>0</v>
          </cell>
          <cell r="BL22">
            <v>0</v>
          </cell>
          <cell r="BM22">
            <v>0</v>
          </cell>
          <cell r="BN22">
            <v>0</v>
          </cell>
          <cell r="BQ22">
            <v>0</v>
          </cell>
          <cell r="BR22">
            <v>0</v>
          </cell>
          <cell r="BS22">
            <v>0</v>
          </cell>
          <cell r="BV22">
            <v>0</v>
          </cell>
          <cell r="BW22">
            <v>0</v>
          </cell>
          <cell r="BX22">
            <v>0</v>
          </cell>
          <cell r="CA22">
            <v>0</v>
          </cell>
          <cell r="CB22">
            <v>0</v>
          </cell>
          <cell r="CC22">
            <v>0</v>
          </cell>
          <cell r="CF22">
            <v>0</v>
          </cell>
          <cell r="CG22">
            <v>0</v>
          </cell>
          <cell r="CH22">
            <v>0</v>
          </cell>
          <cell r="CL22">
            <v>0</v>
          </cell>
          <cell r="CM22">
            <v>0</v>
          </cell>
          <cell r="CN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t="str">
            <v xml:space="preserve">ASOCIACION DE MUJERES ORGANIZADAS CHOCO WARMIS </v>
          </cell>
          <cell r="DK22" t="str">
            <v>01 Asociación</v>
          </cell>
          <cell r="FI22" t="str">
            <v>pacMAYOR</v>
          </cell>
        </row>
        <row r="23">
          <cell r="A23">
            <v>20568609833</v>
          </cell>
          <cell r="C23" t="str">
            <v>CACAO</v>
          </cell>
          <cell r="D23" t="str">
            <v>CACAO</v>
          </cell>
          <cell r="E23" t="str">
            <v>Junin</v>
          </cell>
          <cell r="F23">
            <v>120607</v>
          </cell>
          <cell r="H23" t="str">
            <v>Satipo</v>
          </cell>
          <cell r="I23" t="str">
            <v>Rio Negro</v>
          </cell>
          <cell r="R23" t="str">
            <v>PAC</v>
          </cell>
          <cell r="S23" t="str">
            <v>2018</v>
          </cell>
          <cell r="T23">
            <v>1</v>
          </cell>
          <cell r="U23" t="str">
            <v>NO</v>
          </cell>
          <cell r="V23" t="str">
            <v>NO</v>
          </cell>
          <cell r="W23">
            <v>14</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14</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L23">
            <v>0</v>
          </cell>
          <cell r="BM23">
            <v>0</v>
          </cell>
          <cell r="BN23">
            <v>0</v>
          </cell>
          <cell r="BQ23">
            <v>0</v>
          </cell>
          <cell r="BR23">
            <v>0</v>
          </cell>
          <cell r="BS23">
            <v>0</v>
          </cell>
          <cell r="BV23">
            <v>0</v>
          </cell>
          <cell r="BW23">
            <v>0</v>
          </cell>
          <cell r="BX23">
            <v>0</v>
          </cell>
          <cell r="CA23">
            <v>0</v>
          </cell>
          <cell r="CB23">
            <v>0</v>
          </cell>
          <cell r="CC23">
            <v>0</v>
          </cell>
          <cell r="CF23">
            <v>0</v>
          </cell>
          <cell r="CG23">
            <v>0</v>
          </cell>
          <cell r="CH23">
            <v>0</v>
          </cell>
          <cell r="CL23">
            <v>0</v>
          </cell>
          <cell r="CM23">
            <v>0</v>
          </cell>
          <cell r="CN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t="str">
            <v>ASOCIACIÓN DE MUJERES PRODUCTORAS ARTESANAS CACAO JENTARI - AMPROA CACAO JENTARI</v>
          </cell>
          <cell r="DK23" t="str">
            <v>01 Asociación</v>
          </cell>
          <cell r="FI23" t="str">
            <v>pacMAYOR</v>
          </cell>
        </row>
        <row r="24">
          <cell r="A24">
            <v>20147443120</v>
          </cell>
          <cell r="C24" t="str">
            <v>CAFÉ</v>
          </cell>
          <cell r="E24" t="str">
            <v>Cusco</v>
          </cell>
          <cell r="F24">
            <v>80905</v>
          </cell>
          <cell r="H24" t="str">
            <v>La Convención</v>
          </cell>
          <cell r="I24" t="str">
            <v>Ocobamba</v>
          </cell>
          <cell r="DJ24" t="str">
            <v>COOPERATIVA AGRARIA CAFETALERA TIRIJUAY PAVAYOC LTDA 013-B-VII</v>
          </cell>
          <cell r="DK24" t="str">
            <v>02 Cooperativa</v>
          </cell>
          <cell r="DN24" t="str">
            <v>Cusco</v>
          </cell>
          <cell r="DQ24" t="str">
            <v>SUSPENSION TEMPORAL / NO HABIDO
 Deberá declarar el nuevo domicilio fiscal o confirmar el señalado en el RUC. Para ello, deberá acercarse a los Centros de Servicios al Contribuyente con los documentos que sustenten el nuevo domicilio.</v>
          </cell>
          <cell r="DR24">
            <v>27668</v>
          </cell>
          <cell r="DS24">
            <v>2025</v>
          </cell>
          <cell r="DT24" t="str">
            <v>Ejecucion</v>
          </cell>
          <cell r="DU24" t="str">
            <v>La Cooperativa agraria cafetalera Tirijuay Pavayoc es una organización sólida y debidamente formalizada que inició sus actividades económicas el 01/10/1975, se ha consolidado como un referente en la producción y comercialización de café de calidad de la region Cusco.</v>
          </cell>
          <cell r="DV24" t="str">
            <v>En el marco de las estrategias de apoyo al productor, AGROMERCADO se encuentra ejecutando un Plan de Articulación Comercial en beneficio de esta cooperativa. Esta intervención se realiza en estricto cumplimiento de lo priorizado en el Anexo 5A</v>
          </cell>
          <cell r="DW24" t="str">
            <v>Cooperativa Agraria Cafetalera Tirijuay Pavayoc Ltda 13-B-VII</v>
          </cell>
          <cell r="DX24">
            <v>44</v>
          </cell>
          <cell r="DY24">
            <v>30</v>
          </cell>
          <cell r="DZ24">
            <v>150</v>
          </cell>
          <cell r="EA24" t="str">
            <v>20TM</v>
          </cell>
          <cell r="EB24" t="str">
            <v>Mayo - Agosto</v>
          </cell>
          <cell r="EC24" t="str">
            <v>Junio - Noviembre</v>
          </cell>
          <cell r="ED24" t="str">
            <v>1400 - 2100 m s. n. m.</v>
          </cell>
          <cell r="EE24" t="str">
            <v>Catimor 70%, Caturra 10%, Bourbon 5%, Otros 15%</v>
          </cell>
          <cell r="EF24" t="str">
            <v>Certificacion Organica, vigencia hasta 14/08/2026</v>
          </cell>
          <cell r="EG24" t="str">
            <v>Vigencia organica hasta 26/03/2027</v>
          </cell>
          <cell r="EI24" t="str">
            <v>Grado 1: 65 %, Grado 2: 60%</v>
          </cell>
          <cell r="EK24" t="str">
            <v>Centro Poblado de Versalles Distrito de Ocobamba, La Convencion</v>
          </cell>
          <cell r="EL24" t="str">
            <v>cactirijuaypavayoc@gmail.com</v>
          </cell>
          <cell r="EM24">
            <v>974776817</v>
          </cell>
          <cell r="EP24" t="str">
            <v>Carlos Velasquez Champi</v>
          </cell>
          <cell r="ES24" t="str">
            <v>Carlos Velasquez Champi</v>
          </cell>
          <cell r="ET24">
            <v>974776817</v>
          </cell>
          <cell r="EV24" t="str">
            <v>no cuenta con registro</v>
          </cell>
          <cell r="FB24" t="str">
            <v>SU COMPRADOR PRINCIPAL ES COCLA</v>
          </cell>
          <cell r="FC24" t="str">
            <v>NO</v>
          </cell>
          <cell r="FI24" t="str">
            <v>san martin</v>
          </cell>
        </row>
        <row r="25">
          <cell r="A25">
            <v>20539280644</v>
          </cell>
          <cell r="C25" t="str">
            <v>CAFÉ</v>
          </cell>
          <cell r="D25" t="str">
            <v>CAFÉ</v>
          </cell>
          <cell r="E25" t="str">
            <v>Lambayeque</v>
          </cell>
          <cell r="F25">
            <v>140310</v>
          </cell>
          <cell r="H25" t="str">
            <v>Lambayeque</v>
          </cell>
          <cell r="I25" t="str">
            <v>Salas</v>
          </cell>
          <cell r="R25" t="str">
            <v>PAC</v>
          </cell>
          <cell r="S25" t="str">
            <v>2019-2020-2021-2023</v>
          </cell>
          <cell r="T25">
            <v>4</v>
          </cell>
          <cell r="U25" t="str">
            <v>SI</v>
          </cell>
          <cell r="V25" t="str">
            <v>SI</v>
          </cell>
          <cell r="W25">
            <v>0</v>
          </cell>
          <cell r="X25">
            <v>103</v>
          </cell>
          <cell r="Y25">
            <v>92</v>
          </cell>
          <cell r="Z25">
            <v>195</v>
          </cell>
          <cell r="AA25">
            <v>89</v>
          </cell>
          <cell r="AB25">
            <v>91</v>
          </cell>
          <cell r="AC25">
            <v>180</v>
          </cell>
          <cell r="AD25">
            <v>82</v>
          </cell>
          <cell r="AE25">
            <v>81</v>
          </cell>
          <cell r="AF25">
            <v>163</v>
          </cell>
          <cell r="AG25">
            <v>0</v>
          </cell>
          <cell r="AH25">
            <v>0</v>
          </cell>
          <cell r="AI25">
            <v>0</v>
          </cell>
          <cell r="AJ25">
            <v>8</v>
          </cell>
          <cell r="AK25">
            <v>12</v>
          </cell>
          <cell r="AL25">
            <v>20</v>
          </cell>
          <cell r="AM25">
            <v>0</v>
          </cell>
          <cell r="AN25">
            <v>0</v>
          </cell>
          <cell r="AO25">
            <v>0</v>
          </cell>
          <cell r="AP25">
            <v>0</v>
          </cell>
          <cell r="AQ25">
            <v>0</v>
          </cell>
          <cell r="AR25">
            <v>0</v>
          </cell>
          <cell r="AS25">
            <v>20</v>
          </cell>
          <cell r="AT25">
            <v>0</v>
          </cell>
          <cell r="AU25">
            <v>1</v>
          </cell>
          <cell r="AV25">
            <v>62</v>
          </cell>
          <cell r="AW25">
            <v>26</v>
          </cell>
          <cell r="AX25">
            <v>0</v>
          </cell>
          <cell r="AY25">
            <v>0</v>
          </cell>
          <cell r="AZ25">
            <v>32</v>
          </cell>
          <cell r="BA25">
            <v>16</v>
          </cell>
          <cell r="BB25">
            <v>0</v>
          </cell>
          <cell r="BC25">
            <v>0</v>
          </cell>
          <cell r="BD25">
            <v>0</v>
          </cell>
          <cell r="BE25">
            <v>0</v>
          </cell>
          <cell r="BF25">
            <v>0</v>
          </cell>
          <cell r="BG25">
            <v>0</v>
          </cell>
          <cell r="BH25">
            <v>0</v>
          </cell>
          <cell r="BI25">
            <v>0</v>
          </cell>
          <cell r="BL25">
            <v>399924.47</v>
          </cell>
          <cell r="BM25">
            <v>0</v>
          </cell>
          <cell r="BN25">
            <v>399924.47</v>
          </cell>
          <cell r="BQ25">
            <v>597668.98</v>
          </cell>
          <cell r="BR25">
            <v>0</v>
          </cell>
          <cell r="BS25">
            <v>597668.98</v>
          </cell>
          <cell r="BV25">
            <v>0</v>
          </cell>
          <cell r="BW25">
            <v>0</v>
          </cell>
          <cell r="BX25">
            <v>0</v>
          </cell>
          <cell r="CA25">
            <v>526288.09</v>
          </cell>
          <cell r="CB25">
            <v>0</v>
          </cell>
          <cell r="CC25">
            <v>526288.09</v>
          </cell>
          <cell r="CF25">
            <v>0</v>
          </cell>
          <cell r="CG25">
            <v>0</v>
          </cell>
          <cell r="CH25">
            <v>0</v>
          </cell>
          <cell r="CL25">
            <v>0</v>
          </cell>
          <cell r="CM25">
            <v>0</v>
          </cell>
          <cell r="CN25">
            <v>0</v>
          </cell>
          <cell r="CQ25">
            <v>0</v>
          </cell>
          <cell r="CR25">
            <v>0</v>
          </cell>
          <cell r="CS25">
            <v>0</v>
          </cell>
          <cell r="CT25">
            <v>4034.8099689999999</v>
          </cell>
          <cell r="CU25">
            <v>0</v>
          </cell>
          <cell r="CV25">
            <v>522253.46912499971</v>
          </cell>
          <cell r="CW25">
            <v>526288.27909399976</v>
          </cell>
          <cell r="CX25">
            <v>0</v>
          </cell>
          <cell r="CY25">
            <v>0</v>
          </cell>
          <cell r="CZ25">
            <v>0</v>
          </cell>
          <cell r="DA25">
            <v>0</v>
          </cell>
          <cell r="DB25">
            <v>0</v>
          </cell>
          <cell r="DC25">
            <v>0</v>
          </cell>
          <cell r="DD25">
            <v>0</v>
          </cell>
          <cell r="DE25">
            <v>0</v>
          </cell>
          <cell r="DF25">
            <v>0</v>
          </cell>
          <cell r="DG25">
            <v>0</v>
          </cell>
          <cell r="DH25">
            <v>0</v>
          </cell>
          <cell r="DI25">
            <v>0</v>
          </cell>
          <cell r="DJ25" t="str">
            <v>ASOCIACION DE PEQUEÑOS AGRICULTORES PARA LA PRODUCCION ECOLOGICA SAN MATEO DE PENACHI</v>
          </cell>
          <cell r="DK25" t="str">
            <v>01 Asociación</v>
          </cell>
          <cell r="FI25" t="str">
            <v>pacMAYOR</v>
          </cell>
        </row>
        <row r="26">
          <cell r="A26">
            <v>20568560133</v>
          </cell>
          <cell r="C26" t="str">
            <v>CACAO</v>
          </cell>
          <cell r="D26" t="str">
            <v>CACAO</v>
          </cell>
          <cell r="E26" t="str">
            <v>Pasco</v>
          </cell>
          <cell r="F26">
            <v>190304</v>
          </cell>
          <cell r="H26" t="str">
            <v>Oxapampa</v>
          </cell>
          <cell r="I26" t="str">
            <v>Palcazu</v>
          </cell>
          <cell r="R26" t="str">
            <v>PAC</v>
          </cell>
          <cell r="S26" t="str">
            <v>2019-2020-2023-2024</v>
          </cell>
          <cell r="T26">
            <v>4</v>
          </cell>
          <cell r="U26" t="str">
            <v>SI</v>
          </cell>
          <cell r="V26" t="str">
            <v>SI</v>
          </cell>
          <cell r="W26">
            <v>0</v>
          </cell>
          <cell r="X26">
            <v>24</v>
          </cell>
          <cell r="Y26">
            <v>16</v>
          </cell>
          <cell r="Z26">
            <v>40</v>
          </cell>
          <cell r="AA26">
            <v>24</v>
          </cell>
          <cell r="AB26">
            <v>16</v>
          </cell>
          <cell r="AC26">
            <v>40</v>
          </cell>
          <cell r="AD26">
            <v>0</v>
          </cell>
          <cell r="AE26">
            <v>0</v>
          </cell>
          <cell r="AF26">
            <v>0</v>
          </cell>
          <cell r="AG26">
            <v>0</v>
          </cell>
          <cell r="AH26">
            <v>0</v>
          </cell>
          <cell r="AI26">
            <v>0</v>
          </cell>
          <cell r="AJ26">
            <v>30</v>
          </cell>
          <cell r="AK26">
            <v>10</v>
          </cell>
          <cell r="AL26">
            <v>40</v>
          </cell>
          <cell r="AM26">
            <v>30</v>
          </cell>
          <cell r="AN26">
            <v>10</v>
          </cell>
          <cell r="AO26">
            <v>40</v>
          </cell>
          <cell r="AP26">
            <v>0</v>
          </cell>
          <cell r="AQ26">
            <v>0</v>
          </cell>
          <cell r="AR26">
            <v>0</v>
          </cell>
          <cell r="AS26">
            <v>40</v>
          </cell>
          <cell r="AT26">
            <v>0</v>
          </cell>
          <cell r="AU26">
            <v>0</v>
          </cell>
          <cell r="AV26">
            <v>0</v>
          </cell>
          <cell r="AW26">
            <v>0</v>
          </cell>
          <cell r="AX26">
            <v>0</v>
          </cell>
          <cell r="AY26">
            <v>0</v>
          </cell>
          <cell r="AZ26">
            <v>27</v>
          </cell>
          <cell r="BA26">
            <v>3</v>
          </cell>
          <cell r="BB26">
            <v>28</v>
          </cell>
          <cell r="BC26">
            <v>1</v>
          </cell>
          <cell r="BD26">
            <v>0</v>
          </cell>
          <cell r="BE26">
            <v>0</v>
          </cell>
          <cell r="BF26">
            <v>0</v>
          </cell>
          <cell r="BG26">
            <v>0</v>
          </cell>
          <cell r="BH26">
            <v>0</v>
          </cell>
          <cell r="BI26">
            <v>0</v>
          </cell>
          <cell r="BL26">
            <v>0</v>
          </cell>
          <cell r="BM26">
            <v>0</v>
          </cell>
          <cell r="BN26">
            <v>0</v>
          </cell>
          <cell r="BQ26">
            <v>0</v>
          </cell>
          <cell r="BR26">
            <v>0</v>
          </cell>
          <cell r="BS26">
            <v>0</v>
          </cell>
          <cell r="BV26">
            <v>0</v>
          </cell>
          <cell r="BW26">
            <v>0</v>
          </cell>
          <cell r="BX26">
            <v>0</v>
          </cell>
          <cell r="CA26">
            <v>21799.200000000001</v>
          </cell>
          <cell r="CB26">
            <v>0</v>
          </cell>
          <cell r="CC26">
            <v>21799.200000000001</v>
          </cell>
          <cell r="CF26">
            <v>0</v>
          </cell>
          <cell r="CG26">
            <v>0</v>
          </cell>
          <cell r="CH26">
            <v>0</v>
          </cell>
          <cell r="CL26">
            <v>0</v>
          </cell>
          <cell r="CM26">
            <v>0</v>
          </cell>
          <cell r="CN26">
            <v>0</v>
          </cell>
          <cell r="CQ26">
            <v>5808</v>
          </cell>
          <cell r="CR26">
            <v>10899.600021</v>
          </cell>
          <cell r="CS26">
            <v>0</v>
          </cell>
          <cell r="CT26">
            <v>0</v>
          </cell>
          <cell r="CU26">
            <v>5091.6000000000004</v>
          </cell>
          <cell r="CV26">
            <v>0</v>
          </cell>
          <cell r="CW26">
            <v>21799.200021000001</v>
          </cell>
          <cell r="CX26">
            <v>0</v>
          </cell>
          <cell r="CY26">
            <v>0</v>
          </cell>
          <cell r="CZ26">
            <v>0</v>
          </cell>
          <cell r="DA26">
            <v>0</v>
          </cell>
          <cell r="DB26">
            <v>0</v>
          </cell>
          <cell r="DC26">
            <v>0</v>
          </cell>
          <cell r="DD26">
            <v>0</v>
          </cell>
          <cell r="DE26">
            <v>0</v>
          </cell>
          <cell r="DF26">
            <v>0</v>
          </cell>
          <cell r="DG26">
            <v>0</v>
          </cell>
          <cell r="DH26">
            <v>0</v>
          </cell>
          <cell r="DI26">
            <v>0</v>
          </cell>
          <cell r="DJ26" t="str">
            <v>ASOCIACION DE PEQUEÑOS PRODUCTORES AGROECOLOGICOS LAGUNA RAYA</v>
          </cell>
          <cell r="DK26" t="str">
            <v>01 Asociación</v>
          </cell>
          <cell r="FI26" t="str">
            <v>pacMAYOR</v>
          </cell>
        </row>
        <row r="27">
          <cell r="A27">
            <v>20175089111</v>
          </cell>
          <cell r="C27" t="str">
            <v>DERIVADOS LACTEOS</v>
          </cell>
          <cell r="D27" t="str">
            <v>DERIVADOS LACTEOS</v>
          </cell>
          <cell r="E27" t="str">
            <v>Cajamarca</v>
          </cell>
          <cell r="F27">
            <v>60104</v>
          </cell>
          <cell r="H27" t="str">
            <v>Cajamarca</v>
          </cell>
          <cell r="I27" t="str">
            <v>Cospan</v>
          </cell>
          <cell r="R27" t="str">
            <v>PAC</v>
          </cell>
          <cell r="S27" t="str">
            <v>2023-2024 - 2025</v>
          </cell>
          <cell r="T27">
            <v>3</v>
          </cell>
          <cell r="U27" t="str">
            <v>SI</v>
          </cell>
          <cell r="V27" t="str">
            <v>SI</v>
          </cell>
          <cell r="W27">
            <v>0</v>
          </cell>
          <cell r="X27">
            <v>0</v>
          </cell>
          <cell r="Y27">
            <v>0</v>
          </cell>
          <cell r="Z27">
            <v>0</v>
          </cell>
          <cell r="AA27">
            <v>0</v>
          </cell>
          <cell r="AB27">
            <v>0</v>
          </cell>
          <cell r="AC27">
            <v>0</v>
          </cell>
          <cell r="AD27">
            <v>0</v>
          </cell>
          <cell r="AE27">
            <v>0</v>
          </cell>
          <cell r="AF27">
            <v>0</v>
          </cell>
          <cell r="AG27">
            <v>0</v>
          </cell>
          <cell r="AH27">
            <v>0</v>
          </cell>
          <cell r="AI27">
            <v>0</v>
          </cell>
          <cell r="AJ27">
            <v>250</v>
          </cell>
          <cell r="AK27">
            <v>42</v>
          </cell>
          <cell r="AL27">
            <v>292</v>
          </cell>
          <cell r="AM27">
            <v>199</v>
          </cell>
          <cell r="AN27">
            <v>93</v>
          </cell>
          <cell r="AO27">
            <v>292</v>
          </cell>
          <cell r="AP27">
            <v>24</v>
          </cell>
          <cell r="AQ27">
            <v>5</v>
          </cell>
          <cell r="AR27">
            <v>29</v>
          </cell>
          <cell r="AS27">
            <v>29</v>
          </cell>
          <cell r="AT27">
            <v>0</v>
          </cell>
          <cell r="AU27">
            <v>0</v>
          </cell>
          <cell r="AV27">
            <v>0</v>
          </cell>
          <cell r="AW27">
            <v>0</v>
          </cell>
          <cell r="AX27">
            <v>0</v>
          </cell>
          <cell r="AY27">
            <v>0</v>
          </cell>
          <cell r="AZ27">
            <v>47</v>
          </cell>
          <cell r="BA27">
            <v>5</v>
          </cell>
          <cell r="BB27">
            <v>30</v>
          </cell>
          <cell r="BC27">
            <v>5</v>
          </cell>
          <cell r="BD27">
            <v>30</v>
          </cell>
          <cell r="BE27">
            <v>4</v>
          </cell>
          <cell r="BF27">
            <v>0</v>
          </cell>
          <cell r="BG27">
            <v>0</v>
          </cell>
          <cell r="BH27">
            <v>0</v>
          </cell>
          <cell r="BI27">
            <v>0</v>
          </cell>
          <cell r="BL27">
            <v>0</v>
          </cell>
          <cell r="BM27">
            <v>0</v>
          </cell>
          <cell r="BN27">
            <v>0</v>
          </cell>
          <cell r="BQ27">
            <v>0</v>
          </cell>
          <cell r="BR27">
            <v>0</v>
          </cell>
          <cell r="BS27">
            <v>0</v>
          </cell>
          <cell r="BV27">
            <v>0</v>
          </cell>
          <cell r="BW27">
            <v>0</v>
          </cell>
          <cell r="BX27">
            <v>0</v>
          </cell>
          <cell r="CA27">
            <v>15015.6</v>
          </cell>
          <cell r="CB27">
            <v>0</v>
          </cell>
          <cell r="CC27">
            <v>15015.6</v>
          </cell>
          <cell r="CF27">
            <v>17323</v>
          </cell>
          <cell r="CG27">
            <v>0</v>
          </cell>
          <cell r="CH27">
            <v>17323</v>
          </cell>
          <cell r="CL27">
            <v>15800</v>
          </cell>
          <cell r="CM27">
            <v>0</v>
          </cell>
          <cell r="CN27">
            <v>15800</v>
          </cell>
          <cell r="CQ27">
            <v>0</v>
          </cell>
          <cell r="CR27">
            <v>15015.6</v>
          </cell>
          <cell r="CS27">
            <v>0</v>
          </cell>
          <cell r="CT27">
            <v>0</v>
          </cell>
          <cell r="CU27">
            <v>0</v>
          </cell>
          <cell r="CV27">
            <v>0</v>
          </cell>
          <cell r="CW27">
            <v>15015.6</v>
          </cell>
          <cell r="CX27">
            <v>0</v>
          </cell>
          <cell r="CY27">
            <v>17323</v>
          </cell>
          <cell r="CZ27">
            <v>0</v>
          </cell>
          <cell r="DA27">
            <v>0</v>
          </cell>
          <cell r="DB27">
            <v>0</v>
          </cell>
          <cell r="DC27">
            <v>17323</v>
          </cell>
          <cell r="DD27">
            <v>0</v>
          </cell>
          <cell r="DE27">
            <v>15800</v>
          </cell>
          <cell r="DF27">
            <v>0</v>
          </cell>
          <cell r="DG27">
            <v>0</v>
          </cell>
          <cell r="DH27">
            <v>0</v>
          </cell>
          <cell r="DI27">
            <v>15800</v>
          </cell>
          <cell r="DJ27" t="str">
            <v>COOP. AG. SOCIEDAD AGRICOLA DE INTERES SOCIAL JOSE CARLOS MARIATEGUI LTDA.N°16 SUNCHUBAMBA Y ANEXOS</v>
          </cell>
          <cell r="DK27" t="str">
            <v>02 Cooperativa</v>
          </cell>
          <cell r="FI27" t="str">
            <v>pacMAYOR</v>
          </cell>
        </row>
        <row r="28">
          <cell r="A28">
            <v>20183732031</v>
          </cell>
          <cell r="C28" t="str">
            <v>CAPSICUMS</v>
          </cell>
          <cell r="D28" t="str">
            <v>CAPSICUMS</v>
          </cell>
          <cell r="E28" t="str">
            <v>Pasco</v>
          </cell>
          <cell r="F28">
            <v>190301</v>
          </cell>
          <cell r="H28" t="str">
            <v>Oxapampa</v>
          </cell>
          <cell r="I28" t="str">
            <v>Oxapampa</v>
          </cell>
          <cell r="R28" t="str">
            <v>PAC</v>
          </cell>
          <cell r="S28" t="str">
            <v>2019</v>
          </cell>
          <cell r="T28">
            <v>1</v>
          </cell>
          <cell r="U28" t="str">
            <v>SI</v>
          </cell>
          <cell r="V28" t="str">
            <v>NO</v>
          </cell>
          <cell r="W28">
            <v>0</v>
          </cell>
          <cell r="X28">
            <v>26</v>
          </cell>
          <cell r="Y28">
            <v>0</v>
          </cell>
          <cell r="Z28">
            <v>26</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26</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L28">
            <v>0</v>
          </cell>
          <cell r="BM28">
            <v>0</v>
          </cell>
          <cell r="BN28">
            <v>0</v>
          </cell>
          <cell r="BQ28">
            <v>0</v>
          </cell>
          <cell r="BR28">
            <v>0</v>
          </cell>
          <cell r="BS28">
            <v>0</v>
          </cell>
          <cell r="BV28">
            <v>0</v>
          </cell>
          <cell r="BW28">
            <v>0</v>
          </cell>
          <cell r="BX28">
            <v>0</v>
          </cell>
          <cell r="CA28">
            <v>0</v>
          </cell>
          <cell r="CB28">
            <v>0</v>
          </cell>
          <cell r="CC28">
            <v>0</v>
          </cell>
          <cell r="CF28">
            <v>0</v>
          </cell>
          <cell r="CG28">
            <v>0</v>
          </cell>
          <cell r="CH28">
            <v>0</v>
          </cell>
          <cell r="CL28">
            <v>0</v>
          </cell>
          <cell r="CM28">
            <v>0</v>
          </cell>
          <cell r="CN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t="str">
            <v>ASOCIACION DE PRODUCTORES DE ROCOTO Y PRODUCTOS AGRICOLAS DE OXAPAMPA</v>
          </cell>
          <cell r="DK28" t="str">
            <v>01 Asociación</v>
          </cell>
          <cell r="FI28" t="str">
            <v>pacMAYOR</v>
          </cell>
        </row>
        <row r="29">
          <cell r="A29">
            <v>20200880448</v>
          </cell>
          <cell r="C29" t="str">
            <v>CAFÉ</v>
          </cell>
          <cell r="D29" t="str">
            <v>CAFÉ</v>
          </cell>
          <cell r="E29" t="str">
            <v>Cusco</v>
          </cell>
          <cell r="F29">
            <v>80408</v>
          </cell>
          <cell r="H29" t="str">
            <v>Calca</v>
          </cell>
          <cell r="I29" t="str">
            <v>Yanatile</v>
          </cell>
          <cell r="DJ29" t="str">
            <v>COOPERATIVA AGRARIA CAFETALERA JORGE CHAVEZ LTDA</v>
          </cell>
          <cell r="DK29" t="str">
            <v>02 Cooperativa</v>
          </cell>
          <cell r="DN29" t="str">
            <v>Cusco</v>
          </cell>
          <cell r="DQ29" t="str">
            <v>SI</v>
          </cell>
          <cell r="DR29">
            <v>30231</v>
          </cell>
          <cell r="DS29">
            <v>2025</v>
          </cell>
          <cell r="DT29" t="str">
            <v>Ejecucion</v>
          </cell>
          <cell r="DU29" t="str">
            <v>La Cooperativa agraria cafetalera Aguilayoc es una organización sólida y debidamente formalizada que inició sus actividades económicas el 07/10/1982, se ha consolidado como un referente en la producción y comercialización de café de calidad de la region Cusco.</v>
          </cell>
          <cell r="DV29" t="str">
            <v>En el marco de las estrategias de apoyo al productor, AGROMERCADO se encuentra ejecutando un Plan de Articulación Comercial en beneficio de esta cooperativa. Esta intervención se realiza en estricto cumplimiento de lo priorizado en el Anexo 5A</v>
          </cell>
          <cell r="DW29" t="str">
            <v>Cooperativa Agraria Cafetalera Jorge Chavez Ltda</v>
          </cell>
          <cell r="DX29">
            <v>29</v>
          </cell>
          <cell r="DY29">
            <v>7</v>
          </cell>
          <cell r="DZ29">
            <v>38</v>
          </cell>
          <cell r="EA29" t="str">
            <v>20TM</v>
          </cell>
          <cell r="EB29" t="str">
            <v>Mayo - Agosto</v>
          </cell>
          <cell r="EC29" t="str">
            <v>Junio - Noviembre</v>
          </cell>
          <cell r="ED29" t="str">
            <v>1600 - 2200 m s. n. m.</v>
          </cell>
          <cell r="EE29" t="str">
            <v>Catimor 70%, Caturra 10%, Bourbon 5%, Otros 15%</v>
          </cell>
          <cell r="EF29" t="str">
            <v>Certificacion Organica, vigencia hasta 14/08/2026</v>
          </cell>
          <cell r="EG29" t="str">
            <v>Vigencia organica hasta 26/03/2027</v>
          </cell>
          <cell r="EI29" t="str">
            <v>Grado 1: 65 %, Grado 2: 60%</v>
          </cell>
          <cell r="EK29" t="str">
            <v>NRO. S/N INT. S/N C.C.CUQUIPATA (CARRETERA KM.117) CUSCO - CALCA - YANATILE</v>
          </cell>
          <cell r="EL29" t="str">
            <v>josecarloshanccotorres144@gmail.com</v>
          </cell>
          <cell r="EM29">
            <v>954004223</v>
          </cell>
          <cell r="ES29" t="str">
            <v>Raul Castro Farfan</v>
          </cell>
          <cell r="ET29">
            <v>954004223</v>
          </cell>
          <cell r="EV29" t="str">
            <v>no cuenta con registro</v>
          </cell>
          <cell r="FB29" t="str">
            <v>SU COMPRADOR PRINCIPAL ES COCLA</v>
          </cell>
          <cell r="FC29" t="str">
            <v>NO</v>
          </cell>
          <cell r="FI29" t="str">
            <v>san martin</v>
          </cell>
        </row>
        <row r="30">
          <cell r="A30">
            <v>20204028061</v>
          </cell>
          <cell r="C30" t="str">
            <v>FIBRA DE ALPACA</v>
          </cell>
          <cell r="D30" t="str">
            <v>FIBRA DE ALPACA</v>
          </cell>
          <cell r="E30" t="str">
            <v>Junin</v>
          </cell>
          <cell r="F30">
            <v>120708</v>
          </cell>
          <cell r="H30" t="str">
            <v>Tarma</v>
          </cell>
          <cell r="I30" t="str">
            <v>San Pedro de Cajas</v>
          </cell>
          <cell r="R30" t="str">
            <v>PAC</v>
          </cell>
          <cell r="S30" t="str">
            <v>2019-2020</v>
          </cell>
          <cell r="T30">
            <v>2</v>
          </cell>
          <cell r="U30" t="str">
            <v>SI</v>
          </cell>
          <cell r="V30" t="str">
            <v>SI</v>
          </cell>
          <cell r="W30">
            <v>0</v>
          </cell>
          <cell r="X30">
            <v>54</v>
          </cell>
          <cell r="Y30">
            <v>26</v>
          </cell>
          <cell r="Z30">
            <v>80</v>
          </cell>
          <cell r="AA30">
            <v>54</v>
          </cell>
          <cell r="AB30">
            <v>26</v>
          </cell>
          <cell r="AC30">
            <v>80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80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L30">
            <v>0</v>
          </cell>
          <cell r="BM30">
            <v>0</v>
          </cell>
          <cell r="BN30">
            <v>0</v>
          </cell>
          <cell r="BQ30">
            <v>0</v>
          </cell>
          <cell r="BR30">
            <v>0</v>
          </cell>
          <cell r="BS30">
            <v>0</v>
          </cell>
          <cell r="BV30">
            <v>0</v>
          </cell>
          <cell r="BW30">
            <v>0</v>
          </cell>
          <cell r="BX30">
            <v>0</v>
          </cell>
          <cell r="CA30">
            <v>0</v>
          </cell>
          <cell r="CB30">
            <v>0</v>
          </cell>
          <cell r="CC30">
            <v>0</v>
          </cell>
          <cell r="CF30">
            <v>0</v>
          </cell>
          <cell r="CG30">
            <v>0</v>
          </cell>
          <cell r="CH30">
            <v>0</v>
          </cell>
          <cell r="CL30">
            <v>0</v>
          </cell>
          <cell r="CM30">
            <v>0</v>
          </cell>
          <cell r="CN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t="str">
            <v>COOPERATIVA COMUNAL SAN PEDRO DE CAJAS</v>
          </cell>
          <cell r="DK30" t="str">
            <v>02 Cooperativa</v>
          </cell>
          <cell r="FI30" t="str">
            <v>pacMAYOR</v>
          </cell>
        </row>
        <row r="31">
          <cell r="A31">
            <v>20287980672</v>
          </cell>
          <cell r="C31" t="str">
            <v>AGUAJE</v>
          </cell>
          <cell r="D31" t="str">
            <v>AGUAJE</v>
          </cell>
          <cell r="E31" t="str">
            <v>Madre de Dios</v>
          </cell>
          <cell r="F31">
            <v>170101</v>
          </cell>
          <cell r="H31" t="str">
            <v>Tambopata</v>
          </cell>
          <cell r="I31" t="str">
            <v>Tambopata</v>
          </cell>
          <cell r="R31" t="str">
            <v>PAC</v>
          </cell>
          <cell r="S31" t="str">
            <v>2019</v>
          </cell>
          <cell r="T31">
            <v>1</v>
          </cell>
          <cell r="U31" t="str">
            <v>SI</v>
          </cell>
          <cell r="V31" t="str">
            <v>NO</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t="str">
            <v xml:space="preserve"> ---</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L31">
            <v>0</v>
          </cell>
          <cell r="BM31">
            <v>0</v>
          </cell>
          <cell r="BN31">
            <v>0</v>
          </cell>
          <cell r="BQ31">
            <v>0</v>
          </cell>
          <cell r="BR31">
            <v>0</v>
          </cell>
          <cell r="BS31">
            <v>0</v>
          </cell>
          <cell r="BV31">
            <v>0</v>
          </cell>
          <cell r="BW31">
            <v>0</v>
          </cell>
          <cell r="BX31">
            <v>0</v>
          </cell>
          <cell r="CA31">
            <v>0</v>
          </cell>
          <cell r="CB31">
            <v>0</v>
          </cell>
          <cell r="CC31">
            <v>0</v>
          </cell>
          <cell r="CF31">
            <v>0</v>
          </cell>
          <cell r="CG31">
            <v>0</v>
          </cell>
          <cell r="CH31">
            <v>0</v>
          </cell>
          <cell r="CL31">
            <v>0</v>
          </cell>
          <cell r="CM31">
            <v>0</v>
          </cell>
          <cell r="CN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t="str">
            <v>COMUNIDAD NATIVA TRES ISLAS</v>
          </cell>
          <cell r="DK31" t="str">
            <v>05 Comunidades Campesinas</v>
          </cell>
          <cell r="FI31" t="str">
            <v>pacMAYOR</v>
          </cell>
        </row>
        <row r="32">
          <cell r="A32">
            <v>20323699365</v>
          </cell>
          <cell r="C32" t="str">
            <v>DERIVADOS LACTEOS</v>
          </cell>
          <cell r="D32" t="str">
            <v>QUESOS MADURADOS</v>
          </cell>
          <cell r="E32" t="str">
            <v>Pasco</v>
          </cell>
          <cell r="F32">
            <v>190301</v>
          </cell>
          <cell r="H32" t="str">
            <v>Oxapampa</v>
          </cell>
          <cell r="I32" t="str">
            <v>Oxapampa</v>
          </cell>
          <cell r="R32" t="str">
            <v>PAC</v>
          </cell>
          <cell r="S32" t="str">
            <v>2018</v>
          </cell>
          <cell r="T32">
            <v>1</v>
          </cell>
          <cell r="U32" t="str">
            <v>NO</v>
          </cell>
          <cell r="V32" t="str">
            <v>NO</v>
          </cell>
          <cell r="W32">
            <v>48</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48</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L32">
            <v>0</v>
          </cell>
          <cell r="BM32">
            <v>0</v>
          </cell>
          <cell r="BN32">
            <v>0</v>
          </cell>
          <cell r="BQ32">
            <v>0</v>
          </cell>
          <cell r="BR32">
            <v>0</v>
          </cell>
          <cell r="BS32">
            <v>0</v>
          </cell>
          <cell r="BV32">
            <v>0</v>
          </cell>
          <cell r="BW32">
            <v>0</v>
          </cell>
          <cell r="BX32">
            <v>0</v>
          </cell>
          <cell r="CA32">
            <v>0</v>
          </cell>
          <cell r="CB32">
            <v>0</v>
          </cell>
          <cell r="CC32">
            <v>0</v>
          </cell>
          <cell r="CF32">
            <v>0</v>
          </cell>
          <cell r="CG32">
            <v>0</v>
          </cell>
          <cell r="CH32">
            <v>0</v>
          </cell>
          <cell r="CL32">
            <v>0</v>
          </cell>
          <cell r="CM32">
            <v>0</v>
          </cell>
          <cell r="CN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t="str">
            <v>INVERSIONES PERUALP S.A.</v>
          </cell>
          <cell r="DK32" t="str">
            <v>07 Otros</v>
          </cell>
          <cell r="FI32" t="str">
            <v>pacMAYOR</v>
          </cell>
        </row>
        <row r="33">
          <cell r="A33">
            <v>20326767400</v>
          </cell>
          <cell r="C33" t="str">
            <v>DERIVADOS LACTEOS</v>
          </cell>
          <cell r="D33" t="str">
            <v>DERIVADOS LACTEOS</v>
          </cell>
          <cell r="E33" t="str">
            <v>Arequipa</v>
          </cell>
          <cell r="F33">
            <v>40520</v>
          </cell>
          <cell r="H33" t="str">
            <v>Caylloma</v>
          </cell>
          <cell r="I33" t="str">
            <v>Majes</v>
          </cell>
          <cell r="R33" t="str">
            <v>PAC</v>
          </cell>
          <cell r="S33" t="str">
            <v>2022-2023-2024 - 2025</v>
          </cell>
          <cell r="T33">
            <v>4</v>
          </cell>
          <cell r="U33" t="str">
            <v>SI</v>
          </cell>
          <cell r="V33" t="str">
            <v>SI</v>
          </cell>
          <cell r="W33">
            <v>0</v>
          </cell>
          <cell r="X33">
            <v>0</v>
          </cell>
          <cell r="Y33">
            <v>0</v>
          </cell>
          <cell r="Z33">
            <v>0</v>
          </cell>
          <cell r="AA33">
            <v>0</v>
          </cell>
          <cell r="AB33">
            <v>0</v>
          </cell>
          <cell r="AC33">
            <v>0</v>
          </cell>
          <cell r="AD33">
            <v>0</v>
          </cell>
          <cell r="AE33">
            <v>0</v>
          </cell>
          <cell r="AF33">
            <v>0</v>
          </cell>
          <cell r="AG33">
            <v>49</v>
          </cell>
          <cell r="AH33">
            <v>19</v>
          </cell>
          <cell r="AI33">
            <v>68</v>
          </cell>
          <cell r="AJ33">
            <v>49</v>
          </cell>
          <cell r="AK33">
            <v>19</v>
          </cell>
          <cell r="AL33">
            <v>68</v>
          </cell>
          <cell r="AM33">
            <v>48</v>
          </cell>
          <cell r="AN33">
            <v>21</v>
          </cell>
          <cell r="AO33">
            <v>69</v>
          </cell>
          <cell r="AP33">
            <v>48</v>
          </cell>
          <cell r="AQ33">
            <v>21</v>
          </cell>
          <cell r="AR33">
            <v>69</v>
          </cell>
          <cell r="AS33">
            <v>69</v>
          </cell>
          <cell r="AT33">
            <v>0</v>
          </cell>
          <cell r="AU33">
            <v>0</v>
          </cell>
          <cell r="AV33">
            <v>0</v>
          </cell>
          <cell r="AW33">
            <v>0</v>
          </cell>
          <cell r="AX33">
            <v>30</v>
          </cell>
          <cell r="AY33">
            <v>5</v>
          </cell>
          <cell r="AZ33">
            <v>49</v>
          </cell>
          <cell r="BA33">
            <v>4</v>
          </cell>
          <cell r="BB33">
            <v>51</v>
          </cell>
          <cell r="BC33">
            <v>3</v>
          </cell>
          <cell r="BD33">
            <v>42</v>
          </cell>
          <cell r="BE33">
            <v>2</v>
          </cell>
          <cell r="BF33">
            <v>0</v>
          </cell>
          <cell r="BG33">
            <v>0</v>
          </cell>
          <cell r="BH33">
            <v>0</v>
          </cell>
          <cell r="BI33">
            <v>0</v>
          </cell>
          <cell r="BL33">
            <v>0</v>
          </cell>
          <cell r="BM33">
            <v>0</v>
          </cell>
          <cell r="BN33">
            <v>0</v>
          </cell>
          <cell r="BQ33">
            <v>0</v>
          </cell>
          <cell r="BR33">
            <v>0</v>
          </cell>
          <cell r="BS33">
            <v>0</v>
          </cell>
          <cell r="BV33">
            <v>58403.51</v>
          </cell>
          <cell r="BW33">
            <v>0</v>
          </cell>
          <cell r="BX33">
            <v>58403.51</v>
          </cell>
          <cell r="CA33">
            <v>219073.56</v>
          </cell>
          <cell r="CB33">
            <v>0</v>
          </cell>
          <cell r="CC33">
            <v>219073.56</v>
          </cell>
          <cell r="CF33">
            <v>394769.85758632998</v>
          </cell>
          <cell r="CG33">
            <v>0</v>
          </cell>
          <cell r="CH33">
            <v>394769.85758632998</v>
          </cell>
          <cell r="CL33">
            <v>338125.16184475989</v>
          </cell>
          <cell r="CM33">
            <v>0</v>
          </cell>
          <cell r="CN33">
            <v>338125.16184475989</v>
          </cell>
          <cell r="CQ33">
            <v>0</v>
          </cell>
          <cell r="CR33">
            <v>0</v>
          </cell>
          <cell r="CS33">
            <v>0</v>
          </cell>
          <cell r="CT33">
            <v>219073.55177301</v>
          </cell>
          <cell r="CU33">
            <v>0</v>
          </cell>
          <cell r="CV33">
            <v>0</v>
          </cell>
          <cell r="CW33">
            <v>219073.55177301</v>
          </cell>
          <cell r="CX33">
            <v>0</v>
          </cell>
          <cell r="CY33">
            <v>0</v>
          </cell>
          <cell r="CZ33">
            <v>394769.85758632998</v>
          </cell>
          <cell r="DA33">
            <v>0</v>
          </cell>
          <cell r="DB33">
            <v>0</v>
          </cell>
          <cell r="DC33">
            <v>394769.85758632998</v>
          </cell>
          <cell r="DD33">
            <v>0</v>
          </cell>
          <cell r="DE33">
            <v>0</v>
          </cell>
          <cell r="DF33">
            <v>338125.16184475989</v>
          </cell>
          <cell r="DG33">
            <v>0</v>
          </cell>
          <cell r="DH33">
            <v>0</v>
          </cell>
          <cell r="DI33">
            <v>338125.16184475989</v>
          </cell>
          <cell r="DJ33" t="str">
            <v>ASOC.C.DE ACOPIO D.LECHE SR.D.L.MILAGROS</v>
          </cell>
          <cell r="DK33" t="str">
            <v>01 Asociación</v>
          </cell>
          <cell r="FI33" t="str">
            <v>pacMAYOR</v>
          </cell>
        </row>
        <row r="34">
          <cell r="A34">
            <v>20327993705</v>
          </cell>
          <cell r="C34" t="str">
            <v>DERIVADOS LACTEOS</v>
          </cell>
          <cell r="D34" t="str">
            <v>YOGURT</v>
          </cell>
          <cell r="E34" t="str">
            <v>Arequipa</v>
          </cell>
          <cell r="F34">
            <v>40520</v>
          </cell>
          <cell r="H34" t="str">
            <v>Caylloma</v>
          </cell>
          <cell r="I34" t="str">
            <v>Majes</v>
          </cell>
          <cell r="R34" t="str">
            <v>PAC</v>
          </cell>
          <cell r="S34" t="str">
            <v>2025</v>
          </cell>
          <cell r="T34">
            <v>1</v>
          </cell>
          <cell r="U34" t="str">
            <v>SI</v>
          </cell>
          <cell r="V34" t="str">
            <v>SI</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20</v>
          </cell>
          <cell r="AQ34">
            <v>4</v>
          </cell>
          <cell r="AR34">
            <v>24</v>
          </cell>
          <cell r="AS34">
            <v>24</v>
          </cell>
          <cell r="BD34">
            <v>42</v>
          </cell>
          <cell r="BE34">
            <v>2</v>
          </cell>
          <cell r="CL34">
            <v>246100</v>
          </cell>
          <cell r="CM34">
            <v>0</v>
          </cell>
          <cell r="CN34">
            <v>246100</v>
          </cell>
          <cell r="DD34">
            <v>0</v>
          </cell>
          <cell r="DE34">
            <v>246100</v>
          </cell>
          <cell r="DF34">
            <v>0</v>
          </cell>
          <cell r="DG34">
            <v>0</v>
          </cell>
          <cell r="DH34">
            <v>0</v>
          </cell>
          <cell r="DI34">
            <v>246100</v>
          </cell>
          <cell r="DJ34" t="str">
            <v>CENTRO DE ACOPIO DE LECHE LUIS PASTEUR</v>
          </cell>
          <cell r="DK34" t="str">
            <v>01 Asociación</v>
          </cell>
          <cell r="FI34" t="str">
            <v>pacMAYOR</v>
          </cell>
        </row>
        <row r="35">
          <cell r="A35">
            <v>20352266052</v>
          </cell>
          <cell r="C35" t="str">
            <v>PALMITO</v>
          </cell>
          <cell r="D35" t="str">
            <v>PALMITO</v>
          </cell>
          <cell r="E35" t="str">
            <v>Ucayali</v>
          </cell>
          <cell r="F35">
            <v>250301</v>
          </cell>
          <cell r="H35" t="str">
            <v>Padre Abad</v>
          </cell>
          <cell r="I35" t="str">
            <v>Padre Abad</v>
          </cell>
          <cell r="R35" t="str">
            <v>PAC</v>
          </cell>
          <cell r="S35" t="str">
            <v>2018-2019</v>
          </cell>
          <cell r="T35">
            <v>2</v>
          </cell>
          <cell r="U35" t="str">
            <v>SI</v>
          </cell>
          <cell r="V35" t="str">
            <v>NO</v>
          </cell>
          <cell r="W35">
            <v>27</v>
          </cell>
          <cell r="X35">
            <v>16</v>
          </cell>
          <cell r="Y35">
            <v>10</v>
          </cell>
          <cell r="Z35">
            <v>26</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26</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L35">
            <v>0</v>
          </cell>
          <cell r="BM35">
            <v>0</v>
          </cell>
          <cell r="BN35">
            <v>0</v>
          </cell>
          <cell r="BQ35">
            <v>0</v>
          </cell>
          <cell r="BR35">
            <v>0</v>
          </cell>
          <cell r="BS35">
            <v>0</v>
          </cell>
          <cell r="BV35">
            <v>0</v>
          </cell>
          <cell r="BW35">
            <v>0</v>
          </cell>
          <cell r="BX35">
            <v>0</v>
          </cell>
          <cell r="CA35">
            <v>0</v>
          </cell>
          <cell r="CB35">
            <v>0</v>
          </cell>
          <cell r="CC35">
            <v>0</v>
          </cell>
          <cell r="CF35">
            <v>0</v>
          </cell>
          <cell r="CG35">
            <v>0</v>
          </cell>
          <cell r="CH35">
            <v>0</v>
          </cell>
          <cell r="CL35">
            <v>0</v>
          </cell>
          <cell r="CM35">
            <v>0</v>
          </cell>
          <cell r="CN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t="str">
            <v>ASOCIACION DE PRODUCTORES DE PALMITO DE AGUAYTIA</v>
          </cell>
          <cell r="DK35" t="str">
            <v>01 Asociación</v>
          </cell>
          <cell r="FI35" t="str">
            <v>pacMAYOR</v>
          </cell>
        </row>
        <row r="36">
          <cell r="A36">
            <v>20607265624</v>
          </cell>
          <cell r="C36" t="str">
            <v>CAFÉ</v>
          </cell>
          <cell r="D36" t="str">
            <v>CAFÉ</v>
          </cell>
          <cell r="E36" t="str">
            <v>Lambayeque</v>
          </cell>
          <cell r="F36">
            <v>140310</v>
          </cell>
          <cell r="H36" t="str">
            <v>Lambayeque</v>
          </cell>
          <cell r="I36" t="str">
            <v>Salas</v>
          </cell>
          <cell r="R36" t="str">
            <v>PAC</v>
          </cell>
          <cell r="S36" t="str">
            <v>2024 - 2025</v>
          </cell>
          <cell r="T36">
            <v>2</v>
          </cell>
          <cell r="U36" t="str">
            <v>SI</v>
          </cell>
          <cell r="V36" t="str">
            <v>SI</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32</v>
          </cell>
          <cell r="AN36">
            <v>18</v>
          </cell>
          <cell r="AO36">
            <v>50</v>
          </cell>
          <cell r="AP36">
            <v>33</v>
          </cell>
          <cell r="AQ36">
            <v>17</v>
          </cell>
          <cell r="AR36">
            <v>50</v>
          </cell>
          <cell r="AS36">
            <v>50</v>
          </cell>
          <cell r="AT36">
            <v>0</v>
          </cell>
          <cell r="AU36">
            <v>0</v>
          </cell>
          <cell r="AV36">
            <v>0</v>
          </cell>
          <cell r="AW36">
            <v>0</v>
          </cell>
          <cell r="AX36">
            <v>0</v>
          </cell>
          <cell r="AY36">
            <v>0</v>
          </cell>
          <cell r="AZ36">
            <v>0</v>
          </cell>
          <cell r="BA36">
            <v>0</v>
          </cell>
          <cell r="BB36">
            <v>49</v>
          </cell>
          <cell r="BC36">
            <v>4</v>
          </cell>
          <cell r="BD36">
            <v>43</v>
          </cell>
          <cell r="BE36">
            <v>4</v>
          </cell>
          <cell r="BF36">
            <v>0</v>
          </cell>
          <cell r="BG36">
            <v>0</v>
          </cell>
          <cell r="BH36">
            <v>0</v>
          </cell>
          <cell r="BI36">
            <v>0</v>
          </cell>
          <cell r="BL36">
            <v>0</v>
          </cell>
          <cell r="BM36">
            <v>0</v>
          </cell>
          <cell r="BN36">
            <v>0</v>
          </cell>
          <cell r="BQ36">
            <v>0</v>
          </cell>
          <cell r="BR36">
            <v>0</v>
          </cell>
          <cell r="BS36">
            <v>0</v>
          </cell>
          <cell r="BV36">
            <v>0</v>
          </cell>
          <cell r="BW36">
            <v>0</v>
          </cell>
          <cell r="BX36">
            <v>0</v>
          </cell>
          <cell r="CA36">
            <v>0</v>
          </cell>
          <cell r="CB36">
            <v>0</v>
          </cell>
          <cell r="CC36">
            <v>0</v>
          </cell>
          <cell r="CF36">
            <v>0</v>
          </cell>
          <cell r="CG36">
            <v>0</v>
          </cell>
          <cell r="CH36">
            <v>0</v>
          </cell>
          <cell r="CL36">
            <v>258802.85999855999</v>
          </cell>
          <cell r="CM36">
            <v>0</v>
          </cell>
          <cell r="CN36">
            <v>258802.85999855999</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258802.85999855999</v>
          </cell>
          <cell r="DF36">
            <v>0</v>
          </cell>
          <cell r="DG36">
            <v>0</v>
          </cell>
          <cell r="DH36">
            <v>0</v>
          </cell>
          <cell r="DI36">
            <v>258802.85999855999</v>
          </cell>
          <cell r="DJ36" t="str">
            <v>ASOCIACION DE PEQUEÑOS PRODUCTORES AGROPECUARIOS PENACHI-KERGUER</v>
          </cell>
          <cell r="DK36" t="str">
            <v>01 Asociación</v>
          </cell>
          <cell r="FI36" t="str">
            <v>pacMAYOR</v>
          </cell>
        </row>
        <row r="37">
          <cell r="A37">
            <v>20607382604</v>
          </cell>
          <cell r="C37" t="str">
            <v>CAFÉ</v>
          </cell>
          <cell r="D37" t="str">
            <v>CAFÉ</v>
          </cell>
          <cell r="E37" t="str">
            <v>Piura</v>
          </cell>
          <cell r="F37">
            <v>200101</v>
          </cell>
          <cell r="H37" t="str">
            <v>Piura</v>
          </cell>
          <cell r="I37" t="str">
            <v>Piura</v>
          </cell>
          <cell r="R37" t="str">
            <v>PAC</v>
          </cell>
          <cell r="S37" t="str">
            <v>2024 - 2025</v>
          </cell>
          <cell r="T37">
            <v>2</v>
          </cell>
          <cell r="U37" t="str">
            <v>SI</v>
          </cell>
          <cell r="V37" t="str">
            <v>SI</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25</v>
          </cell>
          <cell r="AN37">
            <v>20</v>
          </cell>
          <cell r="AO37">
            <v>45</v>
          </cell>
          <cell r="AP37">
            <v>0</v>
          </cell>
          <cell r="AQ37">
            <v>0</v>
          </cell>
          <cell r="AR37">
            <v>0</v>
          </cell>
          <cell r="AS37">
            <v>45</v>
          </cell>
          <cell r="AT37">
            <v>0</v>
          </cell>
          <cell r="AU37">
            <v>0</v>
          </cell>
          <cell r="AV37">
            <v>0</v>
          </cell>
          <cell r="AW37">
            <v>0</v>
          </cell>
          <cell r="AX37">
            <v>0</v>
          </cell>
          <cell r="AY37">
            <v>0</v>
          </cell>
          <cell r="AZ37">
            <v>0</v>
          </cell>
          <cell r="BA37">
            <v>0</v>
          </cell>
          <cell r="BB37">
            <v>46</v>
          </cell>
          <cell r="BC37">
            <v>3</v>
          </cell>
          <cell r="BD37">
            <v>0</v>
          </cell>
          <cell r="BE37">
            <v>0</v>
          </cell>
          <cell r="BF37">
            <v>0</v>
          </cell>
          <cell r="BG37">
            <v>0</v>
          </cell>
          <cell r="BH37">
            <v>0</v>
          </cell>
          <cell r="BI37">
            <v>0</v>
          </cell>
          <cell r="BL37">
            <v>0</v>
          </cell>
          <cell r="BM37">
            <v>0</v>
          </cell>
          <cell r="BN37">
            <v>0</v>
          </cell>
          <cell r="BQ37">
            <v>0</v>
          </cell>
          <cell r="BR37">
            <v>0</v>
          </cell>
          <cell r="BS37">
            <v>0</v>
          </cell>
          <cell r="BV37">
            <v>0</v>
          </cell>
          <cell r="BW37">
            <v>0</v>
          </cell>
          <cell r="BX37">
            <v>0</v>
          </cell>
          <cell r="CA37">
            <v>0</v>
          </cell>
          <cell r="CB37">
            <v>0</v>
          </cell>
          <cell r="CC37">
            <v>0</v>
          </cell>
          <cell r="CF37">
            <v>0</v>
          </cell>
          <cell r="CG37">
            <v>0</v>
          </cell>
          <cell r="CH37">
            <v>0</v>
          </cell>
          <cell r="CL37">
            <v>0</v>
          </cell>
          <cell r="CM37">
            <v>0</v>
          </cell>
          <cell r="CN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t="str">
            <v>ASOCIACION DE PEQUEÑOS PRODUCTORES AGROPECUARIOS SAN LORENZO DE LALAQUIZ</v>
          </cell>
          <cell r="DK37" t="str">
            <v>01 Asociación</v>
          </cell>
          <cell r="FI37" t="str">
            <v>pacMAYOR</v>
          </cell>
        </row>
        <row r="38">
          <cell r="A38">
            <v>20365575674</v>
          </cell>
          <cell r="C38" t="str">
            <v>DERIVADOS LACTEOS</v>
          </cell>
          <cell r="D38" t="str">
            <v>QUESOS</v>
          </cell>
          <cell r="E38" t="str">
            <v>Pasco</v>
          </cell>
          <cell r="F38">
            <v>190109</v>
          </cell>
          <cell r="H38" t="str">
            <v>Pasco</v>
          </cell>
          <cell r="I38" t="str">
            <v>Simon Bolivar</v>
          </cell>
          <cell r="R38" t="str">
            <v>PAC</v>
          </cell>
          <cell r="S38" t="str">
            <v>2024 - 2025</v>
          </cell>
          <cell r="T38">
            <v>2</v>
          </cell>
          <cell r="U38" t="str">
            <v>SI</v>
          </cell>
          <cell r="V38" t="str">
            <v>SI</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570</v>
          </cell>
          <cell r="AN38">
            <v>230</v>
          </cell>
          <cell r="AO38">
            <v>800</v>
          </cell>
          <cell r="AP38">
            <v>447</v>
          </cell>
          <cell r="AQ38">
            <v>246</v>
          </cell>
          <cell r="AR38">
            <v>693</v>
          </cell>
          <cell r="AS38">
            <v>693</v>
          </cell>
          <cell r="AT38">
            <v>0</v>
          </cell>
          <cell r="AU38">
            <v>0</v>
          </cell>
          <cell r="AV38">
            <v>0</v>
          </cell>
          <cell r="AW38">
            <v>0</v>
          </cell>
          <cell r="AX38">
            <v>0</v>
          </cell>
          <cell r="AY38">
            <v>0</v>
          </cell>
          <cell r="AZ38">
            <v>0</v>
          </cell>
          <cell r="BA38">
            <v>0</v>
          </cell>
          <cell r="BB38">
            <v>16</v>
          </cell>
          <cell r="BC38">
            <v>0</v>
          </cell>
          <cell r="BD38">
            <v>20</v>
          </cell>
          <cell r="BE38">
            <v>4</v>
          </cell>
          <cell r="BF38">
            <v>0</v>
          </cell>
          <cell r="BG38">
            <v>0</v>
          </cell>
          <cell r="BH38">
            <v>0</v>
          </cell>
          <cell r="BI38">
            <v>0</v>
          </cell>
          <cell r="BL38">
            <v>0</v>
          </cell>
          <cell r="BM38">
            <v>0</v>
          </cell>
          <cell r="BN38">
            <v>0</v>
          </cell>
          <cell r="BQ38">
            <v>0</v>
          </cell>
          <cell r="BR38">
            <v>0</v>
          </cell>
          <cell r="BS38">
            <v>0</v>
          </cell>
          <cell r="BV38">
            <v>0</v>
          </cell>
          <cell r="BW38">
            <v>0</v>
          </cell>
          <cell r="BX38">
            <v>0</v>
          </cell>
          <cell r="CA38">
            <v>0</v>
          </cell>
          <cell r="CB38">
            <v>0</v>
          </cell>
          <cell r="CC38">
            <v>0</v>
          </cell>
          <cell r="CF38">
            <v>156032</v>
          </cell>
          <cell r="CG38">
            <v>0</v>
          </cell>
          <cell r="CH38">
            <v>156032</v>
          </cell>
          <cell r="CL38">
            <v>291119.08000000007</v>
          </cell>
          <cell r="CM38">
            <v>0</v>
          </cell>
          <cell r="CN38">
            <v>291119.08000000007</v>
          </cell>
          <cell r="CQ38">
            <v>0</v>
          </cell>
          <cell r="CR38">
            <v>0</v>
          </cell>
          <cell r="CS38">
            <v>0</v>
          </cell>
          <cell r="CT38">
            <v>0</v>
          </cell>
          <cell r="CU38">
            <v>0</v>
          </cell>
          <cell r="CV38">
            <v>0</v>
          </cell>
          <cell r="CW38">
            <v>0</v>
          </cell>
          <cell r="CX38">
            <v>0</v>
          </cell>
          <cell r="CY38">
            <v>156032</v>
          </cell>
          <cell r="CZ38">
            <v>0</v>
          </cell>
          <cell r="DA38">
            <v>0</v>
          </cell>
          <cell r="DB38">
            <v>0</v>
          </cell>
          <cell r="DC38">
            <v>156032</v>
          </cell>
          <cell r="DD38">
            <v>2155</v>
          </cell>
          <cell r="DE38">
            <v>285505.5</v>
          </cell>
          <cell r="DF38">
            <v>3458.58</v>
          </cell>
          <cell r="DG38">
            <v>0</v>
          </cell>
          <cell r="DH38">
            <v>0</v>
          </cell>
          <cell r="DI38">
            <v>291119.08</v>
          </cell>
          <cell r="DJ38" t="str">
            <v>COMUNIDAD CAMPESINA SAN ANTONIO DE RANCAS</v>
          </cell>
          <cell r="DK38" t="str">
            <v>05 Comunidades Campesinas</v>
          </cell>
          <cell r="FI38" t="str">
            <v>pacMAYOR</v>
          </cell>
        </row>
        <row r="39">
          <cell r="A39">
            <v>20606717475</v>
          </cell>
          <cell r="C39" t="str">
            <v>CAFÉ</v>
          </cell>
          <cell r="D39" t="str">
            <v>CAFÉ</v>
          </cell>
          <cell r="E39" t="str">
            <v>Piura</v>
          </cell>
          <cell r="F39">
            <v>200301</v>
          </cell>
          <cell r="H39" t="str">
            <v>Huancabamba</v>
          </cell>
          <cell r="I39" t="str">
            <v>Huancabamba</v>
          </cell>
          <cell r="R39" t="str">
            <v>PAC</v>
          </cell>
          <cell r="S39" t="str">
            <v>2023-2024 - 2025</v>
          </cell>
          <cell r="T39">
            <v>3</v>
          </cell>
          <cell r="U39" t="str">
            <v>SI</v>
          </cell>
          <cell r="V39" t="str">
            <v>SI</v>
          </cell>
          <cell r="W39">
            <v>0</v>
          </cell>
          <cell r="X39">
            <v>0</v>
          </cell>
          <cell r="Y39">
            <v>0</v>
          </cell>
          <cell r="Z39">
            <v>0</v>
          </cell>
          <cell r="AA39">
            <v>0</v>
          </cell>
          <cell r="AB39">
            <v>0</v>
          </cell>
          <cell r="AC39">
            <v>0</v>
          </cell>
          <cell r="AD39">
            <v>0</v>
          </cell>
          <cell r="AE39">
            <v>0</v>
          </cell>
          <cell r="AF39">
            <v>0</v>
          </cell>
          <cell r="AG39">
            <v>0</v>
          </cell>
          <cell r="AH39">
            <v>0</v>
          </cell>
          <cell r="AI39">
            <v>0</v>
          </cell>
          <cell r="AJ39">
            <v>50</v>
          </cell>
          <cell r="AK39">
            <v>25</v>
          </cell>
          <cell r="AL39">
            <v>75</v>
          </cell>
          <cell r="AM39">
            <v>50</v>
          </cell>
          <cell r="AN39">
            <v>25</v>
          </cell>
          <cell r="AO39">
            <v>75</v>
          </cell>
          <cell r="AP39">
            <v>0</v>
          </cell>
          <cell r="AQ39">
            <v>0</v>
          </cell>
          <cell r="AR39">
            <v>0</v>
          </cell>
          <cell r="AS39">
            <v>75</v>
          </cell>
          <cell r="AT39">
            <v>0</v>
          </cell>
          <cell r="AU39">
            <v>0</v>
          </cell>
          <cell r="AV39">
            <v>0</v>
          </cell>
          <cell r="AW39">
            <v>0</v>
          </cell>
          <cell r="AX39">
            <v>0</v>
          </cell>
          <cell r="AY39">
            <v>0</v>
          </cell>
          <cell r="AZ39">
            <v>35</v>
          </cell>
          <cell r="BA39">
            <v>4</v>
          </cell>
          <cell r="BB39">
            <v>47</v>
          </cell>
          <cell r="BC39">
            <v>4</v>
          </cell>
          <cell r="BD39">
            <v>0</v>
          </cell>
          <cell r="BE39">
            <v>0</v>
          </cell>
          <cell r="BF39">
            <v>0</v>
          </cell>
          <cell r="BG39">
            <v>0</v>
          </cell>
          <cell r="BH39">
            <v>0</v>
          </cell>
          <cell r="BI39">
            <v>0</v>
          </cell>
          <cell r="BL39">
            <v>0</v>
          </cell>
          <cell r="BM39">
            <v>0</v>
          </cell>
          <cell r="BN39">
            <v>0</v>
          </cell>
          <cell r="BQ39">
            <v>0</v>
          </cell>
          <cell r="BR39">
            <v>0</v>
          </cell>
          <cell r="BS39">
            <v>0</v>
          </cell>
          <cell r="BV39">
            <v>0</v>
          </cell>
          <cell r="BW39">
            <v>0</v>
          </cell>
          <cell r="BX39">
            <v>0</v>
          </cell>
          <cell r="CA39">
            <v>0</v>
          </cell>
          <cell r="CB39">
            <v>0</v>
          </cell>
          <cell r="CC39">
            <v>0</v>
          </cell>
          <cell r="CF39">
            <v>0</v>
          </cell>
          <cell r="CG39">
            <v>0</v>
          </cell>
          <cell r="CH39">
            <v>0</v>
          </cell>
          <cell r="CL39">
            <v>0</v>
          </cell>
          <cell r="CM39">
            <v>0</v>
          </cell>
          <cell r="CN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t="str">
            <v>ASOCIACION DE PEQUEÑOS PRODUCTORES AGROPECUARIOS ULLMA</v>
          </cell>
          <cell r="DK39" t="str">
            <v>01 Asociación</v>
          </cell>
          <cell r="FI39" t="str">
            <v>pacMAYOR</v>
          </cell>
        </row>
        <row r="40">
          <cell r="A40">
            <v>20393335620</v>
          </cell>
          <cell r="C40" t="str">
            <v>PANELA</v>
          </cell>
          <cell r="D40" t="str">
            <v>PANELA</v>
          </cell>
          <cell r="E40" t="str">
            <v>Ucayali</v>
          </cell>
          <cell r="F40">
            <v>250102</v>
          </cell>
          <cell r="H40" t="str">
            <v>Coronel Portillo</v>
          </cell>
          <cell r="I40" t="str">
            <v>Campoverde</v>
          </cell>
          <cell r="R40" t="str">
            <v>PAC</v>
          </cell>
          <cell r="S40" t="str">
            <v>2018</v>
          </cell>
          <cell r="T40">
            <v>1</v>
          </cell>
          <cell r="U40" t="str">
            <v>NO</v>
          </cell>
          <cell r="V40" t="str">
            <v>NO</v>
          </cell>
          <cell r="W40">
            <v>19</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19</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L40">
            <v>0</v>
          </cell>
          <cell r="BM40">
            <v>0</v>
          </cell>
          <cell r="BN40">
            <v>0</v>
          </cell>
          <cell r="BQ40">
            <v>0</v>
          </cell>
          <cell r="BR40">
            <v>0</v>
          </cell>
          <cell r="BS40">
            <v>0</v>
          </cell>
          <cell r="BV40">
            <v>0</v>
          </cell>
          <cell r="BW40">
            <v>0</v>
          </cell>
          <cell r="BX40">
            <v>0</v>
          </cell>
          <cell r="CA40">
            <v>0</v>
          </cell>
          <cell r="CB40">
            <v>0</v>
          </cell>
          <cell r="CC40">
            <v>0</v>
          </cell>
          <cell r="CF40">
            <v>0</v>
          </cell>
          <cell r="CG40">
            <v>0</v>
          </cell>
          <cell r="CH40">
            <v>0</v>
          </cell>
          <cell r="CL40">
            <v>0</v>
          </cell>
          <cell r="CM40">
            <v>0</v>
          </cell>
          <cell r="CN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t="str">
            <v>ASOCIACIÓN DE PRODUCTORES ECOLÓGICOS DEL CASERÍO SAN CRISTÓBAL DE AGUA BLANCA</v>
          </cell>
          <cell r="DK40" t="str">
            <v>01 Asociación</v>
          </cell>
          <cell r="FI40" t="str">
            <v>pacMAYOR</v>
          </cell>
        </row>
        <row r="41">
          <cell r="A41">
            <v>20393415062</v>
          </cell>
          <cell r="C41" t="str">
            <v>PLÁTANO</v>
          </cell>
          <cell r="D41" t="str">
            <v>PLÁTANO</v>
          </cell>
          <cell r="E41" t="str">
            <v>Ucayali</v>
          </cell>
          <cell r="F41">
            <v>250301</v>
          </cell>
          <cell r="H41" t="str">
            <v>Padre Abad</v>
          </cell>
          <cell r="I41" t="str">
            <v>Padre Abad</v>
          </cell>
          <cell r="R41" t="str">
            <v>PAC</v>
          </cell>
          <cell r="S41" t="str">
            <v>2022-2023-2024</v>
          </cell>
          <cell r="T41">
            <v>3</v>
          </cell>
          <cell r="U41" t="str">
            <v>SI</v>
          </cell>
          <cell r="V41" t="str">
            <v>SI</v>
          </cell>
          <cell r="W41">
            <v>0</v>
          </cell>
          <cell r="X41">
            <v>0</v>
          </cell>
          <cell r="Y41">
            <v>0</v>
          </cell>
          <cell r="Z41">
            <v>0</v>
          </cell>
          <cell r="AA41">
            <v>0</v>
          </cell>
          <cell r="AB41">
            <v>0</v>
          </cell>
          <cell r="AC41">
            <v>0</v>
          </cell>
          <cell r="AD41">
            <v>0</v>
          </cell>
          <cell r="AE41">
            <v>0</v>
          </cell>
          <cell r="AF41">
            <v>0</v>
          </cell>
          <cell r="AG41">
            <v>44</v>
          </cell>
          <cell r="AH41">
            <v>16</v>
          </cell>
          <cell r="AI41">
            <v>60</v>
          </cell>
          <cell r="AJ41">
            <v>44</v>
          </cell>
          <cell r="AK41">
            <v>16</v>
          </cell>
          <cell r="AL41">
            <v>60</v>
          </cell>
          <cell r="AM41">
            <v>45</v>
          </cell>
          <cell r="AN41">
            <v>17</v>
          </cell>
          <cell r="AO41">
            <v>62</v>
          </cell>
          <cell r="AP41">
            <v>0</v>
          </cell>
          <cell r="AQ41">
            <v>0</v>
          </cell>
          <cell r="AR41">
            <v>0</v>
          </cell>
          <cell r="AS41">
            <v>62</v>
          </cell>
          <cell r="AT41">
            <v>0</v>
          </cell>
          <cell r="AU41">
            <v>0</v>
          </cell>
          <cell r="AV41">
            <v>0</v>
          </cell>
          <cell r="AW41">
            <v>0</v>
          </cell>
          <cell r="AX41">
            <v>40</v>
          </cell>
          <cell r="AY41">
            <v>0</v>
          </cell>
          <cell r="AZ41">
            <v>45</v>
          </cell>
          <cell r="BA41">
            <v>0</v>
          </cell>
          <cell r="BB41">
            <v>39</v>
          </cell>
          <cell r="BC41">
            <v>1</v>
          </cell>
          <cell r="BD41">
            <v>0</v>
          </cell>
          <cell r="BE41">
            <v>0</v>
          </cell>
          <cell r="BF41">
            <v>0</v>
          </cell>
          <cell r="BG41">
            <v>0</v>
          </cell>
          <cell r="BH41">
            <v>0</v>
          </cell>
          <cell r="BI41">
            <v>0</v>
          </cell>
          <cell r="BL41">
            <v>0</v>
          </cell>
          <cell r="BM41">
            <v>0</v>
          </cell>
          <cell r="BN41">
            <v>0</v>
          </cell>
          <cell r="BQ41">
            <v>0</v>
          </cell>
          <cell r="BR41">
            <v>0</v>
          </cell>
          <cell r="BS41">
            <v>0</v>
          </cell>
          <cell r="BV41">
            <v>16872.5</v>
          </cell>
          <cell r="BW41">
            <v>0</v>
          </cell>
          <cell r="BX41">
            <v>16872.5</v>
          </cell>
          <cell r="CA41">
            <v>57881.1</v>
          </cell>
          <cell r="CB41">
            <v>0</v>
          </cell>
          <cell r="CC41">
            <v>57881.1</v>
          </cell>
          <cell r="CF41">
            <v>32204.11196342</v>
          </cell>
          <cell r="CG41">
            <v>0</v>
          </cell>
          <cell r="CH41">
            <v>32204.11196342</v>
          </cell>
          <cell r="CL41">
            <v>0</v>
          </cell>
          <cell r="CM41">
            <v>0</v>
          </cell>
          <cell r="CN41">
            <v>0</v>
          </cell>
          <cell r="CQ41">
            <v>11418.5</v>
          </cell>
          <cell r="CR41">
            <v>0</v>
          </cell>
          <cell r="CS41">
            <v>0</v>
          </cell>
          <cell r="CT41">
            <v>46462.599999999977</v>
          </cell>
          <cell r="CU41">
            <v>0</v>
          </cell>
          <cell r="CV41">
            <v>0</v>
          </cell>
          <cell r="CW41">
            <v>57881.099999999977</v>
          </cell>
          <cell r="CX41">
            <v>0</v>
          </cell>
          <cell r="CY41">
            <v>32204.11196342</v>
          </cell>
          <cell r="CZ41">
            <v>0</v>
          </cell>
          <cell r="DA41">
            <v>0</v>
          </cell>
          <cell r="DB41">
            <v>0</v>
          </cell>
          <cell r="DC41">
            <v>32204.11196342</v>
          </cell>
          <cell r="DD41">
            <v>0</v>
          </cell>
          <cell r="DE41">
            <v>0</v>
          </cell>
          <cell r="DF41">
            <v>0</v>
          </cell>
          <cell r="DG41">
            <v>0</v>
          </cell>
          <cell r="DH41">
            <v>0</v>
          </cell>
          <cell r="DI41">
            <v>0</v>
          </cell>
          <cell r="DJ41" t="str">
            <v>ASOCIACION AGROINDUSTRIAS PROGRESO</v>
          </cell>
          <cell r="DK41" t="str">
            <v>01 Asociación</v>
          </cell>
          <cell r="FI41" t="str">
            <v>pacMAYOR</v>
          </cell>
        </row>
        <row r="42">
          <cell r="A42">
            <v>20393449471</v>
          </cell>
          <cell r="C42" t="str">
            <v>PLÁTANO</v>
          </cell>
          <cell r="D42" t="str">
            <v>PLÁTANO</v>
          </cell>
          <cell r="E42" t="str">
            <v>Ucayali</v>
          </cell>
          <cell r="F42">
            <v>250301</v>
          </cell>
          <cell r="H42" t="str">
            <v>Padre Abad</v>
          </cell>
          <cell r="I42" t="str">
            <v>Padre Abad</v>
          </cell>
          <cell r="R42" t="str">
            <v>PAC</v>
          </cell>
          <cell r="S42" t="str">
            <v>2019</v>
          </cell>
          <cell r="T42">
            <v>1</v>
          </cell>
          <cell r="U42" t="str">
            <v>SI</v>
          </cell>
          <cell r="V42" t="str">
            <v>NO</v>
          </cell>
          <cell r="W42">
            <v>0</v>
          </cell>
          <cell r="X42">
            <v>37</v>
          </cell>
          <cell r="Y42">
            <v>14</v>
          </cell>
          <cell r="Z42">
            <v>51</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51</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L42">
            <v>0</v>
          </cell>
          <cell r="BM42">
            <v>0</v>
          </cell>
          <cell r="BN42">
            <v>0</v>
          </cell>
          <cell r="BQ42">
            <v>0</v>
          </cell>
          <cell r="BR42">
            <v>0</v>
          </cell>
          <cell r="BS42">
            <v>0</v>
          </cell>
          <cell r="BV42">
            <v>0</v>
          </cell>
          <cell r="BW42">
            <v>0</v>
          </cell>
          <cell r="BX42">
            <v>0</v>
          </cell>
          <cell r="CA42">
            <v>0</v>
          </cell>
          <cell r="CB42">
            <v>0</v>
          </cell>
          <cell r="CC42">
            <v>0</v>
          </cell>
          <cell r="CF42">
            <v>0</v>
          </cell>
          <cell r="CG42">
            <v>0</v>
          </cell>
          <cell r="CH42">
            <v>0</v>
          </cell>
          <cell r="CL42">
            <v>0</v>
          </cell>
          <cell r="CM42">
            <v>0</v>
          </cell>
          <cell r="CN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t="str">
            <v>CENTRO UNICO DE AGRICULTORES PLATANEROS DE LA PROVINCIA DE PADRE ABAD</v>
          </cell>
          <cell r="DK42" t="str">
            <v>01 Asociación</v>
          </cell>
          <cell r="FI42" t="str">
            <v>pacMAYOR</v>
          </cell>
        </row>
        <row r="43">
          <cell r="A43">
            <v>20393576660</v>
          </cell>
          <cell r="C43" t="str">
            <v>CAPSICUMS</v>
          </cell>
          <cell r="D43" t="str">
            <v>CAPSICUMS</v>
          </cell>
          <cell r="E43" t="str">
            <v>Ucayali</v>
          </cell>
          <cell r="F43">
            <v>250102</v>
          </cell>
          <cell r="H43" t="str">
            <v>Coronel Portillo</v>
          </cell>
          <cell r="I43" t="str">
            <v>Campoverde</v>
          </cell>
          <cell r="R43" t="str">
            <v>PAC</v>
          </cell>
          <cell r="S43" t="str">
            <v>2018-2019-2021</v>
          </cell>
          <cell r="T43">
            <v>3</v>
          </cell>
          <cell r="U43" t="str">
            <v>SI</v>
          </cell>
          <cell r="V43" t="str">
            <v>SI</v>
          </cell>
          <cell r="W43">
            <v>30</v>
          </cell>
          <cell r="X43">
            <v>15</v>
          </cell>
          <cell r="Y43">
            <v>15</v>
          </cell>
          <cell r="Z43">
            <v>30</v>
          </cell>
          <cell r="AA43">
            <v>0</v>
          </cell>
          <cell r="AB43">
            <v>0</v>
          </cell>
          <cell r="AC43">
            <v>0</v>
          </cell>
          <cell r="AD43">
            <v>12</v>
          </cell>
          <cell r="AE43">
            <v>14</v>
          </cell>
          <cell r="AF43">
            <v>26</v>
          </cell>
          <cell r="AG43">
            <v>0</v>
          </cell>
          <cell r="AH43">
            <v>0</v>
          </cell>
          <cell r="AI43">
            <v>0</v>
          </cell>
          <cell r="AJ43">
            <v>0</v>
          </cell>
          <cell r="AK43">
            <v>0</v>
          </cell>
          <cell r="AL43">
            <v>0</v>
          </cell>
          <cell r="AM43">
            <v>0</v>
          </cell>
          <cell r="AN43">
            <v>0</v>
          </cell>
          <cell r="AO43">
            <v>0</v>
          </cell>
          <cell r="AP43">
            <v>0</v>
          </cell>
          <cell r="AQ43">
            <v>0</v>
          </cell>
          <cell r="AR43">
            <v>0</v>
          </cell>
          <cell r="AS43">
            <v>26</v>
          </cell>
          <cell r="AT43">
            <v>0</v>
          </cell>
          <cell r="AU43">
            <v>0</v>
          </cell>
          <cell r="AV43">
            <v>30</v>
          </cell>
          <cell r="AW43">
            <v>0</v>
          </cell>
          <cell r="AX43">
            <v>0</v>
          </cell>
          <cell r="AY43">
            <v>0</v>
          </cell>
          <cell r="AZ43">
            <v>0</v>
          </cell>
          <cell r="BA43">
            <v>0</v>
          </cell>
          <cell r="BB43">
            <v>0</v>
          </cell>
          <cell r="BC43">
            <v>0</v>
          </cell>
          <cell r="BD43">
            <v>0</v>
          </cell>
          <cell r="BE43">
            <v>0</v>
          </cell>
          <cell r="BF43">
            <v>0</v>
          </cell>
          <cell r="BG43">
            <v>0</v>
          </cell>
          <cell r="BH43">
            <v>0</v>
          </cell>
          <cell r="BI43">
            <v>0</v>
          </cell>
          <cell r="BL43">
            <v>0</v>
          </cell>
          <cell r="BM43">
            <v>0</v>
          </cell>
          <cell r="BN43">
            <v>0</v>
          </cell>
          <cell r="BQ43">
            <v>960</v>
          </cell>
          <cell r="BR43">
            <v>0</v>
          </cell>
          <cell r="BS43">
            <v>960</v>
          </cell>
          <cell r="BV43">
            <v>0</v>
          </cell>
          <cell r="BW43">
            <v>0</v>
          </cell>
          <cell r="BX43">
            <v>0</v>
          </cell>
          <cell r="CA43">
            <v>0</v>
          </cell>
          <cell r="CB43">
            <v>0</v>
          </cell>
          <cell r="CC43">
            <v>0</v>
          </cell>
          <cell r="CF43">
            <v>0</v>
          </cell>
          <cell r="CG43">
            <v>0</v>
          </cell>
          <cell r="CH43">
            <v>0</v>
          </cell>
          <cell r="CL43">
            <v>0</v>
          </cell>
          <cell r="CM43">
            <v>0</v>
          </cell>
          <cell r="CN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t="str">
            <v>ASOCIACION DE PRODUCTORES ECOLOGICOS EL PIMENTAL</v>
          </cell>
          <cell r="DK43" t="str">
            <v>01 Asociación</v>
          </cell>
          <cell r="FI43" t="str">
            <v>pacMAYOR</v>
          </cell>
        </row>
        <row r="44">
          <cell r="A44">
            <v>20602881971</v>
          </cell>
          <cell r="C44" t="str">
            <v>CACAO</v>
          </cell>
          <cell r="D44" t="str">
            <v>CACAO</v>
          </cell>
          <cell r="E44" t="str">
            <v>Cusco</v>
          </cell>
          <cell r="F44">
            <v>80902</v>
          </cell>
          <cell r="H44" t="str">
            <v>La Convencion</v>
          </cell>
          <cell r="I44" t="str">
            <v>Echarate</v>
          </cell>
          <cell r="R44" t="str">
            <v>PAC</v>
          </cell>
          <cell r="S44" t="str">
            <v>2024 - 2025</v>
          </cell>
          <cell r="T44">
            <v>2</v>
          </cell>
          <cell r="U44" t="str">
            <v>SI</v>
          </cell>
          <cell r="V44" t="str">
            <v>SI</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3</v>
          </cell>
          <cell r="AN44">
            <v>4</v>
          </cell>
          <cell r="AO44">
            <v>7</v>
          </cell>
          <cell r="AP44">
            <v>5</v>
          </cell>
          <cell r="AQ44">
            <v>5</v>
          </cell>
          <cell r="AR44">
            <v>10</v>
          </cell>
          <cell r="AS44">
            <v>10</v>
          </cell>
          <cell r="AT44">
            <v>0</v>
          </cell>
          <cell r="AU44">
            <v>0</v>
          </cell>
          <cell r="AV44">
            <v>0</v>
          </cell>
          <cell r="AW44">
            <v>0</v>
          </cell>
          <cell r="AX44">
            <v>0</v>
          </cell>
          <cell r="AY44">
            <v>0</v>
          </cell>
          <cell r="AZ44">
            <v>0</v>
          </cell>
          <cell r="BA44">
            <v>0</v>
          </cell>
          <cell r="BB44">
            <v>30</v>
          </cell>
          <cell r="BC44">
            <v>7</v>
          </cell>
          <cell r="BD44">
            <v>19</v>
          </cell>
          <cell r="BE44">
            <v>4</v>
          </cell>
          <cell r="BF44">
            <v>0</v>
          </cell>
          <cell r="BG44">
            <v>0</v>
          </cell>
          <cell r="BH44">
            <v>0</v>
          </cell>
          <cell r="BI44">
            <v>0</v>
          </cell>
          <cell r="BL44">
            <v>0</v>
          </cell>
          <cell r="BM44">
            <v>0</v>
          </cell>
          <cell r="BN44">
            <v>0</v>
          </cell>
          <cell r="BQ44">
            <v>0</v>
          </cell>
          <cell r="BR44">
            <v>0</v>
          </cell>
          <cell r="BS44">
            <v>0</v>
          </cell>
          <cell r="BV44">
            <v>0</v>
          </cell>
          <cell r="BW44">
            <v>0</v>
          </cell>
          <cell r="BX44">
            <v>0</v>
          </cell>
          <cell r="CA44">
            <v>0</v>
          </cell>
          <cell r="CB44">
            <v>0</v>
          </cell>
          <cell r="CC44">
            <v>0</v>
          </cell>
          <cell r="CF44">
            <v>170527.27862890001</v>
          </cell>
          <cell r="CG44">
            <v>0</v>
          </cell>
          <cell r="CH44">
            <v>170527.27862890001</v>
          </cell>
          <cell r="CL44">
            <v>340750</v>
          </cell>
          <cell r="CM44">
            <v>0</v>
          </cell>
          <cell r="CN44">
            <v>340750</v>
          </cell>
          <cell r="CQ44">
            <v>0</v>
          </cell>
          <cell r="CR44">
            <v>0</v>
          </cell>
          <cell r="CS44">
            <v>0</v>
          </cell>
          <cell r="CT44">
            <v>0</v>
          </cell>
          <cell r="CU44">
            <v>0</v>
          </cell>
          <cell r="CV44">
            <v>0</v>
          </cell>
          <cell r="CW44">
            <v>0</v>
          </cell>
          <cell r="CX44">
            <v>0</v>
          </cell>
          <cell r="CY44">
            <v>0</v>
          </cell>
          <cell r="CZ44">
            <v>90000</v>
          </cell>
          <cell r="DA44">
            <v>0</v>
          </cell>
          <cell r="DB44">
            <v>80527.278628900007</v>
          </cell>
          <cell r="DC44">
            <v>170527.27862890001</v>
          </cell>
          <cell r="DD44">
            <v>0</v>
          </cell>
          <cell r="DE44">
            <v>0</v>
          </cell>
          <cell r="DF44">
            <v>340750</v>
          </cell>
          <cell r="DG44">
            <v>0</v>
          </cell>
          <cell r="DH44">
            <v>0</v>
          </cell>
          <cell r="DI44">
            <v>340750</v>
          </cell>
          <cell r="DJ44" t="str">
            <v>ASOCIACION DE PRODUCTORES AGRARIOS DE CACAO (APAC) ECHALACPERU DE MANGURIARI</v>
          </cell>
          <cell r="DK44" t="str">
            <v>01 Asociación</v>
          </cell>
          <cell r="FI44" t="str">
            <v>pacMAYOR</v>
          </cell>
        </row>
        <row r="45">
          <cell r="A45">
            <v>20526514689</v>
          </cell>
          <cell r="C45" t="str">
            <v>CACAO</v>
          </cell>
          <cell r="D45" t="str">
            <v>CACAO</v>
          </cell>
          <cell r="E45" t="str">
            <v>Piura</v>
          </cell>
          <cell r="F45">
            <v>200306</v>
          </cell>
          <cell r="H45" t="str">
            <v>Huancabamba</v>
          </cell>
          <cell r="I45" t="str">
            <v>San Miguel de el Faique</v>
          </cell>
          <cell r="R45" t="str">
            <v>PAC</v>
          </cell>
          <cell r="S45" t="str">
            <v>2018-2019</v>
          </cell>
          <cell r="T45">
            <v>2</v>
          </cell>
          <cell r="U45" t="str">
            <v>SI</v>
          </cell>
          <cell r="V45" t="str">
            <v>NO</v>
          </cell>
          <cell r="W45">
            <v>43</v>
          </cell>
          <cell r="X45">
            <v>21</v>
          </cell>
          <cell r="Y45">
            <v>4</v>
          </cell>
          <cell r="Z45">
            <v>25</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25</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L45">
            <v>0</v>
          </cell>
          <cell r="BM45">
            <v>0</v>
          </cell>
          <cell r="BN45">
            <v>0</v>
          </cell>
          <cell r="BQ45">
            <v>0</v>
          </cell>
          <cell r="BR45">
            <v>0</v>
          </cell>
          <cell r="BS45">
            <v>0</v>
          </cell>
          <cell r="BV45">
            <v>0</v>
          </cell>
          <cell r="BW45">
            <v>0</v>
          </cell>
          <cell r="BX45">
            <v>0</v>
          </cell>
          <cell r="CA45">
            <v>0</v>
          </cell>
          <cell r="CB45">
            <v>0</v>
          </cell>
          <cell r="CC45">
            <v>0</v>
          </cell>
          <cell r="CF45">
            <v>0</v>
          </cell>
          <cell r="CG45">
            <v>0</v>
          </cell>
          <cell r="CH45">
            <v>0</v>
          </cell>
          <cell r="CL45">
            <v>0</v>
          </cell>
          <cell r="CM45">
            <v>0</v>
          </cell>
          <cell r="CN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t="str">
            <v>ASOCIACION DE PRODUCTORES AGROPECUARIOS ARTESANALES E INDUSTRIALES SAN FRANCISCO DE LOMA LARGA</v>
          </cell>
          <cell r="DK45" t="str">
            <v>01 Asociación</v>
          </cell>
          <cell r="FI45" t="str">
            <v>pacMAYOR</v>
          </cell>
        </row>
        <row r="46">
          <cell r="A46">
            <v>20393757290</v>
          </cell>
          <cell r="C46" t="str">
            <v>CAMU CAMU</v>
          </cell>
          <cell r="D46" t="str">
            <v>CAMU CAMU</v>
          </cell>
          <cell r="E46" t="str">
            <v>Ucayali</v>
          </cell>
          <cell r="F46">
            <v>250105</v>
          </cell>
          <cell r="H46" t="str">
            <v>Coronel Portillo</v>
          </cell>
          <cell r="I46" t="str">
            <v>Yarinacocha</v>
          </cell>
          <cell r="R46" t="str">
            <v>PAC</v>
          </cell>
          <cell r="S46" t="str">
            <v>2021-2022-2023</v>
          </cell>
          <cell r="T46">
            <v>3</v>
          </cell>
          <cell r="U46" t="str">
            <v>SI</v>
          </cell>
          <cell r="V46" t="str">
            <v>SI</v>
          </cell>
          <cell r="W46">
            <v>0</v>
          </cell>
          <cell r="X46">
            <v>0</v>
          </cell>
          <cell r="Y46">
            <v>0</v>
          </cell>
          <cell r="Z46">
            <v>0</v>
          </cell>
          <cell r="AA46">
            <v>0</v>
          </cell>
          <cell r="AB46">
            <v>0</v>
          </cell>
          <cell r="AC46">
            <v>0</v>
          </cell>
          <cell r="AD46">
            <v>10</v>
          </cell>
          <cell r="AE46">
            <v>3</v>
          </cell>
          <cell r="AF46">
            <v>13</v>
          </cell>
          <cell r="AG46">
            <v>10</v>
          </cell>
          <cell r="AH46">
            <v>3</v>
          </cell>
          <cell r="AI46">
            <v>13</v>
          </cell>
          <cell r="AJ46">
            <v>10</v>
          </cell>
          <cell r="AK46">
            <v>3</v>
          </cell>
          <cell r="AL46">
            <v>13</v>
          </cell>
          <cell r="AM46">
            <v>0</v>
          </cell>
          <cell r="AN46">
            <v>0</v>
          </cell>
          <cell r="AO46">
            <v>0</v>
          </cell>
          <cell r="AP46">
            <v>0</v>
          </cell>
          <cell r="AQ46">
            <v>0</v>
          </cell>
          <cell r="AR46">
            <v>0</v>
          </cell>
          <cell r="AS46">
            <v>13</v>
          </cell>
          <cell r="AT46">
            <v>0</v>
          </cell>
          <cell r="AU46">
            <v>0</v>
          </cell>
          <cell r="AV46">
            <v>30</v>
          </cell>
          <cell r="AW46">
            <v>0</v>
          </cell>
          <cell r="AX46">
            <v>36</v>
          </cell>
          <cell r="AY46">
            <v>0</v>
          </cell>
          <cell r="AZ46">
            <v>38</v>
          </cell>
          <cell r="BA46">
            <v>0</v>
          </cell>
          <cell r="BB46">
            <v>0</v>
          </cell>
          <cell r="BC46">
            <v>0</v>
          </cell>
          <cell r="BD46">
            <v>0</v>
          </cell>
          <cell r="BE46">
            <v>0</v>
          </cell>
          <cell r="BF46">
            <v>0</v>
          </cell>
          <cell r="BG46">
            <v>0</v>
          </cell>
          <cell r="BH46">
            <v>0</v>
          </cell>
          <cell r="BI46">
            <v>0</v>
          </cell>
          <cell r="BL46">
            <v>0</v>
          </cell>
          <cell r="BM46">
            <v>0</v>
          </cell>
          <cell r="BN46">
            <v>0</v>
          </cell>
          <cell r="BQ46">
            <v>200847.53</v>
          </cell>
          <cell r="BR46">
            <v>0</v>
          </cell>
          <cell r="BS46">
            <v>200847.53</v>
          </cell>
          <cell r="BV46">
            <v>72061.3</v>
          </cell>
          <cell r="BW46">
            <v>0</v>
          </cell>
          <cell r="BX46">
            <v>72061.3</v>
          </cell>
          <cell r="CA46">
            <v>96373.11</v>
          </cell>
          <cell r="CB46">
            <v>0</v>
          </cell>
          <cell r="CC46">
            <v>96373.11</v>
          </cell>
          <cell r="CF46">
            <v>0</v>
          </cell>
          <cell r="CG46">
            <v>0</v>
          </cell>
          <cell r="CH46">
            <v>0</v>
          </cell>
          <cell r="CL46">
            <v>0</v>
          </cell>
          <cell r="CM46">
            <v>0</v>
          </cell>
          <cell r="CN46">
            <v>0</v>
          </cell>
          <cell r="CQ46">
            <v>0</v>
          </cell>
          <cell r="CR46">
            <v>0</v>
          </cell>
          <cell r="CS46">
            <v>0</v>
          </cell>
          <cell r="CT46">
            <v>96373.111999999994</v>
          </cell>
          <cell r="CU46">
            <v>0</v>
          </cell>
          <cell r="CV46">
            <v>0</v>
          </cell>
          <cell r="CW46">
            <v>96373.111999999994</v>
          </cell>
          <cell r="CX46">
            <v>0</v>
          </cell>
          <cell r="CY46">
            <v>0</v>
          </cell>
          <cell r="CZ46">
            <v>0</v>
          </cell>
          <cell r="DA46">
            <v>0</v>
          </cell>
          <cell r="DB46">
            <v>0</v>
          </cell>
          <cell r="DC46">
            <v>0</v>
          </cell>
          <cell r="DD46">
            <v>0</v>
          </cell>
          <cell r="DE46">
            <v>0</v>
          </cell>
          <cell r="DF46">
            <v>0</v>
          </cell>
          <cell r="DG46">
            <v>0</v>
          </cell>
          <cell r="DH46">
            <v>0</v>
          </cell>
          <cell r="DI46">
            <v>0</v>
          </cell>
          <cell r="DJ46" t="str">
            <v>ASOCIACION DE AGRICULTORES DEL CENTRO POBLADO SAN JOSE DE YARINACOCHA</v>
          </cell>
          <cell r="DK46" t="str">
            <v>01 Asociación</v>
          </cell>
          <cell r="FI46" t="str">
            <v>pacMAYOR</v>
          </cell>
        </row>
        <row r="47">
          <cell r="A47">
            <v>20574797013</v>
          </cell>
          <cell r="C47" t="str">
            <v>CACAO</v>
          </cell>
          <cell r="D47" t="str">
            <v>CACAO</v>
          </cell>
          <cell r="E47" t="str">
            <v>Cusco</v>
          </cell>
          <cell r="F47">
            <v>80910</v>
          </cell>
          <cell r="H47" t="str">
            <v>La Convencion</v>
          </cell>
          <cell r="I47" t="str">
            <v>Pichari</v>
          </cell>
          <cell r="R47" t="str">
            <v>PAC</v>
          </cell>
          <cell r="S47" t="str">
            <v>2018-2019</v>
          </cell>
          <cell r="T47">
            <v>2</v>
          </cell>
          <cell r="U47" t="str">
            <v>SI</v>
          </cell>
          <cell r="V47" t="str">
            <v>NO</v>
          </cell>
          <cell r="W47">
            <v>28</v>
          </cell>
          <cell r="X47">
            <v>22</v>
          </cell>
          <cell r="Y47">
            <v>6</v>
          </cell>
          <cell r="Z47">
            <v>28</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28</v>
          </cell>
          <cell r="AT47">
            <v>0</v>
          </cell>
          <cell r="AU47">
            <v>0</v>
          </cell>
          <cell r="AV47">
            <v>0</v>
          </cell>
          <cell r="AW47">
            <v>0</v>
          </cell>
          <cell r="AX47">
            <v>0</v>
          </cell>
          <cell r="AY47">
            <v>0</v>
          </cell>
          <cell r="AZ47">
            <v>0</v>
          </cell>
          <cell r="BA47">
            <v>0</v>
          </cell>
          <cell r="BB47">
            <v>0</v>
          </cell>
          <cell r="BC47">
            <v>0</v>
          </cell>
          <cell r="BD47">
            <v>0</v>
          </cell>
          <cell r="BE47">
            <v>0</v>
          </cell>
          <cell r="BF47">
            <v>0</v>
          </cell>
          <cell r="BG47">
            <v>37880</v>
          </cell>
          <cell r="BH47">
            <v>0</v>
          </cell>
          <cell r="BI47">
            <v>37880</v>
          </cell>
          <cell r="BL47">
            <v>0</v>
          </cell>
          <cell r="BM47">
            <v>0</v>
          </cell>
          <cell r="BN47">
            <v>0</v>
          </cell>
          <cell r="BQ47">
            <v>0</v>
          </cell>
          <cell r="BR47">
            <v>0</v>
          </cell>
          <cell r="BS47">
            <v>0</v>
          </cell>
          <cell r="BV47">
            <v>0</v>
          </cell>
          <cell r="BW47">
            <v>0</v>
          </cell>
          <cell r="BX47">
            <v>0</v>
          </cell>
          <cell r="CA47">
            <v>0</v>
          </cell>
          <cell r="CB47">
            <v>0</v>
          </cell>
          <cell r="CC47">
            <v>0</v>
          </cell>
          <cell r="CF47">
            <v>0</v>
          </cell>
          <cell r="CG47">
            <v>0</v>
          </cell>
          <cell r="CH47">
            <v>0</v>
          </cell>
          <cell r="CL47">
            <v>0</v>
          </cell>
          <cell r="CM47">
            <v>0</v>
          </cell>
          <cell r="CN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t="str">
            <v>ASOCIACION DE PRODUCTORES AGROPECUARIOS DE PARAISO CENTRAL</v>
          </cell>
          <cell r="DK47" t="str">
            <v>01 Asociación</v>
          </cell>
          <cell r="FI47" t="str">
            <v>pacMAYOR</v>
          </cell>
        </row>
        <row r="48">
          <cell r="A48">
            <v>20542299330</v>
          </cell>
          <cell r="C48" t="str">
            <v>CACAO</v>
          </cell>
          <cell r="D48" t="str">
            <v>CACAO EN GRANO</v>
          </cell>
          <cell r="E48" t="str">
            <v>Loreto</v>
          </cell>
          <cell r="F48">
            <v>160211</v>
          </cell>
          <cell r="H48" t="str">
            <v>Alto Amazonas</v>
          </cell>
          <cell r="I48" t="str">
            <v>Teniente Cesar Lopez Rojas</v>
          </cell>
          <cell r="R48" t="str">
            <v>PAC</v>
          </cell>
          <cell r="S48" t="str">
            <v>2025</v>
          </cell>
          <cell r="T48">
            <v>1</v>
          </cell>
          <cell r="U48" t="str">
            <v>SI</v>
          </cell>
          <cell r="V48" t="str">
            <v>SI</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14</v>
          </cell>
          <cell r="AQ48">
            <v>10</v>
          </cell>
          <cell r="AR48">
            <v>24</v>
          </cell>
          <cell r="AS48">
            <v>24</v>
          </cell>
          <cell r="BD48">
            <v>3</v>
          </cell>
          <cell r="BE48">
            <v>0</v>
          </cell>
          <cell r="CL48">
            <v>236040</v>
          </cell>
          <cell r="CM48">
            <v>0</v>
          </cell>
          <cell r="CN48">
            <v>236040</v>
          </cell>
          <cell r="DD48">
            <v>0</v>
          </cell>
          <cell r="DE48">
            <v>236040</v>
          </cell>
          <cell r="DF48">
            <v>0</v>
          </cell>
          <cell r="DG48">
            <v>0</v>
          </cell>
          <cell r="DH48">
            <v>0</v>
          </cell>
          <cell r="DI48">
            <v>236040</v>
          </cell>
          <cell r="DJ48" t="str">
            <v>ASOCIACION DE PRODUCTORES AGROPECUARIOS DE SHUCUSHYACU FLOR DE CACAO</v>
          </cell>
          <cell r="DK48" t="str">
            <v>01 Asociación</v>
          </cell>
          <cell r="FI48" t="str">
            <v>pacMAYOR</v>
          </cell>
        </row>
        <row r="49">
          <cell r="A49">
            <v>20610739491</v>
          </cell>
          <cell r="C49" t="str">
            <v>CAFÉ</v>
          </cell>
          <cell r="D49" t="str">
            <v>CAFÉ</v>
          </cell>
          <cell r="E49" t="str">
            <v>Amazonas</v>
          </cell>
          <cell r="F49">
            <v>10502</v>
          </cell>
          <cell r="H49" t="str">
            <v>Luya</v>
          </cell>
          <cell r="I49" t="str">
            <v>Camporredondo</v>
          </cell>
          <cell r="R49" t="str">
            <v>PAC</v>
          </cell>
          <cell r="S49" t="str">
            <v>2024 - 2025</v>
          </cell>
          <cell r="T49">
            <v>2</v>
          </cell>
          <cell r="U49" t="str">
            <v>SI</v>
          </cell>
          <cell r="V49" t="str">
            <v>SI</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8</v>
          </cell>
          <cell r="AN49">
            <v>13</v>
          </cell>
          <cell r="AO49">
            <v>21</v>
          </cell>
          <cell r="AP49">
            <v>18</v>
          </cell>
          <cell r="AQ49">
            <v>9</v>
          </cell>
          <cell r="AR49">
            <v>27</v>
          </cell>
          <cell r="AS49">
            <v>27</v>
          </cell>
          <cell r="AT49">
            <v>0</v>
          </cell>
          <cell r="AU49">
            <v>0</v>
          </cell>
          <cell r="AV49">
            <v>0</v>
          </cell>
          <cell r="AW49">
            <v>0</v>
          </cell>
          <cell r="AX49">
            <v>0</v>
          </cell>
          <cell r="AY49">
            <v>0</v>
          </cell>
          <cell r="AZ49">
            <v>0</v>
          </cell>
          <cell r="BA49">
            <v>0</v>
          </cell>
          <cell r="BB49">
            <v>26</v>
          </cell>
          <cell r="BC49">
            <v>3</v>
          </cell>
          <cell r="BD49">
            <v>21</v>
          </cell>
          <cell r="BE49">
            <v>7</v>
          </cell>
          <cell r="BF49">
            <v>0</v>
          </cell>
          <cell r="BG49">
            <v>0</v>
          </cell>
          <cell r="BH49">
            <v>0</v>
          </cell>
          <cell r="BI49">
            <v>0</v>
          </cell>
          <cell r="BL49">
            <v>0</v>
          </cell>
          <cell r="BM49">
            <v>0</v>
          </cell>
          <cell r="BN49">
            <v>0</v>
          </cell>
          <cell r="BQ49">
            <v>0</v>
          </cell>
          <cell r="BR49">
            <v>0</v>
          </cell>
          <cell r="BS49">
            <v>0</v>
          </cell>
          <cell r="BV49">
            <v>0</v>
          </cell>
          <cell r="BW49">
            <v>0</v>
          </cell>
          <cell r="BX49">
            <v>0</v>
          </cell>
          <cell r="CA49">
            <v>0</v>
          </cell>
          <cell r="CB49">
            <v>0</v>
          </cell>
          <cell r="CC49">
            <v>0</v>
          </cell>
          <cell r="CF49">
            <v>85817.495400000014</v>
          </cell>
          <cell r="CG49">
            <v>0</v>
          </cell>
          <cell r="CH49">
            <v>85817.495400000014</v>
          </cell>
          <cell r="CL49">
            <v>0</v>
          </cell>
          <cell r="CM49">
            <v>0</v>
          </cell>
          <cell r="CN49">
            <v>0</v>
          </cell>
          <cell r="CQ49">
            <v>0</v>
          </cell>
          <cell r="CR49">
            <v>0</v>
          </cell>
          <cell r="CS49">
            <v>0</v>
          </cell>
          <cell r="CT49">
            <v>0</v>
          </cell>
          <cell r="CU49">
            <v>0</v>
          </cell>
          <cell r="CV49">
            <v>0</v>
          </cell>
          <cell r="CW49">
            <v>0</v>
          </cell>
          <cell r="CX49">
            <v>0</v>
          </cell>
          <cell r="CY49">
            <v>0</v>
          </cell>
          <cell r="CZ49">
            <v>85817.495400000014</v>
          </cell>
          <cell r="DA49">
            <v>0</v>
          </cell>
          <cell r="DB49">
            <v>0</v>
          </cell>
          <cell r="DC49">
            <v>85817.495400000014</v>
          </cell>
          <cell r="DD49">
            <v>0</v>
          </cell>
          <cell r="DE49">
            <v>0</v>
          </cell>
          <cell r="DF49">
            <v>0</v>
          </cell>
          <cell r="DG49">
            <v>0</v>
          </cell>
          <cell r="DH49">
            <v>0</v>
          </cell>
          <cell r="DI49">
            <v>0</v>
          </cell>
          <cell r="DJ49" t="str">
            <v>ASOCIACION DE PRODUCTORES AGROPECUARIOS DON ANDRES-AMAZONAS</v>
          </cell>
          <cell r="DK49" t="str">
            <v>01 Asociación</v>
          </cell>
          <cell r="FI49" t="str">
            <v>pacMAYOR</v>
          </cell>
        </row>
        <row r="50">
          <cell r="A50">
            <v>20480762895</v>
          </cell>
          <cell r="C50" t="str">
            <v>CAFÉ</v>
          </cell>
          <cell r="D50" t="str">
            <v>CAFÉ</v>
          </cell>
          <cell r="E50" t="str">
            <v>Amazonas</v>
          </cell>
          <cell r="F50">
            <v>10601</v>
          </cell>
          <cell r="H50" t="str">
            <v>Rodriguez de Mendoza</v>
          </cell>
          <cell r="I50" t="str">
            <v>San Nicolas</v>
          </cell>
          <cell r="R50" t="str">
            <v>PAC</v>
          </cell>
          <cell r="S50" t="str">
            <v>2019-2020-2021-2022-2023</v>
          </cell>
          <cell r="T50">
            <v>5</v>
          </cell>
          <cell r="U50" t="str">
            <v>SI</v>
          </cell>
          <cell r="V50" t="str">
            <v>SI</v>
          </cell>
          <cell r="W50">
            <v>0</v>
          </cell>
          <cell r="X50">
            <v>210</v>
          </cell>
          <cell r="Y50">
            <v>113</v>
          </cell>
          <cell r="Z50">
            <v>323</v>
          </cell>
          <cell r="AA50">
            <v>210</v>
          </cell>
          <cell r="AB50">
            <v>113</v>
          </cell>
          <cell r="AC50">
            <v>323</v>
          </cell>
          <cell r="AD50">
            <v>274</v>
          </cell>
          <cell r="AE50">
            <v>137</v>
          </cell>
          <cell r="AF50">
            <v>411</v>
          </cell>
          <cell r="AG50">
            <v>274</v>
          </cell>
          <cell r="AH50">
            <v>137</v>
          </cell>
          <cell r="AI50">
            <v>411</v>
          </cell>
          <cell r="AJ50">
            <v>274</v>
          </cell>
          <cell r="AK50">
            <v>137</v>
          </cell>
          <cell r="AL50">
            <v>411</v>
          </cell>
          <cell r="AM50">
            <v>0</v>
          </cell>
          <cell r="AN50">
            <v>0</v>
          </cell>
          <cell r="AO50">
            <v>0</v>
          </cell>
          <cell r="AP50">
            <v>0</v>
          </cell>
          <cell r="AQ50">
            <v>0</v>
          </cell>
          <cell r="AR50">
            <v>0</v>
          </cell>
          <cell r="AS50">
            <v>411</v>
          </cell>
          <cell r="AT50">
            <v>0</v>
          </cell>
          <cell r="AU50">
            <v>0</v>
          </cell>
          <cell r="AV50">
            <v>26</v>
          </cell>
          <cell r="AW50">
            <v>8</v>
          </cell>
          <cell r="AX50">
            <v>43</v>
          </cell>
          <cell r="AY50">
            <v>7</v>
          </cell>
          <cell r="AZ50">
            <v>32</v>
          </cell>
          <cell r="BA50">
            <v>6</v>
          </cell>
          <cell r="BB50">
            <v>0</v>
          </cell>
          <cell r="BC50">
            <v>0</v>
          </cell>
          <cell r="BD50">
            <v>0</v>
          </cell>
          <cell r="BE50">
            <v>0</v>
          </cell>
          <cell r="BF50">
            <v>0</v>
          </cell>
          <cell r="BG50">
            <v>6041471.5499999998</v>
          </cell>
          <cell r="BH50">
            <v>0</v>
          </cell>
          <cell r="BI50">
            <v>6041471.5499999998</v>
          </cell>
          <cell r="BL50">
            <v>523737.39</v>
          </cell>
          <cell r="BM50">
            <v>0</v>
          </cell>
          <cell r="BN50">
            <v>523737.39</v>
          </cell>
          <cell r="BQ50">
            <v>3394807.72</v>
          </cell>
          <cell r="BR50">
            <v>0</v>
          </cell>
          <cell r="BS50">
            <v>3394807.72</v>
          </cell>
          <cell r="BV50">
            <v>4076541.98</v>
          </cell>
          <cell r="BW50">
            <v>446118</v>
          </cell>
          <cell r="BX50">
            <v>4522659.9800000004</v>
          </cell>
          <cell r="CA50">
            <v>5733612.7699999996</v>
          </cell>
          <cell r="CB50">
            <v>984023.42</v>
          </cell>
          <cell r="CC50">
            <v>6717636.1900000004</v>
          </cell>
          <cell r="CF50">
            <v>0</v>
          </cell>
          <cell r="CG50">
            <v>0</v>
          </cell>
          <cell r="CH50">
            <v>0</v>
          </cell>
          <cell r="CL50">
            <v>0</v>
          </cell>
          <cell r="CM50">
            <v>0</v>
          </cell>
          <cell r="CN50">
            <v>0</v>
          </cell>
          <cell r="CQ50">
            <v>0</v>
          </cell>
          <cell r="CR50">
            <v>0</v>
          </cell>
          <cell r="CS50">
            <v>0</v>
          </cell>
          <cell r="CT50">
            <v>6717636.1723253233</v>
          </cell>
          <cell r="CU50">
            <v>0</v>
          </cell>
          <cell r="CV50">
            <v>0</v>
          </cell>
          <cell r="CW50">
            <v>6717636.1723253233</v>
          </cell>
          <cell r="CX50">
            <v>0</v>
          </cell>
          <cell r="CY50">
            <v>0</v>
          </cell>
          <cell r="CZ50">
            <v>0</v>
          </cell>
          <cell r="DA50">
            <v>0</v>
          </cell>
          <cell r="DB50">
            <v>0</v>
          </cell>
          <cell r="DC50">
            <v>0</v>
          </cell>
          <cell r="DD50">
            <v>0</v>
          </cell>
          <cell r="DE50">
            <v>0</v>
          </cell>
          <cell r="DF50">
            <v>0</v>
          </cell>
          <cell r="DG50">
            <v>0</v>
          </cell>
          <cell r="DH50">
            <v>0</v>
          </cell>
          <cell r="DI50">
            <v>0</v>
          </cell>
          <cell r="DJ50" t="str">
            <v>ASOCIACION DE PRODUCTORES AGROPECUARIOS LA FLOR DE CAFÉ</v>
          </cell>
          <cell r="DK50" t="str">
            <v>01 Asociación</v>
          </cell>
          <cell r="FI50" t="str">
            <v>pacMAYOR</v>
          </cell>
        </row>
        <row r="51">
          <cell r="A51">
            <v>20393981173</v>
          </cell>
          <cell r="C51" t="str">
            <v>PLÁTANO</v>
          </cell>
          <cell r="D51" t="str">
            <v>PLÁTANO</v>
          </cell>
          <cell r="E51" t="str">
            <v>Ucayali</v>
          </cell>
          <cell r="F51">
            <v>250104</v>
          </cell>
          <cell r="H51" t="str">
            <v>Coronel Portillo</v>
          </cell>
          <cell r="I51" t="str">
            <v>Masisea</v>
          </cell>
          <cell r="R51" t="str">
            <v>PAC</v>
          </cell>
          <cell r="S51" t="str">
            <v>2019-2020-2021-2022</v>
          </cell>
          <cell r="T51">
            <v>4</v>
          </cell>
          <cell r="U51" t="str">
            <v>SI</v>
          </cell>
          <cell r="V51" t="str">
            <v>SI</v>
          </cell>
          <cell r="W51">
            <v>0</v>
          </cell>
          <cell r="X51">
            <v>14</v>
          </cell>
          <cell r="Y51">
            <v>3</v>
          </cell>
          <cell r="Z51">
            <v>17</v>
          </cell>
          <cell r="AA51">
            <v>13</v>
          </cell>
          <cell r="AB51">
            <v>3</v>
          </cell>
          <cell r="AC51">
            <v>16</v>
          </cell>
          <cell r="AD51">
            <v>13</v>
          </cell>
          <cell r="AE51">
            <v>3</v>
          </cell>
          <cell r="AF51">
            <v>16</v>
          </cell>
          <cell r="AG51">
            <v>13</v>
          </cell>
          <cell r="AH51">
            <v>3</v>
          </cell>
          <cell r="AI51">
            <v>16</v>
          </cell>
          <cell r="AJ51">
            <v>0</v>
          </cell>
          <cell r="AK51">
            <v>0</v>
          </cell>
          <cell r="AL51">
            <v>0</v>
          </cell>
          <cell r="AM51">
            <v>0</v>
          </cell>
          <cell r="AN51">
            <v>0</v>
          </cell>
          <cell r="AO51">
            <v>0</v>
          </cell>
          <cell r="AP51">
            <v>0</v>
          </cell>
          <cell r="AQ51">
            <v>0</v>
          </cell>
          <cell r="AR51">
            <v>0</v>
          </cell>
          <cell r="AS51">
            <v>16</v>
          </cell>
          <cell r="AT51">
            <v>0</v>
          </cell>
          <cell r="AU51">
            <v>0</v>
          </cell>
          <cell r="AV51">
            <v>6</v>
          </cell>
          <cell r="AW51">
            <v>0</v>
          </cell>
          <cell r="AX51">
            <v>6</v>
          </cell>
          <cell r="AY51">
            <v>0</v>
          </cell>
          <cell r="AZ51">
            <v>0</v>
          </cell>
          <cell r="BA51">
            <v>0</v>
          </cell>
          <cell r="BB51">
            <v>0</v>
          </cell>
          <cell r="BC51">
            <v>0</v>
          </cell>
          <cell r="BD51">
            <v>0</v>
          </cell>
          <cell r="BE51">
            <v>0</v>
          </cell>
          <cell r="BF51">
            <v>0</v>
          </cell>
          <cell r="BG51">
            <v>103828.6</v>
          </cell>
          <cell r="BH51">
            <v>0</v>
          </cell>
          <cell r="BI51">
            <v>103828.6</v>
          </cell>
          <cell r="BL51">
            <v>368082.67</v>
          </cell>
          <cell r="BM51">
            <v>0</v>
          </cell>
          <cell r="BN51">
            <v>368082.67</v>
          </cell>
          <cell r="BQ51">
            <v>201988.48000000001</v>
          </cell>
          <cell r="BR51">
            <v>0</v>
          </cell>
          <cell r="BS51">
            <v>201988.48000000001</v>
          </cell>
          <cell r="BV51">
            <v>294697.76</v>
          </cell>
          <cell r="BW51">
            <v>0</v>
          </cell>
          <cell r="BX51">
            <v>294697.76</v>
          </cell>
          <cell r="CA51">
            <v>0</v>
          </cell>
          <cell r="CB51">
            <v>0</v>
          </cell>
          <cell r="CC51">
            <v>0</v>
          </cell>
          <cell r="CF51">
            <v>0</v>
          </cell>
          <cell r="CG51">
            <v>0</v>
          </cell>
          <cell r="CH51">
            <v>0</v>
          </cell>
          <cell r="CL51">
            <v>0</v>
          </cell>
          <cell r="CM51">
            <v>0</v>
          </cell>
          <cell r="CN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t="str">
            <v>ASOCIACION DE PRODUCTORES AGRARIOS SANTA ELENA</v>
          </cell>
          <cell r="DK51" t="str">
            <v>01 Asociación</v>
          </cell>
          <cell r="FI51" t="str">
            <v>pacMAYOR</v>
          </cell>
        </row>
        <row r="52">
          <cell r="A52">
            <v>20402648504</v>
          </cell>
          <cell r="C52" t="str">
            <v>NARANJA</v>
          </cell>
          <cell r="D52" t="str">
            <v>NARANJA</v>
          </cell>
          <cell r="E52" t="str">
            <v>Junin</v>
          </cell>
          <cell r="F52">
            <v>120301</v>
          </cell>
          <cell r="H52" t="str">
            <v>Chanchamayo</v>
          </cell>
          <cell r="I52" t="str">
            <v>Chanchamayo</v>
          </cell>
          <cell r="R52" t="str">
            <v>PAC</v>
          </cell>
          <cell r="S52" t="str">
            <v>2023-2024 - 2025</v>
          </cell>
          <cell r="T52">
            <v>3</v>
          </cell>
          <cell r="U52" t="str">
            <v>SI</v>
          </cell>
          <cell r="V52" t="str">
            <v>SI</v>
          </cell>
          <cell r="W52">
            <v>0</v>
          </cell>
          <cell r="X52">
            <v>0</v>
          </cell>
          <cell r="Y52">
            <v>0</v>
          </cell>
          <cell r="Z52">
            <v>0</v>
          </cell>
          <cell r="AA52">
            <v>0</v>
          </cell>
          <cell r="AB52">
            <v>0</v>
          </cell>
          <cell r="AC52">
            <v>0</v>
          </cell>
          <cell r="AD52">
            <v>0</v>
          </cell>
          <cell r="AE52">
            <v>0</v>
          </cell>
          <cell r="AF52">
            <v>0</v>
          </cell>
          <cell r="AG52">
            <v>0</v>
          </cell>
          <cell r="AH52">
            <v>0</v>
          </cell>
          <cell r="AI52">
            <v>0</v>
          </cell>
          <cell r="AJ52">
            <v>20</v>
          </cell>
          <cell r="AK52">
            <v>5</v>
          </cell>
          <cell r="AL52">
            <v>25</v>
          </cell>
          <cell r="AM52">
            <v>138</v>
          </cell>
          <cell r="AN52">
            <v>59</v>
          </cell>
          <cell r="AO52">
            <v>197</v>
          </cell>
          <cell r="AP52">
            <v>137</v>
          </cell>
          <cell r="AQ52">
            <v>58</v>
          </cell>
          <cell r="AR52">
            <v>195</v>
          </cell>
          <cell r="AS52">
            <v>195</v>
          </cell>
          <cell r="AT52">
            <v>0</v>
          </cell>
          <cell r="AU52">
            <v>0</v>
          </cell>
          <cell r="AV52">
            <v>0</v>
          </cell>
          <cell r="AW52">
            <v>0</v>
          </cell>
          <cell r="AX52">
            <v>0</v>
          </cell>
          <cell r="AY52">
            <v>0</v>
          </cell>
          <cell r="AZ52">
            <v>14</v>
          </cell>
          <cell r="BA52">
            <v>0</v>
          </cell>
          <cell r="BB52">
            <v>25</v>
          </cell>
          <cell r="BC52">
            <v>0</v>
          </cell>
          <cell r="BD52">
            <v>13</v>
          </cell>
          <cell r="BE52">
            <v>0</v>
          </cell>
          <cell r="BF52">
            <v>0</v>
          </cell>
          <cell r="BG52">
            <v>0</v>
          </cell>
          <cell r="BH52">
            <v>0</v>
          </cell>
          <cell r="BI52">
            <v>0</v>
          </cell>
          <cell r="BL52">
            <v>0</v>
          </cell>
          <cell r="BM52">
            <v>0</v>
          </cell>
          <cell r="BN52">
            <v>0</v>
          </cell>
          <cell r="BQ52">
            <v>0</v>
          </cell>
          <cell r="BR52">
            <v>0</v>
          </cell>
          <cell r="BS52">
            <v>0</v>
          </cell>
          <cell r="BV52">
            <v>0</v>
          </cell>
          <cell r="BW52">
            <v>0</v>
          </cell>
          <cell r="BX52">
            <v>0</v>
          </cell>
          <cell r="CA52">
            <v>1008886.35</v>
          </cell>
          <cell r="CB52">
            <v>0</v>
          </cell>
          <cell r="CC52">
            <v>1008886.35</v>
          </cell>
          <cell r="CF52">
            <v>15042.92</v>
          </cell>
          <cell r="CG52">
            <v>0</v>
          </cell>
          <cell r="CH52">
            <v>15042.92</v>
          </cell>
          <cell r="CL52">
            <v>530</v>
          </cell>
          <cell r="CM52">
            <v>0</v>
          </cell>
          <cell r="CN52">
            <v>530</v>
          </cell>
          <cell r="CQ52">
            <v>0</v>
          </cell>
          <cell r="CR52">
            <v>1007945.35</v>
          </cell>
          <cell r="CS52">
            <v>0</v>
          </cell>
          <cell r="CT52">
            <v>941</v>
          </cell>
          <cell r="CU52">
            <v>0</v>
          </cell>
          <cell r="CV52">
            <v>0</v>
          </cell>
          <cell r="CW52">
            <v>1008886.35</v>
          </cell>
          <cell r="CX52">
            <v>0</v>
          </cell>
          <cell r="CY52">
            <v>0</v>
          </cell>
          <cell r="CZ52">
            <v>15042.92</v>
          </cell>
          <cell r="DA52">
            <v>0</v>
          </cell>
          <cell r="DB52">
            <v>0</v>
          </cell>
          <cell r="DC52">
            <v>15042.92</v>
          </cell>
          <cell r="DD52">
            <v>0</v>
          </cell>
          <cell r="DE52">
            <v>302</v>
          </cell>
          <cell r="DF52">
            <v>228</v>
          </cell>
          <cell r="DG52">
            <v>0</v>
          </cell>
          <cell r="DH52">
            <v>0</v>
          </cell>
          <cell r="DI52">
            <v>530</v>
          </cell>
          <cell r="DJ52" t="str">
            <v>COOPERATIVA AGRARIA KIVINAKI</v>
          </cell>
          <cell r="DK52" t="str">
            <v>02 Cooperativa</v>
          </cell>
          <cell r="FI52" t="str">
            <v>pacMAYOR</v>
          </cell>
        </row>
        <row r="53">
          <cell r="A53">
            <v>20406542671</v>
          </cell>
          <cell r="C53" t="str">
            <v>FIBRA DE ALPACA</v>
          </cell>
          <cell r="D53" t="str">
            <v>FIBRA DE ALPACA</v>
          </cell>
          <cell r="E53" t="str">
            <v>Puno</v>
          </cell>
          <cell r="F53">
            <v>210301</v>
          </cell>
          <cell r="H53" t="str">
            <v>Carabaya</v>
          </cell>
          <cell r="I53" t="str">
            <v>Macusani</v>
          </cell>
          <cell r="R53" t="str">
            <v>PAC</v>
          </cell>
          <cell r="S53" t="str">
            <v>2019-2020-2021-2022-2023</v>
          </cell>
          <cell r="T53">
            <v>5</v>
          </cell>
          <cell r="U53" t="str">
            <v>SI</v>
          </cell>
          <cell r="V53" t="str">
            <v>SI</v>
          </cell>
          <cell r="W53">
            <v>0</v>
          </cell>
          <cell r="X53">
            <v>36</v>
          </cell>
          <cell r="Y53">
            <v>71</v>
          </cell>
          <cell r="Z53">
            <v>107</v>
          </cell>
          <cell r="AA53">
            <v>34</v>
          </cell>
          <cell r="AB53">
            <v>62</v>
          </cell>
          <cell r="AC53">
            <v>96</v>
          </cell>
          <cell r="AD53">
            <v>34</v>
          </cell>
          <cell r="AE53">
            <v>62</v>
          </cell>
          <cell r="AF53">
            <v>96</v>
          </cell>
          <cell r="AG53">
            <v>35</v>
          </cell>
          <cell r="AH53">
            <v>63</v>
          </cell>
          <cell r="AI53">
            <v>98</v>
          </cell>
          <cell r="AJ53">
            <v>35</v>
          </cell>
          <cell r="AK53">
            <v>63</v>
          </cell>
          <cell r="AL53">
            <v>98</v>
          </cell>
          <cell r="AM53">
            <v>0</v>
          </cell>
          <cell r="AN53">
            <v>0</v>
          </cell>
          <cell r="AO53">
            <v>0</v>
          </cell>
          <cell r="AP53">
            <v>0</v>
          </cell>
          <cell r="AQ53">
            <v>0</v>
          </cell>
          <cell r="AR53">
            <v>0</v>
          </cell>
          <cell r="AS53">
            <v>98</v>
          </cell>
          <cell r="AT53">
            <v>3</v>
          </cell>
          <cell r="AU53">
            <v>4</v>
          </cell>
          <cell r="AV53">
            <v>55</v>
          </cell>
          <cell r="AW53">
            <v>5</v>
          </cell>
          <cell r="AX53">
            <v>40</v>
          </cell>
          <cell r="AY53">
            <v>4</v>
          </cell>
          <cell r="AZ53">
            <v>29</v>
          </cell>
          <cell r="BA53">
            <v>4</v>
          </cell>
          <cell r="BB53">
            <v>0</v>
          </cell>
          <cell r="BC53">
            <v>0</v>
          </cell>
          <cell r="BD53">
            <v>0</v>
          </cell>
          <cell r="BE53">
            <v>0</v>
          </cell>
          <cell r="BF53">
            <v>0</v>
          </cell>
          <cell r="BG53">
            <v>0</v>
          </cell>
          <cell r="BH53">
            <v>0</v>
          </cell>
          <cell r="BI53">
            <v>0</v>
          </cell>
          <cell r="BL53">
            <v>500000</v>
          </cell>
          <cell r="BM53">
            <v>0</v>
          </cell>
          <cell r="BN53">
            <v>500000</v>
          </cell>
          <cell r="BQ53">
            <v>815963.59</v>
          </cell>
          <cell r="BR53">
            <v>0</v>
          </cell>
          <cell r="BS53">
            <v>815963.59</v>
          </cell>
          <cell r="BV53">
            <v>735241.64</v>
          </cell>
          <cell r="BW53">
            <v>0</v>
          </cell>
          <cell r="BX53">
            <v>735241.64</v>
          </cell>
          <cell r="CA53">
            <v>882289.91</v>
          </cell>
          <cell r="CB53">
            <v>0</v>
          </cell>
          <cell r="CC53">
            <v>882289.91</v>
          </cell>
          <cell r="CF53">
            <v>0</v>
          </cell>
          <cell r="CG53">
            <v>0</v>
          </cell>
          <cell r="CH53">
            <v>0</v>
          </cell>
          <cell r="CL53">
            <v>0</v>
          </cell>
          <cell r="CM53">
            <v>0</v>
          </cell>
          <cell r="CN53">
            <v>0</v>
          </cell>
          <cell r="CQ53">
            <v>0</v>
          </cell>
          <cell r="CR53">
            <v>882289.91</v>
          </cell>
          <cell r="CS53">
            <v>0</v>
          </cell>
          <cell r="CT53">
            <v>0</v>
          </cell>
          <cell r="CU53">
            <v>0</v>
          </cell>
          <cell r="CV53">
            <v>0</v>
          </cell>
          <cell r="CW53">
            <v>882289.91</v>
          </cell>
          <cell r="CX53">
            <v>0</v>
          </cell>
          <cell r="CY53">
            <v>0</v>
          </cell>
          <cell r="CZ53">
            <v>0</v>
          </cell>
          <cell r="DA53">
            <v>0</v>
          </cell>
          <cell r="DB53">
            <v>0</v>
          </cell>
          <cell r="DC53">
            <v>0</v>
          </cell>
          <cell r="DD53">
            <v>0</v>
          </cell>
          <cell r="DE53">
            <v>0</v>
          </cell>
          <cell r="DF53">
            <v>0</v>
          </cell>
          <cell r="DG53">
            <v>0</v>
          </cell>
          <cell r="DH53">
            <v>0</v>
          </cell>
          <cell r="DI53">
            <v>0</v>
          </cell>
          <cell r="DJ53" t="str">
            <v>SOCIEDAD PERUANA DE CRIADORES DE ALPACAS Y LLAMAS DE MACUSANI</v>
          </cell>
          <cell r="DK53" t="str">
            <v>01 Asociación</v>
          </cell>
          <cell r="FI53" t="str">
            <v>pacMAYOR</v>
          </cell>
        </row>
        <row r="54">
          <cell r="A54">
            <v>20407808666</v>
          </cell>
          <cell r="C54" t="str">
            <v>PALTA</v>
          </cell>
          <cell r="D54" t="str">
            <v>PALTA</v>
          </cell>
          <cell r="E54" t="str">
            <v>Ancash</v>
          </cell>
          <cell r="F54">
            <v>20507</v>
          </cell>
          <cell r="H54" t="str">
            <v>Bolognesi</v>
          </cell>
          <cell r="I54" t="str">
            <v>Colquioc</v>
          </cell>
          <cell r="R54" t="str">
            <v>PAC</v>
          </cell>
          <cell r="S54" t="str">
            <v>2022-2023-2024 - 2025</v>
          </cell>
          <cell r="T54">
            <v>4</v>
          </cell>
          <cell r="U54" t="str">
            <v>SI</v>
          </cell>
          <cell r="V54" t="str">
            <v>SI</v>
          </cell>
          <cell r="W54">
            <v>0</v>
          </cell>
          <cell r="X54">
            <v>0</v>
          </cell>
          <cell r="Y54">
            <v>0</v>
          </cell>
          <cell r="Z54">
            <v>0</v>
          </cell>
          <cell r="AA54">
            <v>0</v>
          </cell>
          <cell r="AB54">
            <v>0</v>
          </cell>
          <cell r="AC54">
            <v>0</v>
          </cell>
          <cell r="AD54">
            <v>0</v>
          </cell>
          <cell r="AE54">
            <v>0</v>
          </cell>
          <cell r="AF54">
            <v>0</v>
          </cell>
          <cell r="AG54">
            <v>57</v>
          </cell>
          <cell r="AH54">
            <v>29</v>
          </cell>
          <cell r="AI54">
            <v>86</v>
          </cell>
          <cell r="AJ54">
            <v>57</v>
          </cell>
          <cell r="AK54">
            <v>29</v>
          </cell>
          <cell r="AL54">
            <v>86</v>
          </cell>
          <cell r="AM54">
            <v>61</v>
          </cell>
          <cell r="AN54">
            <v>25</v>
          </cell>
          <cell r="AO54">
            <v>86</v>
          </cell>
          <cell r="AP54">
            <v>59</v>
          </cell>
          <cell r="AQ54">
            <v>25</v>
          </cell>
          <cell r="AR54">
            <v>84</v>
          </cell>
          <cell r="AS54">
            <v>84</v>
          </cell>
          <cell r="AT54">
            <v>0</v>
          </cell>
          <cell r="AU54">
            <v>0</v>
          </cell>
          <cell r="AV54">
            <v>0</v>
          </cell>
          <cell r="AW54">
            <v>0</v>
          </cell>
          <cell r="AX54">
            <v>19</v>
          </cell>
          <cell r="AY54">
            <v>5</v>
          </cell>
          <cell r="AZ54">
            <v>38</v>
          </cell>
          <cell r="BA54">
            <v>0</v>
          </cell>
          <cell r="BB54">
            <v>31</v>
          </cell>
          <cell r="BC54">
            <v>3</v>
          </cell>
          <cell r="BD54">
            <v>12</v>
          </cell>
          <cell r="BE54">
            <v>0</v>
          </cell>
          <cell r="BF54">
            <v>0</v>
          </cell>
          <cell r="BG54">
            <v>0</v>
          </cell>
          <cell r="BH54">
            <v>0</v>
          </cell>
          <cell r="BI54">
            <v>0</v>
          </cell>
          <cell r="BL54">
            <v>0</v>
          </cell>
          <cell r="BM54">
            <v>0</v>
          </cell>
          <cell r="BN54">
            <v>0</v>
          </cell>
          <cell r="BQ54">
            <v>0</v>
          </cell>
          <cell r="BR54">
            <v>0</v>
          </cell>
          <cell r="BS54">
            <v>0</v>
          </cell>
          <cell r="BV54">
            <v>351529.15</v>
          </cell>
          <cell r="BW54">
            <v>0</v>
          </cell>
          <cell r="BX54">
            <v>351529.15</v>
          </cell>
          <cell r="CA54">
            <v>100445.5</v>
          </cell>
          <cell r="CB54">
            <v>0</v>
          </cell>
          <cell r="CC54">
            <v>100445.5</v>
          </cell>
          <cell r="CF54">
            <v>362155.2</v>
          </cell>
          <cell r="CG54">
            <v>0</v>
          </cell>
          <cell r="CH54">
            <v>362155.2</v>
          </cell>
          <cell r="CL54">
            <v>488080</v>
          </cell>
          <cell r="CM54">
            <v>0</v>
          </cell>
          <cell r="CN54">
            <v>488080</v>
          </cell>
          <cell r="CQ54">
            <v>0</v>
          </cell>
          <cell r="CR54">
            <v>100445.50107</v>
          </cell>
          <cell r="CS54">
            <v>0</v>
          </cell>
          <cell r="CT54">
            <v>0</v>
          </cell>
          <cell r="CU54">
            <v>0</v>
          </cell>
          <cell r="CV54">
            <v>0</v>
          </cell>
          <cell r="CW54">
            <v>100445.50107</v>
          </cell>
          <cell r="CX54">
            <v>0</v>
          </cell>
          <cell r="CY54">
            <v>362155.2</v>
          </cell>
          <cell r="CZ54">
            <v>0</v>
          </cell>
          <cell r="DA54">
            <v>0</v>
          </cell>
          <cell r="DB54">
            <v>0</v>
          </cell>
          <cell r="DC54">
            <v>362155.2</v>
          </cell>
          <cell r="DD54">
            <v>0</v>
          </cell>
          <cell r="DE54">
            <v>470180</v>
          </cell>
          <cell r="DF54">
            <v>0</v>
          </cell>
          <cell r="DG54">
            <v>17900</v>
          </cell>
          <cell r="DH54">
            <v>0</v>
          </cell>
          <cell r="DI54">
            <v>488080</v>
          </cell>
          <cell r="DJ54" t="str">
            <v>COOPERATIVA AGRARIA PURIFOR - COOP PURIFOR</v>
          </cell>
          <cell r="DK54" t="str">
            <v>02 Cooperativa</v>
          </cell>
          <cell r="FI54" t="str">
            <v>pacMAYOR</v>
          </cell>
        </row>
        <row r="55">
          <cell r="A55">
            <v>20447686407</v>
          </cell>
          <cell r="C55" t="str">
            <v>PIÑA</v>
          </cell>
          <cell r="D55" t="str">
            <v>PIÑA</v>
          </cell>
          <cell r="E55" t="str">
            <v>Puno</v>
          </cell>
          <cell r="F55">
            <v>210309</v>
          </cell>
          <cell r="H55" t="str">
            <v>Carabaya</v>
          </cell>
          <cell r="I55" t="str">
            <v>San Gaban</v>
          </cell>
          <cell r="R55" t="str">
            <v>PAC</v>
          </cell>
          <cell r="S55" t="str">
            <v>2019</v>
          </cell>
          <cell r="T55">
            <v>1</v>
          </cell>
          <cell r="U55" t="str">
            <v>SI</v>
          </cell>
          <cell r="V55" t="str">
            <v>NO</v>
          </cell>
          <cell r="W55">
            <v>0</v>
          </cell>
          <cell r="X55">
            <v>10</v>
          </cell>
          <cell r="Y55">
            <v>10</v>
          </cell>
          <cell r="Z55">
            <v>20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20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L55">
            <v>0</v>
          </cell>
          <cell r="BM55">
            <v>0</v>
          </cell>
          <cell r="BN55">
            <v>0</v>
          </cell>
          <cell r="BQ55">
            <v>0</v>
          </cell>
          <cell r="BR55">
            <v>0</v>
          </cell>
          <cell r="BS55">
            <v>0</v>
          </cell>
          <cell r="BV55">
            <v>0</v>
          </cell>
          <cell r="BW55">
            <v>0</v>
          </cell>
          <cell r="BX55">
            <v>0</v>
          </cell>
          <cell r="CA55">
            <v>0</v>
          </cell>
          <cell r="CB55">
            <v>0</v>
          </cell>
          <cell r="CC55">
            <v>0</v>
          </cell>
          <cell r="CF55">
            <v>0</v>
          </cell>
          <cell r="CG55">
            <v>0</v>
          </cell>
          <cell r="CH55">
            <v>0</v>
          </cell>
          <cell r="CL55">
            <v>0</v>
          </cell>
          <cell r="CM55">
            <v>0</v>
          </cell>
          <cell r="CN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t="str">
            <v>ASOCIACION DE PRODUCTORES DE PIÑA DEL VALLE DE SAN GABAN</v>
          </cell>
          <cell r="DK55" t="str">
            <v>01 Asociación</v>
          </cell>
          <cell r="FI55" t="str">
            <v>pacMAYOR</v>
          </cell>
        </row>
        <row r="56">
          <cell r="A56">
            <v>20447688281</v>
          </cell>
          <cell r="C56" t="str">
            <v>FIBRA DE ALPACA</v>
          </cell>
          <cell r="D56" t="str">
            <v>FIBRA DE ALPACA</v>
          </cell>
          <cell r="E56" t="str">
            <v>Puno</v>
          </cell>
          <cell r="F56">
            <v>210602</v>
          </cell>
          <cell r="H56" t="str">
            <v>Huancane</v>
          </cell>
          <cell r="I56" t="str">
            <v>Cojata</v>
          </cell>
          <cell r="R56" t="str">
            <v>PAC</v>
          </cell>
          <cell r="S56" t="str">
            <v>2025</v>
          </cell>
          <cell r="T56">
            <v>1</v>
          </cell>
          <cell r="U56" t="str">
            <v>SI</v>
          </cell>
          <cell r="V56" t="str">
            <v>SI</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10</v>
          </cell>
          <cell r="AQ56">
            <v>7</v>
          </cell>
          <cell r="AR56">
            <v>17</v>
          </cell>
          <cell r="AS56">
            <v>17</v>
          </cell>
          <cell r="BD56">
            <v>15</v>
          </cell>
          <cell r="BE56">
            <v>2</v>
          </cell>
          <cell r="CL56">
            <v>228581.3</v>
          </cell>
          <cell r="CM56">
            <v>0</v>
          </cell>
          <cell r="CN56">
            <v>228581.3</v>
          </cell>
          <cell r="DD56">
            <v>0</v>
          </cell>
          <cell r="DE56">
            <v>228581.3</v>
          </cell>
          <cell r="DF56">
            <v>0</v>
          </cell>
          <cell r="DG56">
            <v>0</v>
          </cell>
          <cell r="DH56">
            <v>0</v>
          </cell>
          <cell r="DI56">
            <v>228581.3</v>
          </cell>
          <cell r="DJ56" t="str">
            <v>SOCIEDAD PERUANA DE CRIADORES DE ALPACAS Y LLAMAS DE PARATIA</v>
          </cell>
          <cell r="DK56" t="str">
            <v>01 Asociación</v>
          </cell>
          <cell r="FI56" t="str">
            <v>pacMAYOR</v>
          </cell>
        </row>
        <row r="57">
          <cell r="A57">
            <v>20603829515</v>
          </cell>
          <cell r="C57" t="str">
            <v>CACAO</v>
          </cell>
          <cell r="D57" t="str">
            <v>CACAO</v>
          </cell>
          <cell r="E57" t="str">
            <v>Cusco</v>
          </cell>
          <cell r="F57">
            <v>80902</v>
          </cell>
          <cell r="H57" t="str">
            <v>La Convencion</v>
          </cell>
          <cell r="I57" t="str">
            <v>Echarate</v>
          </cell>
          <cell r="R57" t="str">
            <v>PAC</v>
          </cell>
          <cell r="S57" t="str">
            <v>2024 - 2025</v>
          </cell>
          <cell r="T57">
            <v>2</v>
          </cell>
          <cell r="U57" t="str">
            <v>SI</v>
          </cell>
          <cell r="V57" t="str">
            <v>SI</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13</v>
          </cell>
          <cell r="AN57">
            <v>10</v>
          </cell>
          <cell r="AO57">
            <v>23</v>
          </cell>
          <cell r="AP57">
            <v>14</v>
          </cell>
          <cell r="AQ57">
            <v>8</v>
          </cell>
          <cell r="AR57">
            <v>22</v>
          </cell>
          <cell r="AS57">
            <v>22</v>
          </cell>
          <cell r="AT57">
            <v>0</v>
          </cell>
          <cell r="AU57">
            <v>0</v>
          </cell>
          <cell r="AV57">
            <v>0</v>
          </cell>
          <cell r="AW57">
            <v>0</v>
          </cell>
          <cell r="AX57">
            <v>0</v>
          </cell>
          <cell r="AY57">
            <v>0</v>
          </cell>
          <cell r="AZ57">
            <v>0</v>
          </cell>
          <cell r="BA57">
            <v>0</v>
          </cell>
          <cell r="BB57">
            <v>30</v>
          </cell>
          <cell r="BC57">
            <v>7</v>
          </cell>
          <cell r="BD57">
            <v>23</v>
          </cell>
          <cell r="BE57">
            <v>4</v>
          </cell>
          <cell r="BF57">
            <v>0</v>
          </cell>
          <cell r="BG57">
            <v>0</v>
          </cell>
          <cell r="BH57">
            <v>0</v>
          </cell>
          <cell r="BI57">
            <v>0</v>
          </cell>
          <cell r="BL57">
            <v>0</v>
          </cell>
          <cell r="BM57">
            <v>0</v>
          </cell>
          <cell r="BN57">
            <v>0</v>
          </cell>
          <cell r="BQ57">
            <v>0</v>
          </cell>
          <cell r="BR57">
            <v>0</v>
          </cell>
          <cell r="BS57">
            <v>0</v>
          </cell>
          <cell r="BV57">
            <v>0</v>
          </cell>
          <cell r="BW57">
            <v>0</v>
          </cell>
          <cell r="BX57">
            <v>0</v>
          </cell>
          <cell r="CA57">
            <v>0</v>
          </cell>
          <cell r="CB57">
            <v>0</v>
          </cell>
          <cell r="CC57">
            <v>0</v>
          </cell>
          <cell r="CF57">
            <v>503500</v>
          </cell>
          <cell r="CG57">
            <v>0</v>
          </cell>
          <cell r="CH57">
            <v>503500</v>
          </cell>
          <cell r="CL57">
            <v>1204150</v>
          </cell>
          <cell r="CM57">
            <v>0</v>
          </cell>
          <cell r="CN57">
            <v>1204150</v>
          </cell>
          <cell r="CQ57">
            <v>0</v>
          </cell>
          <cell r="CR57">
            <v>0</v>
          </cell>
          <cell r="CS57">
            <v>0</v>
          </cell>
          <cell r="CT57">
            <v>0</v>
          </cell>
          <cell r="CU57">
            <v>0</v>
          </cell>
          <cell r="CV57">
            <v>0</v>
          </cell>
          <cell r="CW57">
            <v>0</v>
          </cell>
          <cell r="CX57">
            <v>0</v>
          </cell>
          <cell r="CY57">
            <v>0</v>
          </cell>
          <cell r="CZ57">
            <v>503500</v>
          </cell>
          <cell r="DA57">
            <v>0</v>
          </cell>
          <cell r="DB57">
            <v>0</v>
          </cell>
          <cell r="DC57">
            <v>503500</v>
          </cell>
          <cell r="DD57">
            <v>0</v>
          </cell>
          <cell r="DE57">
            <v>0</v>
          </cell>
          <cell r="DF57">
            <v>1204150</v>
          </cell>
          <cell r="DG57">
            <v>0</v>
          </cell>
          <cell r="DH57">
            <v>0</v>
          </cell>
          <cell r="DI57">
            <v>1204150</v>
          </cell>
          <cell r="DJ57" t="str">
            <v>ASOCIACION DE PRODUCTORES AGROPECUARIOS LOS NOGALES ALTO ITARIATO</v>
          </cell>
          <cell r="DK57" t="str">
            <v>01 Asociación</v>
          </cell>
          <cell r="FI57" t="str">
            <v>pacMAYOR</v>
          </cell>
        </row>
        <row r="58">
          <cell r="A58">
            <v>20448031358</v>
          </cell>
          <cell r="C58" t="str">
            <v>PAPAYITA ANDINA</v>
          </cell>
          <cell r="D58" t="str">
            <v>PAPAYITA ANDINA</v>
          </cell>
          <cell r="E58" t="str">
            <v>Puno</v>
          </cell>
          <cell r="F58">
            <v>211201</v>
          </cell>
          <cell r="H58" t="str">
            <v>Sandia</v>
          </cell>
          <cell r="I58" t="str">
            <v>Sandia</v>
          </cell>
          <cell r="R58" t="str">
            <v>PAC</v>
          </cell>
          <cell r="S58" t="str">
            <v>2018-2019-2020-2021-2022-2023</v>
          </cell>
          <cell r="T58">
            <v>6</v>
          </cell>
          <cell r="U58" t="str">
            <v>SI</v>
          </cell>
          <cell r="V58" t="str">
            <v>SI</v>
          </cell>
          <cell r="W58">
            <v>233</v>
          </cell>
          <cell r="X58">
            <v>126</v>
          </cell>
          <cell r="Y58">
            <v>474</v>
          </cell>
          <cell r="Z58">
            <v>600</v>
          </cell>
          <cell r="AA58">
            <v>178</v>
          </cell>
          <cell r="AB58">
            <v>578</v>
          </cell>
          <cell r="AC58">
            <v>756</v>
          </cell>
          <cell r="AD58">
            <v>178</v>
          </cell>
          <cell r="AE58">
            <v>578</v>
          </cell>
          <cell r="AF58">
            <v>756</v>
          </cell>
          <cell r="AG58">
            <v>178</v>
          </cell>
          <cell r="AH58">
            <v>578</v>
          </cell>
          <cell r="AI58">
            <v>756</v>
          </cell>
          <cell r="AJ58">
            <v>178</v>
          </cell>
          <cell r="AK58">
            <v>578</v>
          </cell>
          <cell r="AL58">
            <v>756</v>
          </cell>
          <cell r="AM58">
            <v>0</v>
          </cell>
          <cell r="AN58">
            <v>0</v>
          </cell>
          <cell r="AO58">
            <v>0</v>
          </cell>
          <cell r="AP58">
            <v>0</v>
          </cell>
          <cell r="AQ58">
            <v>0</v>
          </cell>
          <cell r="AR58">
            <v>0</v>
          </cell>
          <cell r="AS58">
            <v>756</v>
          </cell>
          <cell r="AT58">
            <v>20</v>
          </cell>
          <cell r="AU58">
            <v>14</v>
          </cell>
          <cell r="AV58">
            <v>141</v>
          </cell>
          <cell r="AW58">
            <v>19</v>
          </cell>
          <cell r="AX58">
            <v>110</v>
          </cell>
          <cell r="AY58">
            <v>14</v>
          </cell>
          <cell r="AZ58">
            <v>87</v>
          </cell>
          <cell r="BA58">
            <v>12</v>
          </cell>
          <cell r="BB58">
            <v>0</v>
          </cell>
          <cell r="BC58">
            <v>0</v>
          </cell>
          <cell r="BD58">
            <v>0</v>
          </cell>
          <cell r="BE58">
            <v>0</v>
          </cell>
          <cell r="BF58">
            <v>0</v>
          </cell>
          <cell r="BG58">
            <v>787685.61</v>
          </cell>
          <cell r="BH58">
            <v>0</v>
          </cell>
          <cell r="BI58">
            <v>787685.61</v>
          </cell>
          <cell r="BL58">
            <v>1613755.82</v>
          </cell>
          <cell r="BM58">
            <v>0</v>
          </cell>
          <cell r="BN58">
            <v>1613755.82</v>
          </cell>
          <cell r="BQ58">
            <v>540337.55000000005</v>
          </cell>
          <cell r="BR58">
            <v>0</v>
          </cell>
          <cell r="BS58">
            <v>540337.55000000005</v>
          </cell>
          <cell r="BV58">
            <v>55764</v>
          </cell>
          <cell r="BW58">
            <v>0</v>
          </cell>
          <cell r="BX58">
            <v>55764</v>
          </cell>
          <cell r="CA58">
            <v>33318.800000000003</v>
          </cell>
          <cell r="CB58">
            <v>0</v>
          </cell>
          <cell r="CC58">
            <v>33318.800000000003</v>
          </cell>
          <cell r="CF58">
            <v>0</v>
          </cell>
          <cell r="CG58">
            <v>0</v>
          </cell>
          <cell r="CH58">
            <v>0</v>
          </cell>
          <cell r="CL58">
            <v>0</v>
          </cell>
          <cell r="CM58">
            <v>0</v>
          </cell>
          <cell r="CN58">
            <v>0</v>
          </cell>
          <cell r="CQ58">
            <v>0</v>
          </cell>
          <cell r="CR58">
            <v>33318.800000000003</v>
          </cell>
          <cell r="CS58">
            <v>0</v>
          </cell>
          <cell r="CT58">
            <v>0</v>
          </cell>
          <cell r="CU58">
            <v>0</v>
          </cell>
          <cell r="CV58">
            <v>0</v>
          </cell>
          <cell r="CW58">
            <v>33318.800000000003</v>
          </cell>
          <cell r="CX58">
            <v>0</v>
          </cell>
          <cell r="CY58">
            <v>0</v>
          </cell>
          <cell r="CZ58">
            <v>0</v>
          </cell>
          <cell r="DA58">
            <v>0</v>
          </cell>
          <cell r="DB58">
            <v>0</v>
          </cell>
          <cell r="DC58">
            <v>0</v>
          </cell>
          <cell r="DD58">
            <v>0</v>
          </cell>
          <cell r="DE58">
            <v>0</v>
          </cell>
          <cell r="DF58">
            <v>0</v>
          </cell>
          <cell r="DG58">
            <v>0</v>
          </cell>
          <cell r="DH58">
            <v>0</v>
          </cell>
          <cell r="DI58">
            <v>0</v>
          </cell>
          <cell r="DJ58" t="str">
            <v>ASOCIACION DE PRODUCTORES DE PAPAYA ANDINA ORGÁNICA DE LA PROVINCIA DE SANDIA</v>
          </cell>
          <cell r="DK58" t="str">
            <v>01 Asociación</v>
          </cell>
          <cell r="FI58" t="str">
            <v>pacMAYOR</v>
          </cell>
        </row>
        <row r="59">
          <cell r="A59">
            <v>20448277781</v>
          </cell>
          <cell r="C59" t="str">
            <v>QUINUA Y OTROS GRANOS</v>
          </cell>
          <cell r="D59" t="str">
            <v>QUINUA</v>
          </cell>
          <cell r="E59" t="str">
            <v>Puno</v>
          </cell>
          <cell r="F59">
            <v>211102</v>
          </cell>
          <cell r="H59" t="str">
            <v>San Roman</v>
          </cell>
          <cell r="I59" t="str">
            <v>Cabana</v>
          </cell>
          <cell r="R59" t="str">
            <v>PAC</v>
          </cell>
          <cell r="S59" t="str">
            <v>2019-2020-2021-2022-2023</v>
          </cell>
          <cell r="T59">
            <v>5</v>
          </cell>
          <cell r="U59" t="str">
            <v>SI</v>
          </cell>
          <cell r="V59" t="str">
            <v>SI</v>
          </cell>
          <cell r="W59">
            <v>0</v>
          </cell>
          <cell r="X59">
            <v>180</v>
          </cell>
          <cell r="Y59">
            <v>393</v>
          </cell>
          <cell r="Z59">
            <v>573</v>
          </cell>
          <cell r="AA59">
            <v>173</v>
          </cell>
          <cell r="AB59">
            <v>394</v>
          </cell>
          <cell r="AC59">
            <v>567</v>
          </cell>
          <cell r="AD59">
            <v>173</v>
          </cell>
          <cell r="AE59">
            <v>394</v>
          </cell>
          <cell r="AF59">
            <v>567</v>
          </cell>
          <cell r="AG59">
            <v>173</v>
          </cell>
          <cell r="AH59">
            <v>394</v>
          </cell>
          <cell r="AI59">
            <v>567</v>
          </cell>
          <cell r="AJ59">
            <v>173</v>
          </cell>
          <cell r="AK59">
            <v>394</v>
          </cell>
          <cell r="AL59">
            <v>567</v>
          </cell>
          <cell r="AM59">
            <v>0</v>
          </cell>
          <cell r="AN59">
            <v>0</v>
          </cell>
          <cell r="AO59">
            <v>0</v>
          </cell>
          <cell r="AP59">
            <v>0</v>
          </cell>
          <cell r="AQ59">
            <v>0</v>
          </cell>
          <cell r="AR59">
            <v>0</v>
          </cell>
          <cell r="AS59">
            <v>567</v>
          </cell>
          <cell r="AT59">
            <v>1</v>
          </cell>
          <cell r="AU59">
            <v>7</v>
          </cell>
          <cell r="AV59">
            <v>123</v>
          </cell>
          <cell r="AW59">
            <v>12</v>
          </cell>
          <cell r="AX59">
            <v>63</v>
          </cell>
          <cell r="AY59">
            <v>6</v>
          </cell>
          <cell r="AZ59">
            <v>90</v>
          </cell>
          <cell r="BA59">
            <v>4</v>
          </cell>
          <cell r="BB59">
            <v>0</v>
          </cell>
          <cell r="BC59">
            <v>0</v>
          </cell>
          <cell r="BD59">
            <v>0</v>
          </cell>
          <cell r="BE59">
            <v>0</v>
          </cell>
          <cell r="BF59">
            <v>0</v>
          </cell>
          <cell r="BG59">
            <v>1608068.61</v>
          </cell>
          <cell r="BH59">
            <v>1064848.03</v>
          </cell>
          <cell r="BI59">
            <v>2672916.64</v>
          </cell>
          <cell r="BL59">
            <v>798737.28</v>
          </cell>
          <cell r="BM59">
            <v>1443589.54</v>
          </cell>
          <cell r="BN59">
            <v>2242326.8199999998</v>
          </cell>
          <cell r="BQ59">
            <v>2171.1999999999998</v>
          </cell>
          <cell r="BR59">
            <v>525616.18999999994</v>
          </cell>
          <cell r="BS59">
            <v>527787.3899999999</v>
          </cell>
          <cell r="BV59">
            <v>820108.17</v>
          </cell>
          <cell r="BW59">
            <v>526818.17000000004</v>
          </cell>
          <cell r="BX59">
            <v>1346926.34</v>
          </cell>
          <cell r="CA59">
            <v>424800</v>
          </cell>
          <cell r="CB59">
            <v>274509.58</v>
          </cell>
          <cell r="CC59">
            <v>699309.58</v>
          </cell>
          <cell r="CF59">
            <v>0</v>
          </cell>
          <cell r="CG59">
            <v>0</v>
          </cell>
          <cell r="CH59">
            <v>0</v>
          </cell>
          <cell r="CL59">
            <v>0</v>
          </cell>
          <cell r="CM59">
            <v>0</v>
          </cell>
          <cell r="CN59">
            <v>0</v>
          </cell>
          <cell r="CQ59">
            <v>0</v>
          </cell>
          <cell r="CR59">
            <v>0</v>
          </cell>
          <cell r="CS59">
            <v>0</v>
          </cell>
          <cell r="CT59">
            <v>699309.58</v>
          </cell>
          <cell r="CU59">
            <v>0</v>
          </cell>
          <cell r="CV59">
            <v>0</v>
          </cell>
          <cell r="CW59">
            <v>699309.58</v>
          </cell>
          <cell r="CX59">
            <v>0</v>
          </cell>
          <cell r="CY59">
            <v>0</v>
          </cell>
          <cell r="CZ59">
            <v>0</v>
          </cell>
          <cell r="DA59">
            <v>0</v>
          </cell>
          <cell r="DB59">
            <v>0</v>
          </cell>
          <cell r="DC59">
            <v>0</v>
          </cell>
          <cell r="DD59">
            <v>0</v>
          </cell>
          <cell r="DE59">
            <v>0</v>
          </cell>
          <cell r="DF59">
            <v>0</v>
          </cell>
          <cell r="DG59">
            <v>0</v>
          </cell>
          <cell r="DH59">
            <v>0</v>
          </cell>
          <cell r="DI59">
            <v>0</v>
          </cell>
          <cell r="DJ59" t="str">
            <v>COOPERATIVA AGRARIA INDUSTRIALIZADA CABANA LTDA</v>
          </cell>
          <cell r="DK59" t="str">
            <v>02 Cooperativa</v>
          </cell>
          <cell r="FI59" t="str">
            <v>pacMAYOR</v>
          </cell>
        </row>
        <row r="60">
          <cell r="A60">
            <v>20448748902</v>
          </cell>
          <cell r="C60" t="str">
            <v>DERIVADOS LACTEOS</v>
          </cell>
          <cell r="D60" t="str">
            <v>QUESOS MADURADOS</v>
          </cell>
          <cell r="E60" t="str">
            <v>Puno</v>
          </cell>
          <cell r="F60">
            <v>210701</v>
          </cell>
          <cell r="H60" t="str">
            <v>Lampa</v>
          </cell>
          <cell r="I60" t="str">
            <v>Lampa</v>
          </cell>
          <cell r="R60" t="str">
            <v>PAC</v>
          </cell>
          <cell r="S60" t="str">
            <v>2018</v>
          </cell>
          <cell r="T60">
            <v>1</v>
          </cell>
          <cell r="U60" t="str">
            <v>NO</v>
          </cell>
          <cell r="V60" t="str">
            <v>NO</v>
          </cell>
          <cell r="W60">
            <v>86</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86</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L60">
            <v>0</v>
          </cell>
          <cell r="BM60">
            <v>0</v>
          </cell>
          <cell r="BN60">
            <v>0</v>
          </cell>
          <cell r="BQ60">
            <v>0</v>
          </cell>
          <cell r="BR60">
            <v>0</v>
          </cell>
          <cell r="BS60">
            <v>0</v>
          </cell>
          <cell r="BV60">
            <v>0</v>
          </cell>
          <cell r="BW60">
            <v>0</v>
          </cell>
          <cell r="BX60">
            <v>0</v>
          </cell>
          <cell r="CA60">
            <v>0</v>
          </cell>
          <cell r="CB60">
            <v>0</v>
          </cell>
          <cell r="CC60">
            <v>0</v>
          </cell>
          <cell r="CF60">
            <v>0</v>
          </cell>
          <cell r="CG60">
            <v>0</v>
          </cell>
          <cell r="CH60">
            <v>0</v>
          </cell>
          <cell r="CL60">
            <v>0</v>
          </cell>
          <cell r="CM60">
            <v>0</v>
          </cell>
          <cell r="CN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t="str">
            <v>INDUSTRIAS AGROALIMENTOS EL ESTABLO SOCIEDAD COMERCIAL DE RESPONSABILIDAD LIMITADA</v>
          </cell>
          <cell r="DK60" t="str">
            <v>07 Otros</v>
          </cell>
          <cell r="FI60" t="str">
            <v>pacMAYOR</v>
          </cell>
        </row>
        <row r="61">
          <cell r="A61">
            <v>20448766471</v>
          </cell>
          <cell r="C61" t="str">
            <v>DERIVADOS LACTEOS</v>
          </cell>
          <cell r="D61" t="str">
            <v>DERIVADOS LACTEOS</v>
          </cell>
          <cell r="E61" t="str">
            <v>Puno</v>
          </cell>
          <cell r="F61">
            <v>210101</v>
          </cell>
          <cell r="H61" t="str">
            <v>Puno</v>
          </cell>
          <cell r="I61" t="str">
            <v>Puno</v>
          </cell>
          <cell r="R61" t="str">
            <v>PAC</v>
          </cell>
          <cell r="S61" t="str">
            <v>2023-2024 - 2025</v>
          </cell>
          <cell r="T61">
            <v>3</v>
          </cell>
          <cell r="U61" t="str">
            <v>SI</v>
          </cell>
          <cell r="V61" t="str">
            <v>SI</v>
          </cell>
          <cell r="W61">
            <v>0</v>
          </cell>
          <cell r="X61">
            <v>0</v>
          </cell>
          <cell r="Y61">
            <v>0</v>
          </cell>
          <cell r="Z61">
            <v>0</v>
          </cell>
          <cell r="AA61">
            <v>0</v>
          </cell>
          <cell r="AB61">
            <v>0</v>
          </cell>
          <cell r="AC61">
            <v>0</v>
          </cell>
          <cell r="AD61">
            <v>0</v>
          </cell>
          <cell r="AE61">
            <v>0</v>
          </cell>
          <cell r="AF61">
            <v>0</v>
          </cell>
          <cell r="AG61">
            <v>0</v>
          </cell>
          <cell r="AH61">
            <v>0</v>
          </cell>
          <cell r="AI61">
            <v>0</v>
          </cell>
          <cell r="AJ61">
            <v>9</v>
          </cell>
          <cell r="AK61">
            <v>10</v>
          </cell>
          <cell r="AL61">
            <v>19</v>
          </cell>
          <cell r="AM61">
            <v>27</v>
          </cell>
          <cell r="AN61">
            <v>133</v>
          </cell>
          <cell r="AO61">
            <v>160</v>
          </cell>
          <cell r="AP61">
            <v>17</v>
          </cell>
          <cell r="AQ61">
            <v>89</v>
          </cell>
          <cell r="AR61">
            <v>106</v>
          </cell>
          <cell r="AS61">
            <v>106</v>
          </cell>
          <cell r="AT61">
            <v>0</v>
          </cell>
          <cell r="AU61">
            <v>0</v>
          </cell>
          <cell r="AV61">
            <v>0</v>
          </cell>
          <cell r="AW61">
            <v>0</v>
          </cell>
          <cell r="AX61">
            <v>0</v>
          </cell>
          <cell r="AY61">
            <v>0</v>
          </cell>
          <cell r="AZ61">
            <v>48</v>
          </cell>
          <cell r="BA61">
            <v>0</v>
          </cell>
          <cell r="BB61">
            <v>37</v>
          </cell>
          <cell r="BC61">
            <v>1</v>
          </cell>
          <cell r="BD61">
            <v>16</v>
          </cell>
          <cell r="BE61">
            <v>2</v>
          </cell>
          <cell r="BF61">
            <v>0</v>
          </cell>
          <cell r="BG61">
            <v>0</v>
          </cell>
          <cell r="BH61">
            <v>0</v>
          </cell>
          <cell r="BI61">
            <v>0</v>
          </cell>
          <cell r="BL61">
            <v>0</v>
          </cell>
          <cell r="BM61">
            <v>0</v>
          </cell>
          <cell r="BN61">
            <v>0</v>
          </cell>
          <cell r="BQ61">
            <v>0</v>
          </cell>
          <cell r="BR61">
            <v>0</v>
          </cell>
          <cell r="BS61">
            <v>0</v>
          </cell>
          <cell r="BV61">
            <v>0</v>
          </cell>
          <cell r="BW61">
            <v>0</v>
          </cell>
          <cell r="BX61">
            <v>0</v>
          </cell>
          <cell r="CA61">
            <v>271838.55</v>
          </cell>
          <cell r="CB61">
            <v>0</v>
          </cell>
          <cell r="CC61">
            <v>271838.55</v>
          </cell>
          <cell r="CF61">
            <v>530220</v>
          </cell>
          <cell r="CG61">
            <v>0</v>
          </cell>
          <cell r="CH61">
            <v>530220</v>
          </cell>
          <cell r="CL61">
            <v>867958</v>
          </cell>
          <cell r="CM61">
            <v>0</v>
          </cell>
          <cell r="CN61">
            <v>867958</v>
          </cell>
          <cell r="CQ61">
            <v>0</v>
          </cell>
          <cell r="CR61">
            <v>271838.55</v>
          </cell>
          <cell r="CS61">
            <v>0</v>
          </cell>
          <cell r="CT61">
            <v>0</v>
          </cell>
          <cell r="CU61">
            <v>0</v>
          </cell>
          <cell r="CV61">
            <v>0</v>
          </cell>
          <cell r="CW61">
            <v>271838.55</v>
          </cell>
          <cell r="CX61">
            <v>0</v>
          </cell>
          <cell r="CY61">
            <v>530220</v>
          </cell>
          <cell r="CZ61">
            <v>0</v>
          </cell>
          <cell r="DA61">
            <v>0</v>
          </cell>
          <cell r="DB61">
            <v>0</v>
          </cell>
          <cell r="DC61">
            <v>530220</v>
          </cell>
          <cell r="DD61">
            <v>0</v>
          </cell>
          <cell r="DE61">
            <v>867958</v>
          </cell>
          <cell r="DF61">
            <v>0</v>
          </cell>
          <cell r="DG61">
            <v>0</v>
          </cell>
          <cell r="DH61">
            <v>0</v>
          </cell>
          <cell r="DI61">
            <v>867958</v>
          </cell>
          <cell r="DJ61" t="str">
            <v>COOPERATIVA DE SERVICIOS SAN SANTIAGO - ACORA</v>
          </cell>
          <cell r="DK61" t="str">
            <v>02 Cooperativa</v>
          </cell>
          <cell r="FI61" t="str">
            <v>pacMAYOR</v>
          </cell>
        </row>
        <row r="62">
          <cell r="A62">
            <v>20448791310</v>
          </cell>
          <cell r="C62" t="str">
            <v>DERIVADOS LACTEOS</v>
          </cell>
          <cell r="D62" t="str">
            <v>LECHE</v>
          </cell>
          <cell r="E62" t="str">
            <v>Puno</v>
          </cell>
          <cell r="F62">
            <v>211102</v>
          </cell>
          <cell r="H62" t="str">
            <v>San Roman</v>
          </cell>
          <cell r="I62" t="str">
            <v>Cabana</v>
          </cell>
          <cell r="R62" t="str">
            <v>PAC</v>
          </cell>
          <cell r="S62" t="str">
            <v>2025</v>
          </cell>
          <cell r="T62">
            <v>1</v>
          </cell>
          <cell r="U62" t="str">
            <v>SI</v>
          </cell>
          <cell r="V62" t="str">
            <v>SI</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24</v>
          </cell>
          <cell r="AQ62">
            <v>62</v>
          </cell>
          <cell r="AR62">
            <v>86</v>
          </cell>
          <cell r="AS62">
            <v>86</v>
          </cell>
          <cell r="BD62">
            <v>18</v>
          </cell>
          <cell r="BE62">
            <v>2</v>
          </cell>
          <cell r="CL62">
            <v>664790</v>
          </cell>
          <cell r="CM62">
            <v>0</v>
          </cell>
          <cell r="CN62">
            <v>664790</v>
          </cell>
          <cell r="DD62">
            <v>0</v>
          </cell>
          <cell r="DE62">
            <v>664790</v>
          </cell>
          <cell r="DF62">
            <v>0</v>
          </cell>
          <cell r="DG62">
            <v>0</v>
          </cell>
          <cell r="DH62">
            <v>0</v>
          </cell>
          <cell r="DI62">
            <v>664790</v>
          </cell>
          <cell r="DJ62" t="str">
            <v>COOPERATIVA AGROINDUSTRIAL DE PRODUCTORES AGROPECUARIOS CABANA LIMITADA</v>
          </cell>
          <cell r="DK62" t="str">
            <v>02 Cooperativa</v>
          </cell>
          <cell r="FI62" t="str">
            <v>pacMAYOR</v>
          </cell>
        </row>
        <row r="63">
          <cell r="A63">
            <v>20448807500</v>
          </cell>
          <cell r="C63" t="str">
            <v>FIBRA DE ALPACA</v>
          </cell>
          <cell r="D63" t="str">
            <v>FIBRA DE ALPACA</v>
          </cell>
          <cell r="E63" t="str">
            <v>Puno</v>
          </cell>
          <cell r="F63">
            <v>211101</v>
          </cell>
          <cell r="H63" t="str">
            <v>San Roman</v>
          </cell>
          <cell r="I63" t="str">
            <v>Juliaca</v>
          </cell>
          <cell r="R63" t="str">
            <v>PAC</v>
          </cell>
          <cell r="S63" t="str">
            <v>2018-2019-2020-2021-2022-2023</v>
          </cell>
          <cell r="T63">
            <v>6</v>
          </cell>
          <cell r="U63" t="str">
            <v>SI</v>
          </cell>
          <cell r="V63" t="str">
            <v>SI</v>
          </cell>
          <cell r="W63">
            <v>127</v>
          </cell>
          <cell r="X63">
            <v>67</v>
          </cell>
          <cell r="Y63">
            <v>39</v>
          </cell>
          <cell r="Z63">
            <v>106</v>
          </cell>
          <cell r="AA63">
            <v>10</v>
          </cell>
          <cell r="AB63">
            <v>7</v>
          </cell>
          <cell r="AC63">
            <v>17</v>
          </cell>
          <cell r="AD63">
            <v>66</v>
          </cell>
          <cell r="AE63">
            <v>39</v>
          </cell>
          <cell r="AF63">
            <v>105</v>
          </cell>
          <cell r="AG63">
            <v>81</v>
          </cell>
          <cell r="AH63">
            <v>55</v>
          </cell>
          <cell r="AI63">
            <v>136</v>
          </cell>
          <cell r="AJ63">
            <v>81</v>
          </cell>
          <cell r="AK63">
            <v>55</v>
          </cell>
          <cell r="AL63">
            <v>136</v>
          </cell>
          <cell r="AM63">
            <v>0</v>
          </cell>
          <cell r="AN63">
            <v>0</v>
          </cell>
          <cell r="AO63">
            <v>0</v>
          </cell>
          <cell r="AP63">
            <v>0</v>
          </cell>
          <cell r="AQ63">
            <v>0</v>
          </cell>
          <cell r="AR63">
            <v>0</v>
          </cell>
          <cell r="AS63">
            <v>136</v>
          </cell>
          <cell r="AT63">
            <v>5</v>
          </cell>
          <cell r="AU63">
            <v>3</v>
          </cell>
          <cell r="AV63">
            <v>73</v>
          </cell>
          <cell r="AW63">
            <v>6</v>
          </cell>
          <cell r="AX63">
            <v>39</v>
          </cell>
          <cell r="AY63">
            <v>4</v>
          </cell>
          <cell r="AZ63">
            <v>28</v>
          </cell>
          <cell r="BA63">
            <v>3</v>
          </cell>
          <cell r="BB63">
            <v>0</v>
          </cell>
          <cell r="BC63">
            <v>0</v>
          </cell>
          <cell r="BD63">
            <v>0</v>
          </cell>
          <cell r="BE63">
            <v>0</v>
          </cell>
          <cell r="BF63">
            <v>590275.69999999995</v>
          </cell>
          <cell r="BG63">
            <v>0</v>
          </cell>
          <cell r="BH63">
            <v>1745428.69</v>
          </cell>
          <cell r="BI63">
            <v>1745428.69</v>
          </cell>
          <cell r="BL63">
            <v>0</v>
          </cell>
          <cell r="BM63">
            <v>763432.02</v>
          </cell>
          <cell r="BN63">
            <v>763432.02</v>
          </cell>
          <cell r="BQ63">
            <v>238355.5</v>
          </cell>
          <cell r="BR63">
            <v>269714.74</v>
          </cell>
          <cell r="BS63">
            <v>508070.24</v>
          </cell>
          <cell r="BV63">
            <v>1124663.21</v>
          </cell>
          <cell r="BW63">
            <v>0</v>
          </cell>
          <cell r="BX63">
            <v>1124663.21</v>
          </cell>
          <cell r="CA63">
            <v>1070795.6399999999</v>
          </cell>
          <cell r="CB63">
            <v>0</v>
          </cell>
          <cell r="CC63">
            <v>1070795.6399999999</v>
          </cell>
          <cell r="CF63">
            <v>0</v>
          </cell>
          <cell r="CG63">
            <v>0</v>
          </cell>
          <cell r="CH63">
            <v>0</v>
          </cell>
          <cell r="CL63">
            <v>0</v>
          </cell>
          <cell r="CM63">
            <v>0</v>
          </cell>
          <cell r="CN63">
            <v>0</v>
          </cell>
          <cell r="CQ63">
            <v>0</v>
          </cell>
          <cell r="CR63">
            <v>975257.24699599994</v>
          </cell>
          <cell r="CS63">
            <v>0</v>
          </cell>
          <cell r="CT63">
            <v>95538.375</v>
          </cell>
          <cell r="CU63">
            <v>0</v>
          </cell>
          <cell r="CV63">
            <v>0</v>
          </cell>
          <cell r="CW63">
            <v>1070795.6219959999</v>
          </cell>
          <cell r="CX63">
            <v>0</v>
          </cell>
          <cell r="CY63">
            <v>0</v>
          </cell>
          <cell r="CZ63">
            <v>0</v>
          </cell>
          <cell r="DA63">
            <v>0</v>
          </cell>
          <cell r="DB63">
            <v>0</v>
          </cell>
          <cell r="DC63">
            <v>0</v>
          </cell>
          <cell r="DD63">
            <v>0</v>
          </cell>
          <cell r="DE63">
            <v>0</v>
          </cell>
          <cell r="DF63">
            <v>0</v>
          </cell>
          <cell r="DG63">
            <v>0</v>
          </cell>
          <cell r="DH63">
            <v>0</v>
          </cell>
          <cell r="DI63">
            <v>0</v>
          </cell>
          <cell r="DJ63" t="str">
            <v>CONSORCIO ALPAQUERO PERU EXPORT</v>
          </cell>
          <cell r="DK63" t="str">
            <v>07 Otros</v>
          </cell>
          <cell r="FI63" t="str">
            <v>pacMAYOR</v>
          </cell>
        </row>
        <row r="64">
          <cell r="A64">
            <v>20448843051</v>
          </cell>
          <cell r="C64" t="str">
            <v>HABA</v>
          </cell>
          <cell r="D64" t="str">
            <v>HABA</v>
          </cell>
          <cell r="E64" t="str">
            <v>Puno</v>
          </cell>
          <cell r="F64">
            <v>211303</v>
          </cell>
          <cell r="H64" t="str">
            <v>Yunguyo</v>
          </cell>
          <cell r="I64" t="str">
            <v>Copani</v>
          </cell>
          <cell r="R64" t="str">
            <v>PAC</v>
          </cell>
          <cell r="S64" t="str">
            <v>2024</v>
          </cell>
          <cell r="T64">
            <v>1</v>
          </cell>
          <cell r="U64" t="str">
            <v>SI</v>
          </cell>
          <cell r="V64" t="str">
            <v>SI</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8</v>
          </cell>
          <cell r="AN64">
            <v>10</v>
          </cell>
          <cell r="AO64">
            <v>18</v>
          </cell>
          <cell r="AP64">
            <v>0</v>
          </cell>
          <cell r="AQ64">
            <v>0</v>
          </cell>
          <cell r="AR64">
            <v>0</v>
          </cell>
          <cell r="AS64">
            <v>18</v>
          </cell>
          <cell r="AT64">
            <v>0</v>
          </cell>
          <cell r="AU64">
            <v>0</v>
          </cell>
          <cell r="AV64">
            <v>0</v>
          </cell>
          <cell r="AW64">
            <v>0</v>
          </cell>
          <cell r="AX64">
            <v>0</v>
          </cell>
          <cell r="AY64">
            <v>0</v>
          </cell>
          <cell r="AZ64">
            <v>0</v>
          </cell>
          <cell r="BA64">
            <v>0</v>
          </cell>
          <cell r="BB64">
            <v>54</v>
          </cell>
          <cell r="BC64">
            <v>2</v>
          </cell>
          <cell r="BD64">
            <v>0</v>
          </cell>
          <cell r="BE64">
            <v>0</v>
          </cell>
          <cell r="BF64">
            <v>0</v>
          </cell>
          <cell r="BG64">
            <v>0</v>
          </cell>
          <cell r="BH64">
            <v>0</v>
          </cell>
          <cell r="BI64">
            <v>0</v>
          </cell>
          <cell r="BL64">
            <v>0</v>
          </cell>
          <cell r="BM64">
            <v>0</v>
          </cell>
          <cell r="BN64">
            <v>0</v>
          </cell>
          <cell r="BQ64">
            <v>0</v>
          </cell>
          <cell r="BR64">
            <v>0</v>
          </cell>
          <cell r="BS64">
            <v>0</v>
          </cell>
          <cell r="BV64">
            <v>0</v>
          </cell>
          <cell r="BW64">
            <v>0</v>
          </cell>
          <cell r="BX64">
            <v>0</v>
          </cell>
          <cell r="CA64">
            <v>0</v>
          </cell>
          <cell r="CB64">
            <v>0</v>
          </cell>
          <cell r="CC64">
            <v>0</v>
          </cell>
          <cell r="CF64">
            <v>0</v>
          </cell>
          <cell r="CG64">
            <v>0</v>
          </cell>
          <cell r="CH64">
            <v>0</v>
          </cell>
          <cell r="CL64">
            <v>0</v>
          </cell>
          <cell r="CM64">
            <v>0</v>
          </cell>
          <cell r="CN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t="str">
            <v>ASOCIACION DE PRODUCTORES AGROPECUARIOS PIEDRA BLANCA DE CHALLAPAMPA</v>
          </cell>
          <cell r="DK64" t="str">
            <v>01 Asociación</v>
          </cell>
          <cell r="FI64" t="str">
            <v>pacMAYOR</v>
          </cell>
        </row>
        <row r="65">
          <cell r="A65">
            <v>20449558902</v>
          </cell>
          <cell r="C65" t="str">
            <v>PALTA</v>
          </cell>
          <cell r="D65" t="str">
            <v>PALTA</v>
          </cell>
          <cell r="E65" t="str">
            <v>Ayacucho</v>
          </cell>
          <cell r="F65">
            <v>50501</v>
          </cell>
          <cell r="H65" t="str">
            <v>La Mar</v>
          </cell>
          <cell r="I65" t="str">
            <v>San Miguel</v>
          </cell>
          <cell r="R65" t="str">
            <v>PAC</v>
          </cell>
          <cell r="S65" t="str">
            <v>2019-2020-2021-2022</v>
          </cell>
          <cell r="T65">
            <v>4</v>
          </cell>
          <cell r="U65" t="str">
            <v>SI</v>
          </cell>
          <cell r="V65" t="str">
            <v>SI</v>
          </cell>
          <cell r="W65">
            <v>0</v>
          </cell>
          <cell r="X65">
            <v>47</v>
          </cell>
          <cell r="Y65">
            <v>20</v>
          </cell>
          <cell r="Z65">
            <v>67</v>
          </cell>
          <cell r="AA65">
            <v>33</v>
          </cell>
          <cell r="AB65">
            <v>15</v>
          </cell>
          <cell r="AC65">
            <v>48</v>
          </cell>
          <cell r="AD65">
            <v>30</v>
          </cell>
          <cell r="AE65">
            <v>20</v>
          </cell>
          <cell r="AF65">
            <v>50</v>
          </cell>
          <cell r="AG65">
            <v>30</v>
          </cell>
          <cell r="AH65">
            <v>20</v>
          </cell>
          <cell r="AI65">
            <v>50</v>
          </cell>
          <cell r="AJ65">
            <v>0</v>
          </cell>
          <cell r="AK65">
            <v>0</v>
          </cell>
          <cell r="AL65">
            <v>0</v>
          </cell>
          <cell r="AM65">
            <v>0</v>
          </cell>
          <cell r="AN65">
            <v>0</v>
          </cell>
          <cell r="AO65">
            <v>0</v>
          </cell>
          <cell r="AP65">
            <v>0</v>
          </cell>
          <cell r="AQ65">
            <v>0</v>
          </cell>
          <cell r="AR65">
            <v>0</v>
          </cell>
          <cell r="AS65">
            <v>50</v>
          </cell>
          <cell r="AT65">
            <v>0</v>
          </cell>
          <cell r="AU65">
            <v>3</v>
          </cell>
          <cell r="AV65">
            <v>26</v>
          </cell>
          <cell r="AW65">
            <v>7</v>
          </cell>
          <cell r="AX65">
            <v>17</v>
          </cell>
          <cell r="AY65">
            <v>3</v>
          </cell>
          <cell r="AZ65">
            <v>0</v>
          </cell>
          <cell r="BA65">
            <v>0</v>
          </cell>
          <cell r="BB65">
            <v>0</v>
          </cell>
          <cell r="BC65">
            <v>0</v>
          </cell>
          <cell r="BD65">
            <v>0</v>
          </cell>
          <cell r="BE65">
            <v>0</v>
          </cell>
          <cell r="BF65">
            <v>0</v>
          </cell>
          <cell r="BG65">
            <v>1045488.32</v>
          </cell>
          <cell r="BH65">
            <v>0</v>
          </cell>
          <cell r="BI65">
            <v>1045488.32</v>
          </cell>
          <cell r="BL65">
            <v>1322966.5</v>
          </cell>
          <cell r="BM65">
            <v>0</v>
          </cell>
          <cell r="BN65">
            <v>1322966.5</v>
          </cell>
          <cell r="BQ65">
            <v>2174933.4</v>
          </cell>
          <cell r="BR65">
            <v>0</v>
          </cell>
          <cell r="BS65">
            <v>2174933.4</v>
          </cell>
          <cell r="BV65">
            <v>551925.99</v>
          </cell>
          <cell r="BW65">
            <v>0</v>
          </cell>
          <cell r="BX65">
            <v>551925.99</v>
          </cell>
          <cell r="CA65">
            <v>0</v>
          </cell>
          <cell r="CB65">
            <v>0</v>
          </cell>
          <cell r="CC65">
            <v>0</v>
          </cell>
          <cell r="CF65">
            <v>0</v>
          </cell>
          <cell r="CG65">
            <v>0</v>
          </cell>
          <cell r="CH65">
            <v>0</v>
          </cell>
          <cell r="CL65">
            <v>0</v>
          </cell>
          <cell r="CM65">
            <v>0</v>
          </cell>
          <cell r="CN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t="str">
            <v>ASOCIACION CIVIL DE MANTENIMIENTO VIAL Y DESARROLLO AGROPECUARIO CALVARIO</v>
          </cell>
          <cell r="DK65" t="str">
            <v>01 Asociación</v>
          </cell>
          <cell r="FI65" t="str">
            <v>pacMAYOR</v>
          </cell>
        </row>
        <row r="66">
          <cell r="A66">
            <v>20450105113</v>
          </cell>
          <cell r="C66" t="str">
            <v>PALMITO</v>
          </cell>
          <cell r="D66" t="str">
            <v>PALMITO</v>
          </cell>
          <cell r="E66" t="str">
            <v>San Martin</v>
          </cell>
          <cell r="F66">
            <v>220504</v>
          </cell>
          <cell r="H66" t="str">
            <v>Lamas</v>
          </cell>
          <cell r="I66" t="str">
            <v>Caynarachi</v>
          </cell>
          <cell r="R66" t="str">
            <v>PAC</v>
          </cell>
          <cell r="S66" t="str">
            <v>2019-2020-2021-2022-2023</v>
          </cell>
          <cell r="T66">
            <v>5</v>
          </cell>
          <cell r="U66" t="str">
            <v>SI</v>
          </cell>
          <cell r="V66" t="str">
            <v>SI</v>
          </cell>
          <cell r="W66">
            <v>0</v>
          </cell>
          <cell r="X66">
            <v>227</v>
          </cell>
          <cell r="Y66">
            <v>66</v>
          </cell>
          <cell r="Z66">
            <v>293</v>
          </cell>
          <cell r="AA66">
            <v>225</v>
          </cell>
          <cell r="AB66">
            <v>68</v>
          </cell>
          <cell r="AC66">
            <v>293</v>
          </cell>
          <cell r="AD66">
            <v>179</v>
          </cell>
          <cell r="AE66">
            <v>65</v>
          </cell>
          <cell r="AF66">
            <v>244</v>
          </cell>
          <cell r="AG66">
            <v>179</v>
          </cell>
          <cell r="AH66">
            <v>65</v>
          </cell>
          <cell r="AI66">
            <v>244</v>
          </cell>
          <cell r="AJ66">
            <v>179</v>
          </cell>
          <cell r="AK66">
            <v>65</v>
          </cell>
          <cell r="AL66">
            <v>244</v>
          </cell>
          <cell r="AM66">
            <v>0</v>
          </cell>
          <cell r="AN66">
            <v>0</v>
          </cell>
          <cell r="AO66">
            <v>0</v>
          </cell>
          <cell r="AP66">
            <v>0</v>
          </cell>
          <cell r="AQ66">
            <v>0</v>
          </cell>
          <cell r="AR66">
            <v>0</v>
          </cell>
          <cell r="AS66">
            <v>244</v>
          </cell>
          <cell r="AT66">
            <v>0</v>
          </cell>
          <cell r="AU66">
            <v>0</v>
          </cell>
          <cell r="AV66">
            <v>15</v>
          </cell>
          <cell r="AW66">
            <v>10</v>
          </cell>
          <cell r="AX66">
            <v>24</v>
          </cell>
          <cell r="AY66">
            <v>4</v>
          </cell>
          <cell r="AZ66">
            <v>27</v>
          </cell>
          <cell r="BA66">
            <v>6</v>
          </cell>
          <cell r="BB66">
            <v>0</v>
          </cell>
          <cell r="BC66">
            <v>0</v>
          </cell>
          <cell r="BD66">
            <v>0</v>
          </cell>
          <cell r="BE66">
            <v>0</v>
          </cell>
          <cell r="BF66">
            <v>0</v>
          </cell>
          <cell r="BG66">
            <v>1951.06</v>
          </cell>
          <cell r="BH66">
            <v>1060177.8500000001</v>
          </cell>
          <cell r="BI66">
            <v>1062128.9099999999</v>
          </cell>
          <cell r="BL66">
            <v>222038.73</v>
          </cell>
          <cell r="BM66">
            <v>2738491.27</v>
          </cell>
          <cell r="BN66">
            <v>2960530</v>
          </cell>
          <cell r="BQ66">
            <v>203881.64</v>
          </cell>
          <cell r="BR66">
            <v>4127043.02</v>
          </cell>
          <cell r="BS66">
            <v>4330924.66</v>
          </cell>
          <cell r="BV66">
            <v>462353.08</v>
          </cell>
          <cell r="BW66">
            <v>6094745.7300000004</v>
          </cell>
          <cell r="BX66">
            <v>6557098.8099999996</v>
          </cell>
          <cell r="CA66">
            <v>258422.28</v>
          </cell>
          <cell r="CB66">
            <v>6726161.7199999997</v>
          </cell>
          <cell r="CC66">
            <v>6984584</v>
          </cell>
          <cell r="CF66">
            <v>0</v>
          </cell>
          <cell r="CG66">
            <v>0</v>
          </cell>
          <cell r="CH66">
            <v>0</v>
          </cell>
          <cell r="CL66">
            <v>0</v>
          </cell>
          <cell r="CM66">
            <v>0</v>
          </cell>
          <cell r="CN66">
            <v>0</v>
          </cell>
          <cell r="CQ66">
            <v>722.36000000000013</v>
          </cell>
          <cell r="CR66">
            <v>0</v>
          </cell>
          <cell r="CS66">
            <v>0</v>
          </cell>
          <cell r="CT66">
            <v>6990274.290620001</v>
          </cell>
          <cell r="CU66">
            <v>0</v>
          </cell>
          <cell r="CV66">
            <v>0</v>
          </cell>
          <cell r="CW66">
            <v>6990996.6506200014</v>
          </cell>
          <cell r="CX66">
            <v>0</v>
          </cell>
          <cell r="CY66">
            <v>0</v>
          </cell>
          <cell r="CZ66">
            <v>0</v>
          </cell>
          <cell r="DA66">
            <v>0</v>
          </cell>
          <cell r="DB66">
            <v>0</v>
          </cell>
          <cell r="DC66">
            <v>0</v>
          </cell>
          <cell r="DD66">
            <v>0</v>
          </cell>
          <cell r="DE66">
            <v>0</v>
          </cell>
          <cell r="DF66">
            <v>0</v>
          </cell>
          <cell r="DG66">
            <v>0</v>
          </cell>
          <cell r="DH66">
            <v>0</v>
          </cell>
          <cell r="DI66">
            <v>0</v>
          </cell>
          <cell r="DJ66" t="str">
            <v>COOPERATIVA AGRARIA DEL PALMITO APROPAL</v>
          </cell>
          <cell r="DK66" t="str">
            <v>02 Cooperativa</v>
          </cell>
          <cell r="FI66" t="str">
            <v>pacMAYOR</v>
          </cell>
        </row>
        <row r="67">
          <cell r="A67">
            <v>20479856258</v>
          </cell>
          <cell r="C67" t="str">
            <v>CACAO</v>
          </cell>
          <cell r="D67" t="str">
            <v>CACAO</v>
          </cell>
          <cell r="E67" t="str">
            <v>Amazonas</v>
          </cell>
          <cell r="F67">
            <v>10701</v>
          </cell>
          <cell r="H67" t="str">
            <v>Utcubamba</v>
          </cell>
          <cell r="I67" t="str">
            <v>Bagua Grande</v>
          </cell>
          <cell r="R67" t="str">
            <v>PAC</v>
          </cell>
          <cell r="S67" t="str">
            <v>2018-2019</v>
          </cell>
          <cell r="T67">
            <v>2</v>
          </cell>
          <cell r="U67" t="str">
            <v>SI</v>
          </cell>
          <cell r="V67" t="str">
            <v>NO</v>
          </cell>
          <cell r="W67">
            <v>147</v>
          </cell>
          <cell r="X67">
            <v>120</v>
          </cell>
          <cell r="Y67">
            <v>25</v>
          </cell>
          <cell r="Z67">
            <v>145</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145</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L67">
            <v>0</v>
          </cell>
          <cell r="BM67">
            <v>0</v>
          </cell>
          <cell r="BN67">
            <v>0</v>
          </cell>
          <cell r="BQ67">
            <v>0</v>
          </cell>
          <cell r="BR67">
            <v>0</v>
          </cell>
          <cell r="BS67">
            <v>0</v>
          </cell>
          <cell r="BV67">
            <v>0</v>
          </cell>
          <cell r="BW67">
            <v>0</v>
          </cell>
          <cell r="BX67">
            <v>0</v>
          </cell>
          <cell r="CA67">
            <v>0</v>
          </cell>
          <cell r="CB67">
            <v>0</v>
          </cell>
          <cell r="CC67">
            <v>0</v>
          </cell>
          <cell r="CF67">
            <v>0</v>
          </cell>
          <cell r="CG67">
            <v>0</v>
          </cell>
          <cell r="CH67">
            <v>0</v>
          </cell>
          <cell r="CL67">
            <v>0</v>
          </cell>
          <cell r="CM67">
            <v>0</v>
          </cell>
          <cell r="CN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t="str">
            <v>ASOCIACION DE PRODUCTORES AGROPECUARIOS LUIS SOLIBARRIA</v>
          </cell>
          <cell r="DK67" t="str">
            <v>01 Asociación</v>
          </cell>
          <cell r="FI67" t="str">
            <v>pacMAYOR</v>
          </cell>
        </row>
        <row r="68">
          <cell r="A68">
            <v>20603675551</v>
          </cell>
          <cell r="C68" t="str">
            <v>CACAO</v>
          </cell>
          <cell r="D68" t="str">
            <v>CACAO</v>
          </cell>
          <cell r="E68" t="str">
            <v>Cusco</v>
          </cell>
          <cell r="F68">
            <v>80906</v>
          </cell>
          <cell r="H68" t="str">
            <v>La Convencion</v>
          </cell>
          <cell r="I68" t="str">
            <v>Quellouno</v>
          </cell>
          <cell r="R68" t="str">
            <v>PAC</v>
          </cell>
          <cell r="S68" t="str">
            <v>2024 - 2025</v>
          </cell>
          <cell r="T68">
            <v>2</v>
          </cell>
          <cell r="U68" t="str">
            <v>SI</v>
          </cell>
          <cell r="V68" t="str">
            <v>SI</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13</v>
          </cell>
          <cell r="AN68">
            <v>11</v>
          </cell>
          <cell r="AO68">
            <v>24</v>
          </cell>
          <cell r="AP68">
            <v>12</v>
          </cell>
          <cell r="AQ68">
            <v>12</v>
          </cell>
          <cell r="AR68">
            <v>24</v>
          </cell>
          <cell r="AS68">
            <v>24</v>
          </cell>
          <cell r="AT68">
            <v>0</v>
          </cell>
          <cell r="AU68">
            <v>0</v>
          </cell>
          <cell r="AV68">
            <v>0</v>
          </cell>
          <cell r="AW68">
            <v>0</v>
          </cell>
          <cell r="AX68">
            <v>0</v>
          </cell>
          <cell r="AY68">
            <v>0</v>
          </cell>
          <cell r="AZ68">
            <v>0</v>
          </cell>
          <cell r="BA68">
            <v>0</v>
          </cell>
          <cell r="BB68">
            <v>44</v>
          </cell>
          <cell r="BC68">
            <v>9</v>
          </cell>
          <cell r="BD68">
            <v>30</v>
          </cell>
          <cell r="BE68">
            <v>5</v>
          </cell>
          <cell r="BF68">
            <v>0</v>
          </cell>
          <cell r="BG68">
            <v>0</v>
          </cell>
          <cell r="BH68">
            <v>0</v>
          </cell>
          <cell r="BI68">
            <v>0</v>
          </cell>
          <cell r="BL68">
            <v>0</v>
          </cell>
          <cell r="BM68">
            <v>0</v>
          </cell>
          <cell r="BN68">
            <v>0</v>
          </cell>
          <cell r="BQ68">
            <v>0</v>
          </cell>
          <cell r="BR68">
            <v>0</v>
          </cell>
          <cell r="BS68">
            <v>0</v>
          </cell>
          <cell r="BV68">
            <v>0</v>
          </cell>
          <cell r="BW68">
            <v>0</v>
          </cell>
          <cell r="BX68">
            <v>0</v>
          </cell>
          <cell r="CA68">
            <v>0</v>
          </cell>
          <cell r="CB68">
            <v>0</v>
          </cell>
          <cell r="CC68">
            <v>0</v>
          </cell>
          <cell r="CF68">
            <v>644500</v>
          </cell>
          <cell r="CG68">
            <v>0</v>
          </cell>
          <cell r="CH68">
            <v>644500</v>
          </cell>
          <cell r="CL68">
            <v>501245</v>
          </cell>
          <cell r="CM68">
            <v>0</v>
          </cell>
          <cell r="CN68">
            <v>501245</v>
          </cell>
          <cell r="CQ68">
            <v>0</v>
          </cell>
          <cell r="CR68">
            <v>0</v>
          </cell>
          <cell r="CS68">
            <v>0</v>
          </cell>
          <cell r="CT68">
            <v>0</v>
          </cell>
          <cell r="CU68">
            <v>0</v>
          </cell>
          <cell r="CV68">
            <v>0</v>
          </cell>
          <cell r="CW68">
            <v>0</v>
          </cell>
          <cell r="CX68">
            <v>0</v>
          </cell>
          <cell r="CY68">
            <v>0</v>
          </cell>
          <cell r="CZ68">
            <v>644500</v>
          </cell>
          <cell r="DA68">
            <v>0</v>
          </cell>
          <cell r="DB68">
            <v>0</v>
          </cell>
          <cell r="DC68">
            <v>644500</v>
          </cell>
          <cell r="DD68">
            <v>0</v>
          </cell>
          <cell r="DE68">
            <v>0</v>
          </cell>
          <cell r="DF68">
            <v>501245</v>
          </cell>
          <cell r="DG68">
            <v>0</v>
          </cell>
          <cell r="DH68">
            <v>0</v>
          </cell>
          <cell r="DI68">
            <v>501245</v>
          </cell>
          <cell r="DJ68" t="str">
            <v>ASOCIACION DE PRODUCTORES AGROPECUARIOS MADRE SELVA - LACCO YAVERO</v>
          </cell>
          <cell r="DK68" t="str">
            <v>01 Asociación</v>
          </cell>
          <cell r="FI68" t="str">
            <v>pacMAYOR</v>
          </cell>
        </row>
        <row r="69">
          <cell r="A69">
            <v>20603676476</v>
          </cell>
          <cell r="C69" t="str">
            <v>CACAO</v>
          </cell>
          <cell r="D69" t="str">
            <v>CACAO</v>
          </cell>
          <cell r="E69" t="str">
            <v>Cusco</v>
          </cell>
          <cell r="F69">
            <v>80902</v>
          </cell>
          <cell r="H69" t="str">
            <v>La Convencion</v>
          </cell>
          <cell r="I69" t="str">
            <v>Echarate</v>
          </cell>
          <cell r="R69" t="str">
            <v>PAC</v>
          </cell>
          <cell r="S69" t="str">
            <v>2024 - 2025</v>
          </cell>
          <cell r="T69">
            <v>2</v>
          </cell>
          <cell r="U69" t="str">
            <v>SI</v>
          </cell>
          <cell r="V69" t="str">
            <v>SI</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16</v>
          </cell>
          <cell r="AN69">
            <v>1</v>
          </cell>
          <cell r="AO69">
            <v>17</v>
          </cell>
          <cell r="AP69">
            <v>13</v>
          </cell>
          <cell r="AQ69">
            <v>4</v>
          </cell>
          <cell r="AR69">
            <v>17</v>
          </cell>
          <cell r="AS69">
            <v>17</v>
          </cell>
          <cell r="AT69">
            <v>0</v>
          </cell>
          <cell r="AU69">
            <v>0</v>
          </cell>
          <cell r="AV69">
            <v>0</v>
          </cell>
          <cell r="AW69">
            <v>0</v>
          </cell>
          <cell r="AX69">
            <v>0</v>
          </cell>
          <cell r="AY69">
            <v>0</v>
          </cell>
          <cell r="AZ69">
            <v>0</v>
          </cell>
          <cell r="BA69">
            <v>0</v>
          </cell>
          <cell r="BB69">
            <v>12</v>
          </cell>
          <cell r="BC69">
            <v>3</v>
          </cell>
          <cell r="BD69">
            <v>15</v>
          </cell>
          <cell r="BE69">
            <v>3</v>
          </cell>
          <cell r="BF69">
            <v>0</v>
          </cell>
          <cell r="BG69">
            <v>0</v>
          </cell>
          <cell r="BH69">
            <v>0</v>
          </cell>
          <cell r="BI69">
            <v>0</v>
          </cell>
          <cell r="BL69">
            <v>0</v>
          </cell>
          <cell r="BM69">
            <v>0</v>
          </cell>
          <cell r="BN69">
            <v>0</v>
          </cell>
          <cell r="BQ69">
            <v>0</v>
          </cell>
          <cell r="BR69">
            <v>0</v>
          </cell>
          <cell r="BS69">
            <v>0</v>
          </cell>
          <cell r="BV69">
            <v>0</v>
          </cell>
          <cell r="BW69">
            <v>0</v>
          </cell>
          <cell r="BX69">
            <v>0</v>
          </cell>
          <cell r="CA69">
            <v>0</v>
          </cell>
          <cell r="CB69">
            <v>0</v>
          </cell>
          <cell r="CC69">
            <v>0</v>
          </cell>
          <cell r="CF69">
            <v>93000</v>
          </cell>
          <cell r="CG69">
            <v>0</v>
          </cell>
          <cell r="CH69">
            <v>93000</v>
          </cell>
          <cell r="CL69">
            <v>237108.8</v>
          </cell>
          <cell r="CM69">
            <v>0</v>
          </cell>
          <cell r="CN69">
            <v>237108.8</v>
          </cell>
          <cell r="CQ69">
            <v>0</v>
          </cell>
          <cell r="CR69">
            <v>0</v>
          </cell>
          <cell r="CS69">
            <v>0</v>
          </cell>
          <cell r="CT69">
            <v>0</v>
          </cell>
          <cell r="CU69">
            <v>0</v>
          </cell>
          <cell r="CV69">
            <v>0</v>
          </cell>
          <cell r="CW69">
            <v>0</v>
          </cell>
          <cell r="CX69">
            <v>0</v>
          </cell>
          <cell r="CY69">
            <v>93000</v>
          </cell>
          <cell r="CZ69">
            <v>0</v>
          </cell>
          <cell r="DA69">
            <v>0</v>
          </cell>
          <cell r="DB69">
            <v>0</v>
          </cell>
          <cell r="DC69">
            <v>93000</v>
          </cell>
          <cell r="DD69">
            <v>0</v>
          </cell>
          <cell r="DE69">
            <v>0</v>
          </cell>
          <cell r="DF69">
            <v>237108.8</v>
          </cell>
          <cell r="DG69">
            <v>0</v>
          </cell>
          <cell r="DH69">
            <v>0</v>
          </cell>
          <cell r="DI69">
            <v>237108.8</v>
          </cell>
          <cell r="DJ69" t="str">
            <v>ASOCIACION DE PRODUCTORES AGROPECUARIOS PONGO MAYNIQUE DE LA COMUNIDAD DE CHINGUIRIATO</v>
          </cell>
          <cell r="DK69" t="str">
            <v>01 Asociación</v>
          </cell>
          <cell r="FI69" t="str">
            <v>pacMAYOR</v>
          </cell>
        </row>
        <row r="70">
          <cell r="A70">
            <v>20603842511</v>
          </cell>
          <cell r="C70" t="str">
            <v>CACAO</v>
          </cell>
          <cell r="D70" t="str">
            <v>CACAO</v>
          </cell>
          <cell r="E70" t="str">
            <v>Cusco</v>
          </cell>
          <cell r="F70">
            <v>80902</v>
          </cell>
          <cell r="H70" t="str">
            <v>La Convencion</v>
          </cell>
          <cell r="I70" t="str">
            <v>Echarate</v>
          </cell>
          <cell r="R70" t="str">
            <v>PAC</v>
          </cell>
          <cell r="S70" t="str">
            <v>2024 - 2025</v>
          </cell>
          <cell r="T70">
            <v>2</v>
          </cell>
          <cell r="U70" t="str">
            <v>SI</v>
          </cell>
          <cell r="V70" t="str">
            <v>SI</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24</v>
          </cell>
          <cell r="AN70">
            <v>8</v>
          </cell>
          <cell r="AO70">
            <v>32</v>
          </cell>
          <cell r="AP70">
            <v>23</v>
          </cell>
          <cell r="AQ70">
            <v>8</v>
          </cell>
          <cell r="AR70">
            <v>31</v>
          </cell>
          <cell r="AS70">
            <v>31</v>
          </cell>
          <cell r="AT70">
            <v>0</v>
          </cell>
          <cell r="AU70">
            <v>0</v>
          </cell>
          <cell r="AV70">
            <v>0</v>
          </cell>
          <cell r="AW70">
            <v>0</v>
          </cell>
          <cell r="AX70">
            <v>0</v>
          </cell>
          <cell r="AY70">
            <v>0</v>
          </cell>
          <cell r="AZ70">
            <v>0</v>
          </cell>
          <cell r="BA70">
            <v>0</v>
          </cell>
          <cell r="BB70">
            <v>11</v>
          </cell>
          <cell r="BC70">
            <v>3</v>
          </cell>
          <cell r="BD70">
            <v>15</v>
          </cell>
          <cell r="BE70">
            <v>3</v>
          </cell>
          <cell r="BF70">
            <v>0</v>
          </cell>
          <cell r="BG70">
            <v>0</v>
          </cell>
          <cell r="BH70">
            <v>0</v>
          </cell>
          <cell r="BI70">
            <v>0</v>
          </cell>
          <cell r="BL70">
            <v>0</v>
          </cell>
          <cell r="BM70">
            <v>0</v>
          </cell>
          <cell r="BN70">
            <v>0</v>
          </cell>
          <cell r="BQ70">
            <v>0</v>
          </cell>
          <cell r="BR70">
            <v>0</v>
          </cell>
          <cell r="BS70">
            <v>0</v>
          </cell>
          <cell r="BV70">
            <v>0</v>
          </cell>
          <cell r="BW70">
            <v>0</v>
          </cell>
          <cell r="BX70">
            <v>0</v>
          </cell>
          <cell r="CA70">
            <v>0</v>
          </cell>
          <cell r="CB70">
            <v>0</v>
          </cell>
          <cell r="CC70">
            <v>0</v>
          </cell>
          <cell r="CF70">
            <v>186000</v>
          </cell>
          <cell r="CG70">
            <v>0</v>
          </cell>
          <cell r="CH70">
            <v>186000</v>
          </cell>
          <cell r="CL70">
            <v>318000</v>
          </cell>
          <cell r="CM70">
            <v>0</v>
          </cell>
          <cell r="CN70">
            <v>318000</v>
          </cell>
          <cell r="CQ70">
            <v>0</v>
          </cell>
          <cell r="CR70">
            <v>0</v>
          </cell>
          <cell r="CS70">
            <v>0</v>
          </cell>
          <cell r="CT70">
            <v>0</v>
          </cell>
          <cell r="CU70">
            <v>0</v>
          </cell>
          <cell r="CV70">
            <v>0</v>
          </cell>
          <cell r="CW70">
            <v>0</v>
          </cell>
          <cell r="CX70">
            <v>0</v>
          </cell>
          <cell r="CY70">
            <v>62000</v>
          </cell>
          <cell r="CZ70">
            <v>124000</v>
          </cell>
          <cell r="DA70">
            <v>0</v>
          </cell>
          <cell r="DB70">
            <v>0</v>
          </cell>
          <cell r="DC70">
            <v>186000</v>
          </cell>
          <cell r="DD70">
            <v>0</v>
          </cell>
          <cell r="DE70">
            <v>0</v>
          </cell>
          <cell r="DF70">
            <v>318000</v>
          </cell>
          <cell r="DG70">
            <v>0</v>
          </cell>
          <cell r="DH70">
            <v>0</v>
          </cell>
          <cell r="DI70">
            <v>318000</v>
          </cell>
          <cell r="DJ70" t="str">
            <v>ASOCIACION DE PRODUCTORES AGROPECUARIOS RIQ´CHARI DE TINTINIQUIATO</v>
          </cell>
          <cell r="DK70" t="str">
            <v>01 Asociación</v>
          </cell>
          <cell r="FI70" t="str">
            <v>pacMAYOR</v>
          </cell>
        </row>
        <row r="71">
          <cell r="A71">
            <v>20450638791</v>
          </cell>
          <cell r="C71" t="str">
            <v>CASTAÑA</v>
          </cell>
          <cell r="D71" t="str">
            <v>CASTAÑA</v>
          </cell>
          <cell r="E71" t="str">
            <v>Madre de Dios</v>
          </cell>
          <cell r="F71">
            <v>170101</v>
          </cell>
          <cell r="H71" t="str">
            <v>Tambopata</v>
          </cell>
          <cell r="I71" t="str">
            <v>Tambopata</v>
          </cell>
          <cell r="R71" t="str">
            <v>PAC</v>
          </cell>
          <cell r="S71" t="str">
            <v>2018-2019-2020-2021-2022-2023</v>
          </cell>
          <cell r="T71">
            <v>6</v>
          </cell>
          <cell r="U71" t="str">
            <v>SI</v>
          </cell>
          <cell r="V71" t="str">
            <v>SI</v>
          </cell>
          <cell r="W71">
            <v>264</v>
          </cell>
          <cell r="X71">
            <v>19</v>
          </cell>
          <cell r="Y71">
            <v>18</v>
          </cell>
          <cell r="Z71">
            <v>37</v>
          </cell>
          <cell r="AA71">
            <v>18</v>
          </cell>
          <cell r="AB71">
            <v>18</v>
          </cell>
          <cell r="AC71">
            <v>36</v>
          </cell>
          <cell r="AD71">
            <v>28</v>
          </cell>
          <cell r="AE71">
            <v>18</v>
          </cell>
          <cell r="AF71">
            <v>46</v>
          </cell>
          <cell r="AG71">
            <v>28</v>
          </cell>
          <cell r="AH71">
            <v>18</v>
          </cell>
          <cell r="AI71">
            <v>46</v>
          </cell>
          <cell r="AJ71">
            <v>28</v>
          </cell>
          <cell r="AK71">
            <v>18</v>
          </cell>
          <cell r="AL71">
            <v>46</v>
          </cell>
          <cell r="AM71">
            <v>0</v>
          </cell>
          <cell r="AN71">
            <v>0</v>
          </cell>
          <cell r="AO71">
            <v>0</v>
          </cell>
          <cell r="AP71">
            <v>0</v>
          </cell>
          <cell r="AQ71">
            <v>0</v>
          </cell>
          <cell r="AR71">
            <v>0</v>
          </cell>
          <cell r="AS71">
            <v>46</v>
          </cell>
          <cell r="AT71">
            <v>0</v>
          </cell>
          <cell r="AU71">
            <v>1</v>
          </cell>
          <cell r="AV71">
            <v>56</v>
          </cell>
          <cell r="AW71">
            <v>8</v>
          </cell>
          <cell r="AX71">
            <v>59</v>
          </cell>
          <cell r="AY71">
            <v>9</v>
          </cell>
          <cell r="AZ71">
            <v>48</v>
          </cell>
          <cell r="BA71">
            <v>0</v>
          </cell>
          <cell r="BB71">
            <v>0</v>
          </cell>
          <cell r="BC71">
            <v>0</v>
          </cell>
          <cell r="BD71">
            <v>0</v>
          </cell>
          <cell r="BE71">
            <v>0</v>
          </cell>
          <cell r="BF71">
            <v>49980</v>
          </cell>
          <cell r="BG71">
            <v>418880</v>
          </cell>
          <cell r="BH71">
            <v>1061280</v>
          </cell>
          <cell r="BI71">
            <v>1480160</v>
          </cell>
          <cell r="BL71">
            <v>0</v>
          </cell>
          <cell r="BM71">
            <v>0</v>
          </cell>
          <cell r="BN71">
            <v>0</v>
          </cell>
          <cell r="BQ71">
            <v>0</v>
          </cell>
          <cell r="BR71">
            <v>0</v>
          </cell>
          <cell r="BS71">
            <v>0</v>
          </cell>
          <cell r="BV71">
            <v>524176</v>
          </cell>
          <cell r="BW71">
            <v>0</v>
          </cell>
          <cell r="BX71">
            <v>524176</v>
          </cell>
          <cell r="CA71">
            <v>442215.65</v>
          </cell>
          <cell r="CB71">
            <v>0</v>
          </cell>
          <cell r="CC71">
            <v>442215.65</v>
          </cell>
          <cell r="CF71">
            <v>0</v>
          </cell>
          <cell r="CG71">
            <v>0</v>
          </cell>
          <cell r="CH71">
            <v>0</v>
          </cell>
          <cell r="CL71">
            <v>0</v>
          </cell>
          <cell r="CM71">
            <v>0</v>
          </cell>
          <cell r="CN71">
            <v>0</v>
          </cell>
          <cell r="CQ71">
            <v>2015.45</v>
          </cell>
          <cell r="CR71">
            <v>0</v>
          </cell>
          <cell r="CS71">
            <v>0</v>
          </cell>
          <cell r="CT71">
            <v>440200.2</v>
          </cell>
          <cell r="CU71">
            <v>0</v>
          </cell>
          <cell r="CV71">
            <v>0</v>
          </cell>
          <cell r="CW71">
            <v>442215.65</v>
          </cell>
          <cell r="CX71">
            <v>0</v>
          </cell>
          <cell r="CY71">
            <v>0</v>
          </cell>
          <cell r="CZ71">
            <v>0</v>
          </cell>
          <cell r="DA71">
            <v>0</v>
          </cell>
          <cell r="DB71">
            <v>0</v>
          </cell>
          <cell r="DC71">
            <v>0</v>
          </cell>
          <cell r="DD71">
            <v>0</v>
          </cell>
          <cell r="DE71">
            <v>0</v>
          </cell>
          <cell r="DF71">
            <v>0</v>
          </cell>
          <cell r="DG71">
            <v>0</v>
          </cell>
          <cell r="DH71">
            <v>0</v>
          </cell>
          <cell r="DI71">
            <v>0</v>
          </cell>
          <cell r="DJ71" t="str">
            <v xml:space="preserve"> ASOCIACION DE CASTAÑEROS DE LA RESERVA DE TAMBOPATA LOS PIONEROS - ASCART</v>
          </cell>
          <cell r="DK71" t="str">
            <v>01 Asociación</v>
          </cell>
          <cell r="FI71" t="str">
            <v>pacMAYOR</v>
          </cell>
        </row>
        <row r="72">
          <cell r="A72">
            <v>20494126819</v>
          </cell>
          <cell r="C72" t="str">
            <v>CACAO</v>
          </cell>
          <cell r="D72" t="str">
            <v>CACAO</v>
          </cell>
          <cell r="E72" t="str">
            <v>San Martin</v>
          </cell>
          <cell r="F72">
            <v>220701</v>
          </cell>
          <cell r="H72" t="str">
            <v>Picota</v>
          </cell>
          <cell r="I72" t="str">
            <v>Picota</v>
          </cell>
          <cell r="R72" t="str">
            <v>PAC</v>
          </cell>
          <cell r="S72" t="str">
            <v>2019</v>
          </cell>
          <cell r="T72">
            <v>1</v>
          </cell>
          <cell r="U72" t="str">
            <v>SI</v>
          </cell>
          <cell r="V72" t="str">
            <v>NO</v>
          </cell>
          <cell r="W72">
            <v>0</v>
          </cell>
          <cell r="X72">
            <v>49</v>
          </cell>
          <cell r="Y72">
            <v>0</v>
          </cell>
          <cell r="Z72">
            <v>49</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49</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L72">
            <v>0</v>
          </cell>
          <cell r="BM72">
            <v>0</v>
          </cell>
          <cell r="BN72">
            <v>0</v>
          </cell>
          <cell r="BQ72">
            <v>0</v>
          </cell>
          <cell r="BR72">
            <v>0</v>
          </cell>
          <cell r="BS72">
            <v>0</v>
          </cell>
          <cell r="BV72">
            <v>0</v>
          </cell>
          <cell r="BW72">
            <v>0</v>
          </cell>
          <cell r="BX72">
            <v>0</v>
          </cell>
          <cell r="CA72">
            <v>0</v>
          </cell>
          <cell r="CB72">
            <v>0</v>
          </cell>
          <cell r="CC72">
            <v>0</v>
          </cell>
          <cell r="CF72">
            <v>0</v>
          </cell>
          <cell r="CG72">
            <v>0</v>
          </cell>
          <cell r="CH72">
            <v>0</v>
          </cell>
          <cell r="CL72">
            <v>0</v>
          </cell>
          <cell r="CM72">
            <v>0</v>
          </cell>
          <cell r="CN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t="str">
            <v xml:space="preserve">ASOCIACION DE PRODUCTORES AGROPECUARIOS RIO MAYO SHANAO
</v>
          </cell>
          <cell r="DK72" t="str">
            <v>01 Asociación</v>
          </cell>
          <cell r="FI72" t="str">
            <v>pacMAYOR</v>
          </cell>
        </row>
        <row r="73">
          <cell r="A73">
            <v>20454319169</v>
          </cell>
          <cell r="C73" t="str">
            <v>PALTA</v>
          </cell>
          <cell r="D73" t="str">
            <v>PALTA</v>
          </cell>
          <cell r="E73" t="str">
            <v>Arequipa</v>
          </cell>
          <cell r="F73">
            <v>40108</v>
          </cell>
          <cell r="H73" t="str">
            <v>Arequipa</v>
          </cell>
          <cell r="I73" t="str">
            <v>La Joya</v>
          </cell>
          <cell r="R73" t="str">
            <v>PAC</v>
          </cell>
          <cell r="S73" t="str">
            <v>2023-2024 - 2025</v>
          </cell>
          <cell r="T73">
            <v>3</v>
          </cell>
          <cell r="U73" t="str">
            <v>SI</v>
          </cell>
          <cell r="V73" t="str">
            <v>SI</v>
          </cell>
          <cell r="W73">
            <v>0</v>
          </cell>
          <cell r="X73">
            <v>0</v>
          </cell>
          <cell r="Y73">
            <v>0</v>
          </cell>
          <cell r="Z73">
            <v>0</v>
          </cell>
          <cell r="AA73">
            <v>0</v>
          </cell>
          <cell r="AB73">
            <v>0</v>
          </cell>
          <cell r="AC73">
            <v>0</v>
          </cell>
          <cell r="AD73">
            <v>0</v>
          </cell>
          <cell r="AE73">
            <v>0</v>
          </cell>
          <cell r="AF73">
            <v>0</v>
          </cell>
          <cell r="AG73">
            <v>0</v>
          </cell>
          <cell r="AH73">
            <v>0</v>
          </cell>
          <cell r="AI73">
            <v>0</v>
          </cell>
          <cell r="AJ73">
            <v>45</v>
          </cell>
          <cell r="AK73">
            <v>5</v>
          </cell>
          <cell r="AL73">
            <v>50</v>
          </cell>
          <cell r="AM73">
            <v>17</v>
          </cell>
          <cell r="AN73">
            <v>8</v>
          </cell>
          <cell r="AO73">
            <v>25</v>
          </cell>
          <cell r="AP73">
            <v>17</v>
          </cell>
          <cell r="AQ73">
            <v>8</v>
          </cell>
          <cell r="AR73">
            <v>25</v>
          </cell>
          <cell r="AS73">
            <v>25</v>
          </cell>
          <cell r="AT73">
            <v>0</v>
          </cell>
          <cell r="AU73">
            <v>0</v>
          </cell>
          <cell r="AV73">
            <v>0</v>
          </cell>
          <cell r="AW73">
            <v>0</v>
          </cell>
          <cell r="AX73">
            <v>0</v>
          </cell>
          <cell r="AY73">
            <v>0</v>
          </cell>
          <cell r="AZ73">
            <v>36</v>
          </cell>
          <cell r="BA73">
            <v>2</v>
          </cell>
          <cell r="BB73">
            <v>47</v>
          </cell>
          <cell r="BC73">
            <v>3</v>
          </cell>
          <cell r="BD73">
            <v>42</v>
          </cell>
          <cell r="BE73">
            <v>2</v>
          </cell>
          <cell r="BF73">
            <v>0</v>
          </cell>
          <cell r="BG73">
            <v>0</v>
          </cell>
          <cell r="BH73">
            <v>0</v>
          </cell>
          <cell r="BI73">
            <v>0</v>
          </cell>
          <cell r="BL73">
            <v>0</v>
          </cell>
          <cell r="BM73">
            <v>0</v>
          </cell>
          <cell r="BN73">
            <v>0</v>
          </cell>
          <cell r="BQ73">
            <v>0</v>
          </cell>
          <cell r="BR73">
            <v>0</v>
          </cell>
          <cell r="BS73">
            <v>0</v>
          </cell>
          <cell r="BV73">
            <v>0</v>
          </cell>
          <cell r="BW73">
            <v>0</v>
          </cell>
          <cell r="BX73">
            <v>0</v>
          </cell>
          <cell r="CA73">
            <v>664600</v>
          </cell>
          <cell r="CB73">
            <v>0</v>
          </cell>
          <cell r="CC73">
            <v>664600</v>
          </cell>
          <cell r="CF73">
            <v>1132800</v>
          </cell>
          <cell r="CG73">
            <v>0</v>
          </cell>
          <cell r="CH73">
            <v>1132800</v>
          </cell>
          <cell r="CL73">
            <v>811600</v>
          </cell>
          <cell r="CM73">
            <v>0</v>
          </cell>
          <cell r="CN73">
            <v>811600</v>
          </cell>
          <cell r="CQ73">
            <v>0</v>
          </cell>
          <cell r="CR73">
            <v>664600</v>
          </cell>
          <cell r="CS73">
            <v>0</v>
          </cell>
          <cell r="CT73">
            <v>0</v>
          </cell>
          <cell r="CU73">
            <v>0</v>
          </cell>
          <cell r="CV73">
            <v>0</v>
          </cell>
          <cell r="CW73">
            <v>664600</v>
          </cell>
          <cell r="CX73">
            <v>0</v>
          </cell>
          <cell r="CY73">
            <v>1132800</v>
          </cell>
          <cell r="CZ73">
            <v>0</v>
          </cell>
          <cell r="DA73">
            <v>0</v>
          </cell>
          <cell r="DB73">
            <v>0</v>
          </cell>
          <cell r="DC73">
            <v>1132800</v>
          </cell>
          <cell r="DD73">
            <v>0</v>
          </cell>
          <cell r="DE73">
            <v>811600</v>
          </cell>
          <cell r="DF73">
            <v>0</v>
          </cell>
          <cell r="DG73">
            <v>0</v>
          </cell>
          <cell r="DH73">
            <v>0</v>
          </cell>
          <cell r="DI73">
            <v>811600</v>
          </cell>
          <cell r="DJ73" t="str">
            <v>ASOCIACION LA JOYA AGRO EXPORT</v>
          </cell>
          <cell r="DK73" t="str">
            <v>01 Asociación</v>
          </cell>
          <cell r="FI73" t="str">
            <v>pacMAYOR</v>
          </cell>
        </row>
        <row r="74">
          <cell r="A74">
            <v>20454864604</v>
          </cell>
          <cell r="C74" t="str">
            <v>PALTA</v>
          </cell>
          <cell r="D74" t="str">
            <v>PALTA</v>
          </cell>
          <cell r="E74" t="str">
            <v>Arequipa</v>
          </cell>
          <cell r="F74">
            <v>40520</v>
          </cell>
          <cell r="H74" t="str">
            <v>Caylloma</v>
          </cell>
          <cell r="I74" t="str">
            <v>Majes</v>
          </cell>
          <cell r="R74" t="str">
            <v>PAC</v>
          </cell>
          <cell r="S74" t="str">
            <v>2019-2020-2021-2022</v>
          </cell>
          <cell r="T74">
            <v>4</v>
          </cell>
          <cell r="U74" t="str">
            <v>SI</v>
          </cell>
          <cell r="V74" t="str">
            <v>SI</v>
          </cell>
          <cell r="W74">
            <v>0</v>
          </cell>
          <cell r="X74">
            <v>12</v>
          </cell>
          <cell r="Y74">
            <v>8</v>
          </cell>
          <cell r="Z74">
            <v>20</v>
          </cell>
          <cell r="AA74">
            <v>12</v>
          </cell>
          <cell r="AB74">
            <v>8</v>
          </cell>
          <cell r="AC74">
            <v>20</v>
          </cell>
          <cell r="AD74">
            <v>9</v>
          </cell>
          <cell r="AE74">
            <v>3</v>
          </cell>
          <cell r="AF74">
            <v>12</v>
          </cell>
          <cell r="AG74">
            <v>9</v>
          </cell>
          <cell r="AH74">
            <v>3</v>
          </cell>
          <cell r="AI74">
            <v>12</v>
          </cell>
          <cell r="AJ74">
            <v>0</v>
          </cell>
          <cell r="AK74">
            <v>0</v>
          </cell>
          <cell r="AL74">
            <v>0</v>
          </cell>
          <cell r="AM74">
            <v>0</v>
          </cell>
          <cell r="AN74">
            <v>0</v>
          </cell>
          <cell r="AO74">
            <v>0</v>
          </cell>
          <cell r="AP74">
            <v>0</v>
          </cell>
          <cell r="AQ74">
            <v>0</v>
          </cell>
          <cell r="AR74">
            <v>0</v>
          </cell>
          <cell r="AS74">
            <v>12</v>
          </cell>
          <cell r="AT74">
            <v>2</v>
          </cell>
          <cell r="AU74">
            <v>1</v>
          </cell>
          <cell r="AV74">
            <v>59</v>
          </cell>
          <cell r="AW74">
            <v>5</v>
          </cell>
          <cell r="AX74">
            <v>27</v>
          </cell>
          <cell r="AY74">
            <v>4</v>
          </cell>
          <cell r="AZ74">
            <v>0</v>
          </cell>
          <cell r="BA74">
            <v>0</v>
          </cell>
          <cell r="BB74">
            <v>0</v>
          </cell>
          <cell r="BC74">
            <v>0</v>
          </cell>
          <cell r="BD74">
            <v>0</v>
          </cell>
          <cell r="BE74">
            <v>0</v>
          </cell>
          <cell r="BF74">
            <v>0</v>
          </cell>
          <cell r="BG74">
            <v>148371.5</v>
          </cell>
          <cell r="BH74">
            <v>0</v>
          </cell>
          <cell r="BI74">
            <v>148371.5</v>
          </cell>
          <cell r="BL74">
            <v>0</v>
          </cell>
          <cell r="BM74">
            <v>0</v>
          </cell>
          <cell r="BN74">
            <v>0</v>
          </cell>
          <cell r="BQ74">
            <v>19137.93</v>
          </cell>
          <cell r="BR74">
            <v>0</v>
          </cell>
          <cell r="BS74">
            <v>19137.93</v>
          </cell>
          <cell r="BV74">
            <v>73796.83</v>
          </cell>
          <cell r="BW74">
            <v>0</v>
          </cell>
          <cell r="BX74">
            <v>73796.83</v>
          </cell>
          <cell r="CA74">
            <v>0</v>
          </cell>
          <cell r="CB74">
            <v>0</v>
          </cell>
          <cell r="CC74">
            <v>0</v>
          </cell>
          <cell r="CF74">
            <v>0</v>
          </cell>
          <cell r="CG74">
            <v>0</v>
          </cell>
          <cell r="CH74">
            <v>0</v>
          </cell>
          <cell r="CL74">
            <v>0</v>
          </cell>
          <cell r="CM74">
            <v>0</v>
          </cell>
          <cell r="CN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t="str">
            <v>ASOCIACION DE PRODUCTORES AGROINDUSTRIALES SIGUAS MAJES - PRASIMEX</v>
          </cell>
          <cell r="DK74" t="str">
            <v>01 Asociación</v>
          </cell>
          <cell r="FI74" t="str">
            <v>pacMAYOR</v>
          </cell>
        </row>
        <row r="75">
          <cell r="A75">
            <v>20455129321</v>
          </cell>
          <cell r="C75" t="str">
            <v>FIBRA DE ALPACA</v>
          </cell>
          <cell r="D75" t="str">
            <v>FIBRA DE ALPACA</v>
          </cell>
          <cell r="E75" t="str">
            <v>Arequipa</v>
          </cell>
          <cell r="F75">
            <v>40515</v>
          </cell>
          <cell r="H75" t="str">
            <v>Caylloma</v>
          </cell>
          <cell r="I75" t="str">
            <v>Sibayo</v>
          </cell>
          <cell r="R75" t="str">
            <v>PAC</v>
          </cell>
          <cell r="S75" t="str">
            <v>2019-2020-2021</v>
          </cell>
          <cell r="T75">
            <v>3</v>
          </cell>
          <cell r="U75" t="str">
            <v>SI</v>
          </cell>
          <cell r="V75" t="str">
            <v>SI</v>
          </cell>
          <cell r="W75">
            <v>0</v>
          </cell>
          <cell r="X75">
            <v>25</v>
          </cell>
          <cell r="Y75">
            <v>20</v>
          </cell>
          <cell r="Z75">
            <v>45</v>
          </cell>
          <cell r="AA75">
            <v>26</v>
          </cell>
          <cell r="AB75">
            <v>20</v>
          </cell>
          <cell r="AC75">
            <v>46</v>
          </cell>
          <cell r="AD75">
            <v>36</v>
          </cell>
          <cell r="AE75">
            <v>23</v>
          </cell>
          <cell r="AF75">
            <v>59</v>
          </cell>
          <cell r="AG75">
            <v>0</v>
          </cell>
          <cell r="AH75">
            <v>0</v>
          </cell>
          <cell r="AI75">
            <v>0</v>
          </cell>
          <cell r="AJ75">
            <v>0</v>
          </cell>
          <cell r="AK75">
            <v>0</v>
          </cell>
          <cell r="AL75">
            <v>0</v>
          </cell>
          <cell r="AM75">
            <v>0</v>
          </cell>
          <cell r="AN75">
            <v>0</v>
          </cell>
          <cell r="AO75">
            <v>0</v>
          </cell>
          <cell r="AP75">
            <v>0</v>
          </cell>
          <cell r="AQ75">
            <v>0</v>
          </cell>
          <cell r="AR75">
            <v>0</v>
          </cell>
          <cell r="AS75">
            <v>59</v>
          </cell>
          <cell r="AT75">
            <v>10</v>
          </cell>
          <cell r="AU75">
            <v>4</v>
          </cell>
          <cell r="AV75">
            <v>22</v>
          </cell>
          <cell r="AW75">
            <v>2</v>
          </cell>
          <cell r="AX75">
            <v>0</v>
          </cell>
          <cell r="AY75">
            <v>0</v>
          </cell>
          <cell r="AZ75">
            <v>0</v>
          </cell>
          <cell r="BA75">
            <v>0</v>
          </cell>
          <cell r="BB75">
            <v>0</v>
          </cell>
          <cell r="BC75">
            <v>0</v>
          </cell>
          <cell r="BD75">
            <v>0</v>
          </cell>
          <cell r="BE75">
            <v>0</v>
          </cell>
          <cell r="BF75">
            <v>0</v>
          </cell>
          <cell r="BG75">
            <v>11063.04</v>
          </cell>
          <cell r="BH75">
            <v>0</v>
          </cell>
          <cell r="BI75">
            <v>11063.04</v>
          </cell>
          <cell r="BL75">
            <v>88203.65</v>
          </cell>
          <cell r="BM75">
            <v>0</v>
          </cell>
          <cell r="BN75">
            <v>88203.65</v>
          </cell>
          <cell r="BQ75">
            <v>0</v>
          </cell>
          <cell r="BR75">
            <v>0</v>
          </cell>
          <cell r="BS75">
            <v>0</v>
          </cell>
          <cell r="BV75">
            <v>0</v>
          </cell>
          <cell r="BW75">
            <v>0</v>
          </cell>
          <cell r="BX75">
            <v>0</v>
          </cell>
          <cell r="CA75">
            <v>0</v>
          </cell>
          <cell r="CB75">
            <v>0</v>
          </cell>
          <cell r="CC75">
            <v>0</v>
          </cell>
          <cell r="CF75">
            <v>0</v>
          </cell>
          <cell r="CG75">
            <v>0</v>
          </cell>
          <cell r="CH75">
            <v>0</v>
          </cell>
          <cell r="CL75">
            <v>0</v>
          </cell>
          <cell r="CM75">
            <v>0</v>
          </cell>
          <cell r="CN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t="str">
            <v>ASOCIACIÓN DE CRIADORES DE ALPACAS DEL DISTRITO DE SIBAYO ASCADIS</v>
          </cell>
          <cell r="DK75" t="str">
            <v>01 Asociación</v>
          </cell>
          <cell r="FI75" t="str">
            <v>pacMAYOR</v>
          </cell>
        </row>
        <row r="76">
          <cell r="A76">
            <v>20455429120</v>
          </cell>
          <cell r="C76" t="str">
            <v>PALTA</v>
          </cell>
          <cell r="D76" t="str">
            <v>PALTA</v>
          </cell>
          <cell r="E76" t="str">
            <v>Arequipa</v>
          </cell>
          <cell r="F76">
            <v>40520</v>
          </cell>
          <cell r="H76" t="str">
            <v>Caylloma</v>
          </cell>
          <cell r="I76" t="str">
            <v>Majes</v>
          </cell>
          <cell r="R76" t="str">
            <v>PAC</v>
          </cell>
          <cell r="S76" t="str">
            <v>2019-2020-2021-2022</v>
          </cell>
          <cell r="T76">
            <v>4</v>
          </cell>
          <cell r="U76" t="str">
            <v>SI</v>
          </cell>
          <cell r="V76" t="str">
            <v>SI</v>
          </cell>
          <cell r="W76">
            <v>0</v>
          </cell>
          <cell r="X76">
            <v>15</v>
          </cell>
          <cell r="Y76">
            <v>2</v>
          </cell>
          <cell r="Z76">
            <v>17</v>
          </cell>
          <cell r="AA76">
            <v>13</v>
          </cell>
          <cell r="AB76">
            <v>2</v>
          </cell>
          <cell r="AC76">
            <v>15</v>
          </cell>
          <cell r="AD76">
            <v>15</v>
          </cell>
          <cell r="AE76">
            <v>2</v>
          </cell>
          <cell r="AF76">
            <v>17</v>
          </cell>
          <cell r="AG76">
            <v>15</v>
          </cell>
          <cell r="AH76">
            <v>2</v>
          </cell>
          <cell r="AI76">
            <v>17</v>
          </cell>
          <cell r="AJ76">
            <v>0</v>
          </cell>
          <cell r="AK76">
            <v>0</v>
          </cell>
          <cell r="AL76">
            <v>0</v>
          </cell>
          <cell r="AM76">
            <v>0</v>
          </cell>
          <cell r="AN76">
            <v>0</v>
          </cell>
          <cell r="AO76">
            <v>0</v>
          </cell>
          <cell r="AP76">
            <v>0</v>
          </cell>
          <cell r="AQ76">
            <v>0</v>
          </cell>
          <cell r="AR76">
            <v>0</v>
          </cell>
          <cell r="AS76">
            <v>17</v>
          </cell>
          <cell r="AT76">
            <v>0</v>
          </cell>
          <cell r="AU76">
            <v>1</v>
          </cell>
          <cell r="AV76">
            <v>61</v>
          </cell>
          <cell r="AW76">
            <v>5</v>
          </cell>
          <cell r="AX76">
            <v>27</v>
          </cell>
          <cell r="AY76">
            <v>4</v>
          </cell>
          <cell r="AZ76">
            <v>0</v>
          </cell>
          <cell r="BA76">
            <v>0</v>
          </cell>
          <cell r="BB76">
            <v>0</v>
          </cell>
          <cell r="BC76">
            <v>0</v>
          </cell>
          <cell r="BD76">
            <v>0</v>
          </cell>
          <cell r="BE76">
            <v>0</v>
          </cell>
          <cell r="BF76">
            <v>0</v>
          </cell>
          <cell r="BG76">
            <v>907143.59</v>
          </cell>
          <cell r="BH76">
            <v>0</v>
          </cell>
          <cell r="BI76">
            <v>907143.59</v>
          </cell>
          <cell r="BL76">
            <v>0</v>
          </cell>
          <cell r="BM76">
            <v>0</v>
          </cell>
          <cell r="BN76">
            <v>0</v>
          </cell>
          <cell r="BQ76">
            <v>380303.5</v>
          </cell>
          <cell r="BR76">
            <v>0</v>
          </cell>
          <cell r="BS76">
            <v>380303.5</v>
          </cell>
          <cell r="BV76">
            <v>239803.31</v>
          </cell>
          <cell r="BW76">
            <v>0</v>
          </cell>
          <cell r="BX76">
            <v>239803.31</v>
          </cell>
          <cell r="CA76">
            <v>0</v>
          </cell>
          <cell r="CB76">
            <v>0</v>
          </cell>
          <cell r="CC76">
            <v>0</v>
          </cell>
          <cell r="CF76">
            <v>0</v>
          </cell>
          <cell r="CG76">
            <v>0</v>
          </cell>
          <cell r="CH76">
            <v>0</v>
          </cell>
          <cell r="CL76">
            <v>0</v>
          </cell>
          <cell r="CM76">
            <v>0</v>
          </cell>
          <cell r="CN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t="str">
            <v>ASOCIACION DE PRODUCTORES AGROPECUARIOS DE AGROEXPORTACION E-4 IRRIGACION MAJES-AREQUIPA</v>
          </cell>
          <cell r="DK76" t="str">
            <v>01 Asociación</v>
          </cell>
          <cell r="FI76" t="str">
            <v>pacMAYOR</v>
          </cell>
        </row>
        <row r="77">
          <cell r="A77">
            <v>20487351343</v>
          </cell>
          <cell r="C77" t="str">
            <v>CAFÉ</v>
          </cell>
          <cell r="D77" t="str">
            <v>CAFÉ</v>
          </cell>
          <cell r="E77" t="str">
            <v>Lambayeque</v>
          </cell>
          <cell r="F77">
            <v>140202</v>
          </cell>
          <cell r="H77" t="str">
            <v>Ferreñafe</v>
          </cell>
          <cell r="I77" t="str">
            <v>Cañaris</v>
          </cell>
          <cell r="R77" t="str">
            <v>PAC</v>
          </cell>
          <cell r="S77" t="str">
            <v>2019-2020-2021-2023</v>
          </cell>
          <cell r="T77">
            <v>4</v>
          </cell>
          <cell r="U77" t="str">
            <v>SI</v>
          </cell>
          <cell r="V77" t="str">
            <v>SI</v>
          </cell>
          <cell r="W77">
            <v>0</v>
          </cell>
          <cell r="X77">
            <v>171</v>
          </cell>
          <cell r="Y77">
            <v>122</v>
          </cell>
          <cell r="Z77">
            <v>293</v>
          </cell>
          <cell r="AA77">
            <v>162</v>
          </cell>
          <cell r="AB77">
            <v>111</v>
          </cell>
          <cell r="AC77">
            <v>273</v>
          </cell>
          <cell r="AD77">
            <v>138</v>
          </cell>
          <cell r="AE77">
            <v>98</v>
          </cell>
          <cell r="AF77">
            <v>236</v>
          </cell>
          <cell r="AG77">
            <v>0</v>
          </cell>
          <cell r="AH77">
            <v>0</v>
          </cell>
          <cell r="AI77">
            <v>0</v>
          </cell>
          <cell r="AJ77">
            <v>13</v>
          </cell>
          <cell r="AK77">
            <v>11</v>
          </cell>
          <cell r="AL77">
            <v>24</v>
          </cell>
          <cell r="AM77">
            <v>0</v>
          </cell>
          <cell r="AN77">
            <v>0</v>
          </cell>
          <cell r="AO77">
            <v>0</v>
          </cell>
          <cell r="AP77">
            <v>0</v>
          </cell>
          <cell r="AQ77">
            <v>0</v>
          </cell>
          <cell r="AR77">
            <v>0</v>
          </cell>
          <cell r="AS77">
            <v>24</v>
          </cell>
          <cell r="AT77">
            <v>0</v>
          </cell>
          <cell r="AU77">
            <v>0</v>
          </cell>
          <cell r="AV77">
            <v>60</v>
          </cell>
          <cell r="AW77">
            <v>25</v>
          </cell>
          <cell r="AX77">
            <v>0</v>
          </cell>
          <cell r="AY77">
            <v>0</v>
          </cell>
          <cell r="AZ77">
            <v>34</v>
          </cell>
          <cell r="BA77">
            <v>10</v>
          </cell>
          <cell r="BB77">
            <v>0</v>
          </cell>
          <cell r="BC77">
            <v>0</v>
          </cell>
          <cell r="BD77">
            <v>0</v>
          </cell>
          <cell r="BE77">
            <v>0</v>
          </cell>
          <cell r="BF77">
            <v>0</v>
          </cell>
          <cell r="BG77">
            <v>0</v>
          </cell>
          <cell r="BH77">
            <v>0</v>
          </cell>
          <cell r="BI77">
            <v>0</v>
          </cell>
          <cell r="BL77">
            <v>288452.40000000002</v>
          </cell>
          <cell r="BM77">
            <v>0</v>
          </cell>
          <cell r="BN77">
            <v>288452.40000000002</v>
          </cell>
          <cell r="BQ77">
            <v>641131.68000000005</v>
          </cell>
          <cell r="BR77">
            <v>0</v>
          </cell>
          <cell r="BS77">
            <v>641131.68000000005</v>
          </cell>
          <cell r="BV77">
            <v>0</v>
          </cell>
          <cell r="BW77">
            <v>0</v>
          </cell>
          <cell r="BX77">
            <v>0</v>
          </cell>
          <cell r="CA77">
            <v>200272.33</v>
          </cell>
          <cell r="CB77">
            <v>0</v>
          </cell>
          <cell r="CC77">
            <v>200272.33</v>
          </cell>
          <cell r="CF77">
            <v>0</v>
          </cell>
          <cell r="CG77">
            <v>0</v>
          </cell>
          <cell r="CH77">
            <v>0</v>
          </cell>
          <cell r="CL77">
            <v>0</v>
          </cell>
          <cell r="CM77">
            <v>0</v>
          </cell>
          <cell r="CN77">
            <v>0</v>
          </cell>
          <cell r="CQ77">
            <v>0</v>
          </cell>
          <cell r="CR77">
            <v>0</v>
          </cell>
          <cell r="CS77">
            <v>0</v>
          </cell>
          <cell r="CT77">
            <v>0</v>
          </cell>
          <cell r="CU77">
            <v>0</v>
          </cell>
          <cell r="CV77">
            <v>200272.36076020001</v>
          </cell>
          <cell r="CW77">
            <v>200272.36076020001</v>
          </cell>
          <cell r="CX77">
            <v>0</v>
          </cell>
          <cell r="CY77">
            <v>0</v>
          </cell>
          <cell r="CZ77">
            <v>0</v>
          </cell>
          <cell r="DA77">
            <v>0</v>
          </cell>
          <cell r="DB77">
            <v>0</v>
          </cell>
          <cell r="DC77">
            <v>0</v>
          </cell>
          <cell r="DD77">
            <v>0</v>
          </cell>
          <cell r="DE77">
            <v>0</v>
          </cell>
          <cell r="DF77">
            <v>0</v>
          </cell>
          <cell r="DG77">
            <v>0</v>
          </cell>
          <cell r="DH77">
            <v>0</v>
          </cell>
          <cell r="DI77">
            <v>0</v>
          </cell>
          <cell r="DJ77" t="str">
            <v>ASOCIACION DE PRODUCTORES AGROPECUARIOS TUPAC AMARU DE CHIÑAMA</v>
          </cell>
          <cell r="DK77" t="str">
            <v>01 Asociación</v>
          </cell>
          <cell r="FI77" t="str">
            <v>pacMAYOR</v>
          </cell>
        </row>
        <row r="78">
          <cell r="A78">
            <v>20574734011</v>
          </cell>
          <cell r="C78" t="str">
            <v>CACAO</v>
          </cell>
          <cell r="D78" t="str">
            <v>CACAO</v>
          </cell>
          <cell r="E78" t="str">
            <v>Ayacucho</v>
          </cell>
          <cell r="F78">
            <v>50507</v>
          </cell>
          <cell r="H78" t="str">
            <v>La Mar</v>
          </cell>
          <cell r="I78" t="str">
            <v>Santa Rosa</v>
          </cell>
          <cell r="R78" t="str">
            <v>PAC</v>
          </cell>
          <cell r="S78" t="str">
            <v>2018-2019-2020</v>
          </cell>
          <cell r="T78">
            <v>3</v>
          </cell>
          <cell r="U78" t="str">
            <v>SI</v>
          </cell>
          <cell r="V78" t="str">
            <v>SI</v>
          </cell>
          <cell r="W78">
            <v>17</v>
          </cell>
          <cell r="X78">
            <v>12</v>
          </cell>
          <cell r="Y78">
            <v>5</v>
          </cell>
          <cell r="Z78">
            <v>17</v>
          </cell>
          <cell r="AA78">
            <v>36</v>
          </cell>
          <cell r="AB78">
            <v>20</v>
          </cell>
          <cell r="AC78">
            <v>56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56</v>
          </cell>
          <cell r="AT78">
            <v>0</v>
          </cell>
          <cell r="AU78">
            <v>0</v>
          </cell>
          <cell r="AV78">
            <v>0</v>
          </cell>
          <cell r="AW78">
            <v>0</v>
          </cell>
          <cell r="AX78">
            <v>0</v>
          </cell>
          <cell r="AY78">
            <v>0</v>
          </cell>
          <cell r="AZ78">
            <v>0</v>
          </cell>
          <cell r="BA78">
            <v>0</v>
          </cell>
          <cell r="BB78">
            <v>0</v>
          </cell>
          <cell r="BC78">
            <v>0</v>
          </cell>
          <cell r="BD78">
            <v>0</v>
          </cell>
          <cell r="BE78">
            <v>0</v>
          </cell>
          <cell r="BF78">
            <v>0</v>
          </cell>
          <cell r="BG78">
            <v>69404</v>
          </cell>
          <cell r="BH78">
            <v>0</v>
          </cell>
          <cell r="BI78">
            <v>69404</v>
          </cell>
          <cell r="BL78">
            <v>0</v>
          </cell>
          <cell r="BM78">
            <v>0</v>
          </cell>
          <cell r="BN78">
            <v>0</v>
          </cell>
          <cell r="BQ78">
            <v>0</v>
          </cell>
          <cell r="BR78">
            <v>0</v>
          </cell>
          <cell r="BS78">
            <v>0</v>
          </cell>
          <cell r="BV78">
            <v>0</v>
          </cell>
          <cell r="BW78">
            <v>0</v>
          </cell>
          <cell r="BX78">
            <v>0</v>
          </cell>
          <cell r="CA78">
            <v>0</v>
          </cell>
          <cell r="CB78">
            <v>0</v>
          </cell>
          <cell r="CC78">
            <v>0</v>
          </cell>
          <cell r="CF78">
            <v>0</v>
          </cell>
          <cell r="CG78">
            <v>0</v>
          </cell>
          <cell r="CH78">
            <v>0</v>
          </cell>
          <cell r="CL78">
            <v>0</v>
          </cell>
          <cell r="CM78">
            <v>0</v>
          </cell>
          <cell r="CN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t="str">
            <v>ASOCIACION DE PRODUCTORES AGROPECUARIOS UNIDOS AL DESARROLLO DE SANTA ROSA</v>
          </cell>
          <cell r="DK78" t="str">
            <v>01 Asociación</v>
          </cell>
          <cell r="FI78" t="str">
            <v>pacMAYOR</v>
          </cell>
        </row>
        <row r="79">
          <cell r="A79">
            <v>20479728501</v>
          </cell>
          <cell r="C79" t="str">
            <v>DERIVADOS LACTEOS</v>
          </cell>
          <cell r="D79" t="str">
            <v>QUESOS MADURADO</v>
          </cell>
          <cell r="E79" t="str">
            <v>Amazonas</v>
          </cell>
          <cell r="F79">
            <v>10114</v>
          </cell>
          <cell r="H79" t="str">
            <v>Chachapoyas</v>
          </cell>
          <cell r="I79" t="str">
            <v>Molinopampa</v>
          </cell>
          <cell r="R79" t="str">
            <v>PAC</v>
          </cell>
          <cell r="S79" t="str">
            <v>2025</v>
          </cell>
          <cell r="T79">
            <v>1</v>
          </cell>
          <cell r="U79" t="str">
            <v>SI</v>
          </cell>
          <cell r="V79" t="str">
            <v>SI</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15</v>
          </cell>
          <cell r="AQ79">
            <v>9</v>
          </cell>
          <cell r="AR79">
            <v>24</v>
          </cell>
          <cell r="AS79">
            <v>24</v>
          </cell>
          <cell r="BD79">
            <v>3</v>
          </cell>
          <cell r="BE79">
            <v>0</v>
          </cell>
          <cell r="CL79">
            <v>0</v>
          </cell>
          <cell r="CM79">
            <v>0</v>
          </cell>
          <cell r="CN79">
            <v>0</v>
          </cell>
          <cell r="DD79">
            <v>0</v>
          </cell>
          <cell r="DE79">
            <v>0</v>
          </cell>
          <cell r="DF79">
            <v>0</v>
          </cell>
          <cell r="DG79">
            <v>0</v>
          </cell>
          <cell r="DH79">
            <v>0</v>
          </cell>
          <cell r="DI79">
            <v>0</v>
          </cell>
          <cell r="DJ79" t="str">
            <v>ASOCIACION AGROPECUARIA DE MOLINOPAMPA</v>
          </cell>
          <cell r="DK79" t="str">
            <v>01 Asociación</v>
          </cell>
          <cell r="FI79" t="str">
            <v>pacMAYOR</v>
          </cell>
        </row>
        <row r="80">
          <cell r="A80">
            <v>20600682386</v>
          </cell>
          <cell r="C80" t="str">
            <v>CAFÉ</v>
          </cell>
          <cell r="D80" t="str">
            <v>CAFÉ</v>
          </cell>
          <cell r="E80" t="str">
            <v>Amazonas</v>
          </cell>
          <cell r="F80">
            <v>10601</v>
          </cell>
          <cell r="H80" t="str">
            <v>Rodriguez de Mendoza</v>
          </cell>
          <cell r="I80" t="str">
            <v>San Nicolas</v>
          </cell>
          <cell r="R80" t="str">
            <v>PAC</v>
          </cell>
          <cell r="S80" t="str">
            <v>2018-2019</v>
          </cell>
          <cell r="T80">
            <v>2</v>
          </cell>
          <cell r="U80" t="str">
            <v>SI</v>
          </cell>
          <cell r="V80" t="str">
            <v>NO</v>
          </cell>
          <cell r="W80">
            <v>427</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427</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L80">
            <v>0</v>
          </cell>
          <cell r="BM80">
            <v>0</v>
          </cell>
          <cell r="BN80">
            <v>0</v>
          </cell>
          <cell r="BQ80">
            <v>0</v>
          </cell>
          <cell r="BR80">
            <v>0</v>
          </cell>
          <cell r="BS80">
            <v>0</v>
          </cell>
          <cell r="BV80">
            <v>0</v>
          </cell>
          <cell r="BW80">
            <v>0</v>
          </cell>
          <cell r="BX80">
            <v>0</v>
          </cell>
          <cell r="CA80">
            <v>0</v>
          </cell>
          <cell r="CB80">
            <v>0</v>
          </cell>
          <cell r="CC80">
            <v>0</v>
          </cell>
          <cell r="CF80">
            <v>0</v>
          </cell>
          <cell r="CG80">
            <v>0</v>
          </cell>
          <cell r="CH80">
            <v>0</v>
          </cell>
          <cell r="CL80">
            <v>0</v>
          </cell>
          <cell r="CM80">
            <v>0</v>
          </cell>
          <cell r="CN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t="str">
            <v>ASOCIACION DE PRODUCTORES AGROPECUARIOS VALLE VERDE DE RODRIGUEZ DE MENDOZA</v>
          </cell>
          <cell r="DK80" t="str">
            <v>01 Asociación</v>
          </cell>
          <cell r="FI80" t="str">
            <v>pacMAYOR</v>
          </cell>
        </row>
        <row r="81">
          <cell r="A81">
            <v>20490726196</v>
          </cell>
          <cell r="C81" t="str">
            <v>CACAO</v>
          </cell>
          <cell r="D81" t="str">
            <v>CACAO</v>
          </cell>
          <cell r="E81" t="str">
            <v>Cusco</v>
          </cell>
          <cell r="F81">
            <v>80902</v>
          </cell>
          <cell r="H81" t="str">
            <v>La Convencion</v>
          </cell>
          <cell r="I81" t="str">
            <v>Echarate</v>
          </cell>
          <cell r="R81" t="str">
            <v>PAC</v>
          </cell>
          <cell r="S81" t="str">
            <v>2024 - 2025</v>
          </cell>
          <cell r="T81">
            <v>2</v>
          </cell>
          <cell r="U81" t="str">
            <v>SI</v>
          </cell>
          <cell r="V81" t="str">
            <v>SI</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13</v>
          </cell>
          <cell r="AN81">
            <v>2</v>
          </cell>
          <cell r="AO81">
            <v>15</v>
          </cell>
          <cell r="AP81">
            <v>8</v>
          </cell>
          <cell r="AQ81">
            <v>7</v>
          </cell>
          <cell r="AR81">
            <v>15</v>
          </cell>
          <cell r="AS81">
            <v>15</v>
          </cell>
          <cell r="AT81">
            <v>0</v>
          </cell>
          <cell r="AU81">
            <v>0</v>
          </cell>
          <cell r="AV81">
            <v>0</v>
          </cell>
          <cell r="AW81">
            <v>0</v>
          </cell>
          <cell r="AX81">
            <v>0</v>
          </cell>
          <cell r="AY81">
            <v>0</v>
          </cell>
          <cell r="AZ81">
            <v>0</v>
          </cell>
          <cell r="BA81">
            <v>0</v>
          </cell>
          <cell r="BB81">
            <v>31</v>
          </cell>
          <cell r="BC81">
            <v>6</v>
          </cell>
          <cell r="BD81">
            <v>30</v>
          </cell>
          <cell r="BE81">
            <v>4</v>
          </cell>
          <cell r="BF81">
            <v>0</v>
          </cell>
          <cell r="BG81">
            <v>0</v>
          </cell>
          <cell r="BH81">
            <v>0</v>
          </cell>
          <cell r="BI81">
            <v>0</v>
          </cell>
          <cell r="BL81">
            <v>0</v>
          </cell>
          <cell r="BM81">
            <v>0</v>
          </cell>
          <cell r="BN81">
            <v>0</v>
          </cell>
          <cell r="BQ81">
            <v>0</v>
          </cell>
          <cell r="BR81">
            <v>0</v>
          </cell>
          <cell r="BS81">
            <v>0</v>
          </cell>
          <cell r="BV81">
            <v>0</v>
          </cell>
          <cell r="BW81">
            <v>0</v>
          </cell>
          <cell r="BX81">
            <v>0</v>
          </cell>
          <cell r="CA81">
            <v>0</v>
          </cell>
          <cell r="CB81">
            <v>0</v>
          </cell>
          <cell r="CC81">
            <v>0</v>
          </cell>
          <cell r="CF81">
            <v>261800</v>
          </cell>
          <cell r="CG81">
            <v>0</v>
          </cell>
          <cell r="CH81">
            <v>261800</v>
          </cell>
          <cell r="CL81">
            <v>381750</v>
          </cell>
          <cell r="CM81">
            <v>0</v>
          </cell>
          <cell r="CN81">
            <v>381750</v>
          </cell>
          <cell r="CQ81">
            <v>0</v>
          </cell>
          <cell r="CR81">
            <v>0</v>
          </cell>
          <cell r="CS81">
            <v>0</v>
          </cell>
          <cell r="CT81">
            <v>0</v>
          </cell>
          <cell r="CU81">
            <v>0</v>
          </cell>
          <cell r="CV81">
            <v>0</v>
          </cell>
          <cell r="CW81">
            <v>0</v>
          </cell>
          <cell r="CX81">
            <v>0</v>
          </cell>
          <cell r="CY81">
            <v>0</v>
          </cell>
          <cell r="CZ81">
            <v>261800</v>
          </cell>
          <cell r="DA81">
            <v>0</v>
          </cell>
          <cell r="DB81">
            <v>0</v>
          </cell>
          <cell r="DC81">
            <v>261800</v>
          </cell>
          <cell r="DD81">
            <v>0</v>
          </cell>
          <cell r="DE81">
            <v>0</v>
          </cell>
          <cell r="DF81">
            <v>381750</v>
          </cell>
          <cell r="DG81">
            <v>0</v>
          </cell>
          <cell r="DH81">
            <v>0</v>
          </cell>
          <cell r="DI81">
            <v>381750</v>
          </cell>
          <cell r="DJ81" t="str">
            <v>ASOCIACIÓN DE PRODUCTORES AGROPECUARIOS VALLESITO - CHAHUARES</v>
          </cell>
          <cell r="DK81" t="str">
            <v>01 Asociación</v>
          </cell>
          <cell r="FI81" t="str">
            <v>pacMAYOR</v>
          </cell>
        </row>
        <row r="82">
          <cell r="A82">
            <v>20480118295</v>
          </cell>
          <cell r="C82" t="str">
            <v>DERIVADOS LACTEOS</v>
          </cell>
          <cell r="D82" t="str">
            <v>QUESOS MADURADO</v>
          </cell>
          <cell r="E82" t="str">
            <v>Amazonas</v>
          </cell>
          <cell r="F82">
            <v>10521</v>
          </cell>
          <cell r="H82" t="str">
            <v>Luya</v>
          </cell>
          <cell r="I82" t="str">
            <v>Santo Tomas</v>
          </cell>
          <cell r="R82" t="str">
            <v>PAC</v>
          </cell>
          <cell r="S82" t="str">
            <v>2025</v>
          </cell>
          <cell r="T82">
            <v>1</v>
          </cell>
          <cell r="U82" t="str">
            <v>SI</v>
          </cell>
          <cell r="V82" t="str">
            <v>SI</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27</v>
          </cell>
          <cell r="AQ82">
            <v>13</v>
          </cell>
          <cell r="AR82">
            <v>40</v>
          </cell>
          <cell r="AS82">
            <v>40</v>
          </cell>
          <cell r="BD82">
            <v>3</v>
          </cell>
          <cell r="BE82">
            <v>0</v>
          </cell>
          <cell r="CL82">
            <v>56541.927500000013</v>
          </cell>
          <cell r="CM82">
            <v>0</v>
          </cell>
          <cell r="CN82">
            <v>56541.927500000013</v>
          </cell>
          <cell r="DD82">
            <v>47494.379500000003</v>
          </cell>
          <cell r="DE82">
            <v>0</v>
          </cell>
          <cell r="DF82">
            <v>9047.5480000000007</v>
          </cell>
          <cell r="DG82">
            <v>0</v>
          </cell>
          <cell r="DH82">
            <v>0</v>
          </cell>
          <cell r="DI82">
            <v>56541.927500000013</v>
          </cell>
          <cell r="DJ82" t="str">
            <v>ASOCIACION DE PRODUCTORES AGROPECUARIOS SANTO TOMAS</v>
          </cell>
          <cell r="DK82" t="str">
            <v>01 Asociación</v>
          </cell>
          <cell r="FI82" t="str">
            <v>pacMAYOR</v>
          </cell>
        </row>
        <row r="83">
          <cell r="A83">
            <v>20573138202</v>
          </cell>
          <cell r="C83" t="str">
            <v>CACAO</v>
          </cell>
          <cell r="D83" t="str">
            <v>CACAO</v>
          </cell>
          <cell r="E83" t="str">
            <v>Huanuco</v>
          </cell>
          <cell r="F83">
            <v>100601</v>
          </cell>
          <cell r="H83" t="str">
            <v>Leoncio Prado</v>
          </cell>
          <cell r="I83" t="str">
            <v>Rupa-Rupa</v>
          </cell>
          <cell r="R83" t="str">
            <v>PAC</v>
          </cell>
          <cell r="S83" t="str">
            <v>2019</v>
          </cell>
          <cell r="T83">
            <v>1</v>
          </cell>
          <cell r="U83" t="str">
            <v>SI</v>
          </cell>
          <cell r="V83" t="str">
            <v>NO</v>
          </cell>
          <cell r="W83">
            <v>0</v>
          </cell>
          <cell r="X83">
            <v>23</v>
          </cell>
          <cell r="Y83">
            <v>8</v>
          </cell>
          <cell r="Z83">
            <v>31</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31</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L83">
            <v>0</v>
          </cell>
          <cell r="BM83">
            <v>0</v>
          </cell>
          <cell r="BN83">
            <v>0</v>
          </cell>
          <cell r="BQ83">
            <v>0</v>
          </cell>
          <cell r="BR83">
            <v>0</v>
          </cell>
          <cell r="BS83">
            <v>0</v>
          </cell>
          <cell r="BV83">
            <v>0</v>
          </cell>
          <cell r="BW83">
            <v>0</v>
          </cell>
          <cell r="BX83">
            <v>0</v>
          </cell>
          <cell r="CA83">
            <v>0</v>
          </cell>
          <cell r="CB83">
            <v>0</v>
          </cell>
          <cell r="CC83">
            <v>0</v>
          </cell>
          <cell r="CF83">
            <v>0</v>
          </cell>
          <cell r="CG83">
            <v>0</v>
          </cell>
          <cell r="CH83">
            <v>0</v>
          </cell>
          <cell r="CL83">
            <v>0</v>
          </cell>
          <cell r="CM83">
            <v>0</v>
          </cell>
          <cell r="CN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0</v>
          </cell>
          <cell r="DJ83" t="str">
            <v xml:space="preserve">ASOCIACION DE PRODUCTORES AGROPECUARIOS Y FORESTALES EL ALVA DE BARTOLOME-CUCHARA
</v>
          </cell>
          <cell r="DK83" t="str">
            <v>01 Asociación</v>
          </cell>
          <cell r="FI83" t="str">
            <v>pacMAYOR</v>
          </cell>
        </row>
        <row r="84">
          <cell r="A84">
            <v>20609025353</v>
          </cell>
          <cell r="C84" t="str">
            <v>CAFÉ</v>
          </cell>
          <cell r="D84" t="str">
            <v>CAFÉ</v>
          </cell>
          <cell r="E84" t="str">
            <v>Cajamarca</v>
          </cell>
          <cell r="F84">
            <v>60801</v>
          </cell>
          <cell r="H84" t="str">
            <v>Jaen</v>
          </cell>
          <cell r="I84" t="str">
            <v>Jaen</v>
          </cell>
          <cell r="R84" t="str">
            <v>PAC</v>
          </cell>
          <cell r="S84" t="str">
            <v>2024 - 2025</v>
          </cell>
          <cell r="T84">
            <v>2</v>
          </cell>
          <cell r="U84" t="str">
            <v>SI</v>
          </cell>
          <cell r="V84" t="str">
            <v>SI</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75</v>
          </cell>
          <cell r="AN84">
            <v>138</v>
          </cell>
          <cell r="AO84">
            <v>213</v>
          </cell>
          <cell r="AP84">
            <v>162</v>
          </cell>
          <cell r="AQ84">
            <v>83</v>
          </cell>
          <cell r="AR84">
            <v>245</v>
          </cell>
          <cell r="AS84">
            <v>245</v>
          </cell>
          <cell r="AT84">
            <v>0</v>
          </cell>
          <cell r="AU84">
            <v>0</v>
          </cell>
          <cell r="AV84">
            <v>0</v>
          </cell>
          <cell r="AW84">
            <v>0</v>
          </cell>
          <cell r="AX84">
            <v>0</v>
          </cell>
          <cell r="AY84">
            <v>0</v>
          </cell>
          <cell r="AZ84">
            <v>0</v>
          </cell>
          <cell r="BA84">
            <v>0</v>
          </cell>
          <cell r="BB84">
            <v>13</v>
          </cell>
          <cell r="BC84">
            <v>4</v>
          </cell>
          <cell r="BD84">
            <v>15</v>
          </cell>
          <cell r="BE84">
            <v>2</v>
          </cell>
          <cell r="BF84">
            <v>0</v>
          </cell>
          <cell r="BG84">
            <v>0</v>
          </cell>
          <cell r="BH84">
            <v>0</v>
          </cell>
          <cell r="BI84">
            <v>0</v>
          </cell>
          <cell r="BL84">
            <v>0</v>
          </cell>
          <cell r="BM84">
            <v>0</v>
          </cell>
          <cell r="BN84">
            <v>0</v>
          </cell>
          <cell r="BQ84">
            <v>0</v>
          </cell>
          <cell r="BR84">
            <v>0</v>
          </cell>
          <cell r="BS84">
            <v>0</v>
          </cell>
          <cell r="BV84">
            <v>0</v>
          </cell>
          <cell r="BW84">
            <v>0</v>
          </cell>
          <cell r="BX84">
            <v>0</v>
          </cell>
          <cell r="CA84">
            <v>0</v>
          </cell>
          <cell r="CB84">
            <v>0</v>
          </cell>
          <cell r="CC84">
            <v>0</v>
          </cell>
          <cell r="CF84">
            <v>1239270.9840240499</v>
          </cell>
          <cell r="CG84">
            <v>0</v>
          </cell>
          <cell r="CH84">
            <v>1239270.9840240499</v>
          </cell>
          <cell r="CL84">
            <v>379902.57507050002</v>
          </cell>
          <cell r="CM84">
            <v>0</v>
          </cell>
          <cell r="CN84">
            <v>379902.57507050002</v>
          </cell>
          <cell r="CQ84">
            <v>0</v>
          </cell>
          <cell r="CR84">
            <v>0</v>
          </cell>
          <cell r="CS84">
            <v>0</v>
          </cell>
          <cell r="CT84">
            <v>0</v>
          </cell>
          <cell r="CU84">
            <v>0</v>
          </cell>
          <cell r="CV84">
            <v>0</v>
          </cell>
          <cell r="CW84">
            <v>0</v>
          </cell>
          <cell r="CX84">
            <v>0</v>
          </cell>
          <cell r="CY84">
            <v>0</v>
          </cell>
          <cell r="CZ84">
            <v>1239270.9840240499</v>
          </cell>
          <cell r="DA84">
            <v>0</v>
          </cell>
          <cell r="DB84">
            <v>0</v>
          </cell>
          <cell r="DC84">
            <v>1239270.9840240499</v>
          </cell>
          <cell r="DD84">
            <v>0</v>
          </cell>
          <cell r="DE84">
            <v>0</v>
          </cell>
          <cell r="DF84">
            <v>379902.57507050002</v>
          </cell>
          <cell r="DG84">
            <v>0</v>
          </cell>
          <cell r="DH84">
            <v>0</v>
          </cell>
          <cell r="DI84">
            <v>379902.57507050002</v>
          </cell>
          <cell r="DJ84" t="str">
            <v>ASOCIACION DE PRODUCTORES AGROPERU MANDOVA</v>
          </cell>
          <cell r="DK84" t="str">
            <v>01 Asociación</v>
          </cell>
          <cell r="FI84" t="str">
            <v>pacMAYOR</v>
          </cell>
        </row>
        <row r="85">
          <cell r="A85">
            <v>20481402540</v>
          </cell>
          <cell r="C85" t="str">
            <v>MIEL DE ABEJA Y DERIVADOS</v>
          </cell>
          <cell r="D85" t="str">
            <v>MIEL APIS MELÍFERAS</v>
          </cell>
          <cell r="E85" t="str">
            <v>La Libertad</v>
          </cell>
          <cell r="F85">
            <v>130205</v>
          </cell>
          <cell r="H85" t="str">
            <v>Ascope</v>
          </cell>
          <cell r="I85" t="str">
            <v>Paijan</v>
          </cell>
          <cell r="R85" t="str">
            <v>PAC</v>
          </cell>
          <cell r="S85" t="str">
            <v>2025</v>
          </cell>
          <cell r="T85">
            <v>1</v>
          </cell>
          <cell r="U85" t="str">
            <v>SI</v>
          </cell>
          <cell r="V85" t="str">
            <v>SI</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20</v>
          </cell>
          <cell r="AQ85">
            <v>15</v>
          </cell>
          <cell r="AR85">
            <v>35</v>
          </cell>
          <cell r="AS85">
            <v>35</v>
          </cell>
          <cell r="BD85">
            <v>24</v>
          </cell>
          <cell r="BE85">
            <v>4</v>
          </cell>
          <cell r="CL85">
            <v>57207</v>
          </cell>
          <cell r="CM85">
            <v>0</v>
          </cell>
          <cell r="CN85">
            <v>57207</v>
          </cell>
          <cell r="DD85">
            <v>0</v>
          </cell>
          <cell r="DE85">
            <v>57207</v>
          </cell>
          <cell r="DF85">
            <v>0</v>
          </cell>
          <cell r="DG85">
            <v>0</v>
          </cell>
          <cell r="DH85">
            <v>0</v>
          </cell>
          <cell r="DI85">
            <v>57207</v>
          </cell>
          <cell r="DJ85" t="str">
            <v xml:space="preserve"> ASOCIACION DE APICULTORES NECTAR DE VIDA DEL VALLE CHICAMA</v>
          </cell>
          <cell r="DK85" t="str">
            <v>01 Asociación</v>
          </cell>
          <cell r="FI85" t="str">
            <v>pacMAYOR</v>
          </cell>
        </row>
        <row r="86">
          <cell r="A86">
            <v>20481929122</v>
          </cell>
          <cell r="C86" t="str">
            <v>DERIVADOS LACTEOS</v>
          </cell>
          <cell r="D86" t="str">
            <v>DERIVADOS LACTEOS</v>
          </cell>
          <cell r="E86" t="str">
            <v>La Libertad</v>
          </cell>
          <cell r="F86">
            <v>130602</v>
          </cell>
          <cell r="H86" t="str">
            <v>Otuzco</v>
          </cell>
          <cell r="I86" t="str">
            <v>Agallpampa</v>
          </cell>
          <cell r="R86" t="str">
            <v>PAC</v>
          </cell>
          <cell r="S86" t="str">
            <v>2021-2022-2023-2024</v>
          </cell>
          <cell r="T86">
            <v>4</v>
          </cell>
          <cell r="U86" t="str">
            <v>SI</v>
          </cell>
          <cell r="V86" t="str">
            <v>SI</v>
          </cell>
          <cell r="W86">
            <v>0</v>
          </cell>
          <cell r="X86">
            <v>0</v>
          </cell>
          <cell r="Y86">
            <v>0</v>
          </cell>
          <cell r="Z86">
            <v>0</v>
          </cell>
          <cell r="AA86">
            <v>0</v>
          </cell>
          <cell r="AB86">
            <v>0</v>
          </cell>
          <cell r="AC86">
            <v>0</v>
          </cell>
          <cell r="AD86">
            <v>13</v>
          </cell>
          <cell r="AE86">
            <v>11</v>
          </cell>
          <cell r="AF86">
            <v>24</v>
          </cell>
          <cell r="AG86">
            <v>13</v>
          </cell>
          <cell r="AH86">
            <v>11</v>
          </cell>
          <cell r="AI86">
            <v>24</v>
          </cell>
          <cell r="AJ86">
            <v>162</v>
          </cell>
          <cell r="AK86">
            <v>39</v>
          </cell>
          <cell r="AL86">
            <v>201</v>
          </cell>
          <cell r="AM86">
            <v>13</v>
          </cell>
          <cell r="AN86">
            <v>11</v>
          </cell>
          <cell r="AO86">
            <v>24</v>
          </cell>
          <cell r="AP86">
            <v>0</v>
          </cell>
          <cell r="AQ86">
            <v>0</v>
          </cell>
          <cell r="AR86">
            <v>0</v>
          </cell>
          <cell r="AS86">
            <v>24</v>
          </cell>
          <cell r="AT86">
            <v>0</v>
          </cell>
          <cell r="AU86">
            <v>0</v>
          </cell>
          <cell r="AV86">
            <v>77</v>
          </cell>
          <cell r="AW86">
            <v>5</v>
          </cell>
          <cell r="AX86">
            <v>33</v>
          </cell>
          <cell r="AY86">
            <v>6</v>
          </cell>
          <cell r="AZ86">
            <v>32</v>
          </cell>
          <cell r="BA86">
            <v>5</v>
          </cell>
          <cell r="BB86">
            <v>8</v>
          </cell>
          <cell r="BC86">
            <v>2</v>
          </cell>
          <cell r="BD86">
            <v>0</v>
          </cell>
          <cell r="BE86">
            <v>0</v>
          </cell>
          <cell r="BF86">
            <v>0</v>
          </cell>
          <cell r="BG86">
            <v>0</v>
          </cell>
          <cell r="BH86">
            <v>0</v>
          </cell>
          <cell r="BI86">
            <v>0</v>
          </cell>
          <cell r="BL86">
            <v>0</v>
          </cell>
          <cell r="BM86">
            <v>0</v>
          </cell>
          <cell r="BN86">
            <v>0</v>
          </cell>
          <cell r="BQ86">
            <v>320797</v>
          </cell>
          <cell r="BR86">
            <v>0</v>
          </cell>
          <cell r="BS86">
            <v>320797</v>
          </cell>
          <cell r="BV86">
            <v>547939</v>
          </cell>
          <cell r="BW86">
            <v>0</v>
          </cell>
          <cell r="BX86">
            <v>547939</v>
          </cell>
          <cell r="CA86">
            <v>508475</v>
          </cell>
          <cell r="CB86">
            <v>0</v>
          </cell>
          <cell r="CC86">
            <v>508475</v>
          </cell>
          <cell r="CF86">
            <v>246770</v>
          </cell>
          <cell r="CG86">
            <v>0</v>
          </cell>
          <cell r="CH86">
            <v>246770</v>
          </cell>
          <cell r="CL86">
            <v>0</v>
          </cell>
          <cell r="CM86">
            <v>0</v>
          </cell>
          <cell r="CN86">
            <v>0</v>
          </cell>
          <cell r="CQ86">
            <v>0</v>
          </cell>
          <cell r="CR86">
            <v>508475</v>
          </cell>
          <cell r="CS86">
            <v>0</v>
          </cell>
          <cell r="CT86">
            <v>0</v>
          </cell>
          <cell r="CU86">
            <v>0</v>
          </cell>
          <cell r="CV86">
            <v>0</v>
          </cell>
          <cell r="CW86">
            <v>508475</v>
          </cell>
          <cell r="CX86">
            <v>0</v>
          </cell>
          <cell r="CY86">
            <v>246770</v>
          </cell>
          <cell r="CZ86">
            <v>0</v>
          </cell>
          <cell r="DA86">
            <v>0</v>
          </cell>
          <cell r="DB86">
            <v>0</v>
          </cell>
          <cell r="DC86">
            <v>246770</v>
          </cell>
          <cell r="DD86">
            <v>0</v>
          </cell>
          <cell r="DE86">
            <v>0</v>
          </cell>
          <cell r="DF86">
            <v>0</v>
          </cell>
          <cell r="DG86">
            <v>0</v>
          </cell>
          <cell r="DH86">
            <v>0</v>
          </cell>
          <cell r="DI86">
            <v>0</v>
          </cell>
          <cell r="DJ86" t="str">
            <v>ASOCIACION DE PEQUEÑOS PRODUCTORES AGROPECUARIOS PERLA DEL PARAISO</v>
          </cell>
          <cell r="DK86" t="str">
            <v>01 Asociación</v>
          </cell>
          <cell r="FI86" t="str">
            <v>pacMAYOR</v>
          </cell>
        </row>
        <row r="87">
          <cell r="A87">
            <v>20482423320</v>
          </cell>
          <cell r="C87" t="str">
            <v>DERIVADOS LACTEOS</v>
          </cell>
          <cell r="D87" t="str">
            <v>DERIVADOS LACTEOS</v>
          </cell>
          <cell r="E87" t="str">
            <v>La Libertad</v>
          </cell>
          <cell r="F87">
            <v>130601</v>
          </cell>
          <cell r="H87" t="str">
            <v>Otuzco</v>
          </cell>
          <cell r="I87" t="str">
            <v>Otuzco</v>
          </cell>
          <cell r="R87" t="str">
            <v>PAC</v>
          </cell>
          <cell r="S87" t="str">
            <v>2023</v>
          </cell>
          <cell r="T87">
            <v>1</v>
          </cell>
          <cell r="U87" t="str">
            <v>SI</v>
          </cell>
          <cell r="V87" t="str">
            <v>SI</v>
          </cell>
          <cell r="W87">
            <v>0</v>
          </cell>
          <cell r="X87">
            <v>0</v>
          </cell>
          <cell r="Y87">
            <v>0</v>
          </cell>
          <cell r="Z87">
            <v>0</v>
          </cell>
          <cell r="AA87">
            <v>0</v>
          </cell>
          <cell r="AB87">
            <v>0</v>
          </cell>
          <cell r="AC87">
            <v>0</v>
          </cell>
          <cell r="AD87">
            <v>0</v>
          </cell>
          <cell r="AE87">
            <v>0</v>
          </cell>
          <cell r="AF87">
            <v>0</v>
          </cell>
          <cell r="AG87">
            <v>0</v>
          </cell>
          <cell r="AH87">
            <v>0</v>
          </cell>
          <cell r="AI87">
            <v>0</v>
          </cell>
          <cell r="AJ87">
            <v>7</v>
          </cell>
          <cell r="AK87">
            <v>13</v>
          </cell>
          <cell r="AL87">
            <v>20</v>
          </cell>
          <cell r="AM87">
            <v>0</v>
          </cell>
          <cell r="AN87">
            <v>0</v>
          </cell>
          <cell r="AO87">
            <v>0</v>
          </cell>
          <cell r="AP87">
            <v>0</v>
          </cell>
          <cell r="AQ87">
            <v>0</v>
          </cell>
          <cell r="AR87">
            <v>0</v>
          </cell>
          <cell r="AS87">
            <v>20</v>
          </cell>
          <cell r="AT87">
            <v>0</v>
          </cell>
          <cell r="AU87">
            <v>0</v>
          </cell>
          <cell r="AV87">
            <v>0</v>
          </cell>
          <cell r="AW87">
            <v>0</v>
          </cell>
          <cell r="AX87">
            <v>0</v>
          </cell>
          <cell r="AY87">
            <v>0</v>
          </cell>
          <cell r="AZ87">
            <v>38</v>
          </cell>
          <cell r="BA87">
            <v>5</v>
          </cell>
          <cell r="BB87">
            <v>0</v>
          </cell>
          <cell r="BC87">
            <v>0</v>
          </cell>
          <cell r="BD87">
            <v>0</v>
          </cell>
          <cell r="BE87">
            <v>0</v>
          </cell>
          <cell r="BF87">
            <v>0</v>
          </cell>
          <cell r="BG87">
            <v>0</v>
          </cell>
          <cell r="BH87">
            <v>0</v>
          </cell>
          <cell r="BI87">
            <v>0</v>
          </cell>
          <cell r="BL87">
            <v>0</v>
          </cell>
          <cell r="BM87">
            <v>0</v>
          </cell>
          <cell r="BN87">
            <v>0</v>
          </cell>
          <cell r="BQ87">
            <v>0</v>
          </cell>
          <cell r="BR87">
            <v>0</v>
          </cell>
          <cell r="BS87">
            <v>0</v>
          </cell>
          <cell r="BV87">
            <v>0</v>
          </cell>
          <cell r="BW87">
            <v>0</v>
          </cell>
          <cell r="BX87">
            <v>0</v>
          </cell>
          <cell r="CA87">
            <v>447090.5</v>
          </cell>
          <cell r="CB87">
            <v>0</v>
          </cell>
          <cell r="CC87">
            <v>447090.5</v>
          </cell>
          <cell r="CF87">
            <v>0</v>
          </cell>
          <cell r="CG87">
            <v>0</v>
          </cell>
          <cell r="CH87">
            <v>0</v>
          </cell>
          <cell r="CL87">
            <v>0</v>
          </cell>
          <cell r="CM87">
            <v>0</v>
          </cell>
          <cell r="CN87">
            <v>0</v>
          </cell>
          <cell r="CQ87">
            <v>0</v>
          </cell>
          <cell r="CR87">
            <v>447090.5</v>
          </cell>
          <cell r="CS87">
            <v>0</v>
          </cell>
          <cell r="CT87">
            <v>0</v>
          </cell>
          <cell r="CU87">
            <v>0</v>
          </cell>
          <cell r="CV87">
            <v>0</v>
          </cell>
          <cell r="CW87">
            <v>447090.5</v>
          </cell>
          <cell r="CX87">
            <v>0</v>
          </cell>
          <cell r="CY87">
            <v>0</v>
          </cell>
          <cell r="CZ87">
            <v>0</v>
          </cell>
          <cell r="DA87">
            <v>0</v>
          </cell>
          <cell r="DB87">
            <v>0</v>
          </cell>
          <cell r="DC87">
            <v>0</v>
          </cell>
          <cell r="DD87">
            <v>0</v>
          </cell>
          <cell r="DE87">
            <v>0</v>
          </cell>
          <cell r="DF87">
            <v>0</v>
          </cell>
          <cell r="DG87">
            <v>0</v>
          </cell>
          <cell r="DH87">
            <v>0</v>
          </cell>
          <cell r="DI87">
            <v>0</v>
          </cell>
          <cell r="DJ87" t="str">
            <v>ASOCIACION DE PRODUCTORES AGROINDUSTRIALES SANTA ROSA</v>
          </cell>
          <cell r="DK87" t="str">
            <v>01 Asociación</v>
          </cell>
          <cell r="FI87" t="str">
            <v>pacMAYOR</v>
          </cell>
        </row>
        <row r="88">
          <cell r="A88">
            <v>20482572163</v>
          </cell>
          <cell r="C88" t="str">
            <v>DERIVADOS LACTEOS</v>
          </cell>
          <cell r="D88" t="str">
            <v>QUESOS</v>
          </cell>
          <cell r="E88" t="str">
            <v>La Libertad</v>
          </cell>
          <cell r="F88">
            <v>131003</v>
          </cell>
          <cell r="H88" t="str">
            <v>Santiago de Chuco</v>
          </cell>
          <cell r="I88" t="str">
            <v>Cachicadan</v>
          </cell>
          <cell r="R88" t="str">
            <v>PAC</v>
          </cell>
          <cell r="S88" t="str">
            <v>2024 - 2025</v>
          </cell>
          <cell r="T88">
            <v>2</v>
          </cell>
          <cell r="U88" t="str">
            <v>SI</v>
          </cell>
          <cell r="V88" t="str">
            <v>SI</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16</v>
          </cell>
          <cell r="AN88">
            <v>9</v>
          </cell>
          <cell r="AO88">
            <v>25</v>
          </cell>
          <cell r="AP88">
            <v>12</v>
          </cell>
          <cell r="AQ88">
            <v>13</v>
          </cell>
          <cell r="AR88">
            <v>25</v>
          </cell>
          <cell r="AS88">
            <v>25</v>
          </cell>
          <cell r="AT88">
            <v>0</v>
          </cell>
          <cell r="AU88">
            <v>0</v>
          </cell>
          <cell r="AV88">
            <v>0</v>
          </cell>
          <cell r="AW88">
            <v>0</v>
          </cell>
          <cell r="AX88">
            <v>0</v>
          </cell>
          <cell r="AY88">
            <v>0</v>
          </cell>
          <cell r="AZ88">
            <v>0</v>
          </cell>
          <cell r="BA88">
            <v>0</v>
          </cell>
          <cell r="BB88">
            <v>9</v>
          </cell>
          <cell r="BC88">
            <v>2</v>
          </cell>
          <cell r="BD88">
            <v>16</v>
          </cell>
          <cell r="BE88">
            <v>3</v>
          </cell>
          <cell r="BF88">
            <v>0</v>
          </cell>
          <cell r="BG88">
            <v>0</v>
          </cell>
          <cell r="BH88">
            <v>0</v>
          </cell>
          <cell r="BI88">
            <v>0</v>
          </cell>
          <cell r="BL88">
            <v>0</v>
          </cell>
          <cell r="BM88">
            <v>0</v>
          </cell>
          <cell r="BN88">
            <v>0</v>
          </cell>
          <cell r="BQ88">
            <v>0</v>
          </cell>
          <cell r="BR88">
            <v>0</v>
          </cell>
          <cell r="BS88">
            <v>0</v>
          </cell>
          <cell r="BV88">
            <v>0</v>
          </cell>
          <cell r="BW88">
            <v>0</v>
          </cell>
          <cell r="BX88">
            <v>0</v>
          </cell>
          <cell r="CA88">
            <v>0</v>
          </cell>
          <cell r="CB88">
            <v>0</v>
          </cell>
          <cell r="CC88">
            <v>0</v>
          </cell>
          <cell r="CF88">
            <v>184840</v>
          </cell>
          <cell r="CG88">
            <v>0</v>
          </cell>
          <cell r="CH88">
            <v>184840</v>
          </cell>
          <cell r="CL88">
            <v>216380</v>
          </cell>
          <cell r="CM88">
            <v>0</v>
          </cell>
          <cell r="CN88">
            <v>216380</v>
          </cell>
          <cell r="CQ88">
            <v>0</v>
          </cell>
          <cell r="CR88">
            <v>0</v>
          </cell>
          <cell r="CS88">
            <v>0</v>
          </cell>
          <cell r="CT88">
            <v>0</v>
          </cell>
          <cell r="CU88">
            <v>0</v>
          </cell>
          <cell r="CV88">
            <v>0</v>
          </cell>
          <cell r="CW88">
            <v>0</v>
          </cell>
          <cell r="CX88">
            <v>0</v>
          </cell>
          <cell r="CY88">
            <v>184840</v>
          </cell>
          <cell r="CZ88">
            <v>0</v>
          </cell>
          <cell r="DA88">
            <v>0</v>
          </cell>
          <cell r="DB88">
            <v>0</v>
          </cell>
          <cell r="DC88">
            <v>184840</v>
          </cell>
          <cell r="DD88">
            <v>0</v>
          </cell>
          <cell r="DE88">
            <v>216380</v>
          </cell>
          <cell r="DF88">
            <v>0</v>
          </cell>
          <cell r="DG88">
            <v>0</v>
          </cell>
          <cell r="DH88">
            <v>0</v>
          </cell>
          <cell r="DI88">
            <v>216380</v>
          </cell>
          <cell r="DJ88" t="str">
            <v>COOPERATIVA AGRARIA DE PRODUCTORES LA VICTORIA CACHICADAN - COAPROLAVIC</v>
          </cell>
          <cell r="DK88" t="str">
            <v>02 Cooperativa</v>
          </cell>
          <cell r="FI88" t="str">
            <v>pacMAYOR</v>
          </cell>
        </row>
        <row r="89">
          <cell r="A89">
            <v>20568194951</v>
          </cell>
          <cell r="C89" t="str">
            <v>CAFÉ</v>
          </cell>
          <cell r="D89" t="str">
            <v>CAFÉ</v>
          </cell>
          <cell r="E89" t="str">
            <v>Junin</v>
          </cell>
          <cell r="F89">
            <v>120606</v>
          </cell>
          <cell r="H89" t="str">
            <v>Satipo</v>
          </cell>
          <cell r="I89" t="str">
            <v>Pangoa</v>
          </cell>
          <cell r="R89" t="str">
            <v>PAC</v>
          </cell>
          <cell r="S89" t="str">
            <v>2019-2023</v>
          </cell>
          <cell r="T89">
            <v>2</v>
          </cell>
          <cell r="U89" t="str">
            <v>SI</v>
          </cell>
          <cell r="V89" t="str">
            <v>SI</v>
          </cell>
          <cell r="W89">
            <v>0</v>
          </cell>
          <cell r="X89">
            <v>538</v>
          </cell>
          <cell r="Y89">
            <v>168</v>
          </cell>
          <cell r="Z89">
            <v>706</v>
          </cell>
          <cell r="AA89">
            <v>0</v>
          </cell>
          <cell r="AB89">
            <v>0</v>
          </cell>
          <cell r="AC89">
            <v>0</v>
          </cell>
          <cell r="AD89">
            <v>0</v>
          </cell>
          <cell r="AE89">
            <v>0</v>
          </cell>
          <cell r="AF89">
            <v>0</v>
          </cell>
          <cell r="AG89">
            <v>0</v>
          </cell>
          <cell r="AH89">
            <v>0</v>
          </cell>
          <cell r="AI89">
            <v>0</v>
          </cell>
          <cell r="AJ89">
            <v>538</v>
          </cell>
          <cell r="AK89">
            <v>168</v>
          </cell>
          <cell r="AL89">
            <v>706</v>
          </cell>
          <cell r="AM89">
            <v>0</v>
          </cell>
          <cell r="AN89">
            <v>0</v>
          </cell>
          <cell r="AO89">
            <v>0</v>
          </cell>
          <cell r="AP89">
            <v>0</v>
          </cell>
          <cell r="AQ89">
            <v>0</v>
          </cell>
          <cell r="AR89">
            <v>0</v>
          </cell>
          <cell r="AS89">
            <v>706</v>
          </cell>
          <cell r="AT89">
            <v>0</v>
          </cell>
          <cell r="AU89">
            <v>0</v>
          </cell>
          <cell r="AV89">
            <v>0</v>
          </cell>
          <cell r="AW89">
            <v>0</v>
          </cell>
          <cell r="AX89">
            <v>0</v>
          </cell>
          <cell r="AY89">
            <v>0</v>
          </cell>
          <cell r="AZ89">
            <v>22</v>
          </cell>
          <cell r="BA89">
            <v>0</v>
          </cell>
          <cell r="BB89">
            <v>0</v>
          </cell>
          <cell r="BC89">
            <v>0</v>
          </cell>
          <cell r="BD89">
            <v>0</v>
          </cell>
          <cell r="BE89">
            <v>0</v>
          </cell>
          <cell r="BF89">
            <v>0</v>
          </cell>
          <cell r="BG89">
            <v>3432137.13</v>
          </cell>
          <cell r="BH89">
            <v>8713347.1699999999</v>
          </cell>
          <cell r="BI89">
            <v>12145484.300000001</v>
          </cell>
          <cell r="BL89">
            <v>0</v>
          </cell>
          <cell r="BM89">
            <v>0</v>
          </cell>
          <cell r="BN89">
            <v>0</v>
          </cell>
          <cell r="BQ89">
            <v>0</v>
          </cell>
          <cell r="BR89">
            <v>0</v>
          </cell>
          <cell r="BS89">
            <v>0</v>
          </cell>
          <cell r="BV89">
            <v>0</v>
          </cell>
          <cell r="BW89">
            <v>0</v>
          </cell>
          <cell r="BX89">
            <v>0</v>
          </cell>
          <cell r="CA89">
            <v>1171730.5</v>
          </cell>
          <cell r="CB89">
            <v>6039585.04</v>
          </cell>
          <cell r="CC89">
            <v>7211315.54</v>
          </cell>
          <cell r="CF89">
            <v>0</v>
          </cell>
          <cell r="CG89">
            <v>0</v>
          </cell>
          <cell r="CH89">
            <v>0</v>
          </cell>
          <cell r="CL89">
            <v>0</v>
          </cell>
          <cell r="CM89">
            <v>0</v>
          </cell>
          <cell r="CN89">
            <v>0</v>
          </cell>
          <cell r="CQ89">
            <v>0</v>
          </cell>
          <cell r="CR89">
            <v>2641451.375</v>
          </cell>
          <cell r="CS89">
            <v>0</v>
          </cell>
          <cell r="CT89">
            <v>4569864.16</v>
          </cell>
          <cell r="CU89">
            <v>0</v>
          </cell>
          <cell r="CV89">
            <v>0</v>
          </cell>
          <cell r="CW89">
            <v>7211315.5350000001</v>
          </cell>
          <cell r="CX89">
            <v>0</v>
          </cell>
          <cell r="CY89">
            <v>0</v>
          </cell>
          <cell r="CZ89">
            <v>0</v>
          </cell>
          <cell r="DA89">
            <v>0</v>
          </cell>
          <cell r="DB89">
            <v>0</v>
          </cell>
          <cell r="DC89">
            <v>0</v>
          </cell>
          <cell r="DD89">
            <v>0</v>
          </cell>
          <cell r="DE89">
            <v>0</v>
          </cell>
          <cell r="DF89">
            <v>0</v>
          </cell>
          <cell r="DG89">
            <v>0</v>
          </cell>
          <cell r="DH89">
            <v>0</v>
          </cell>
          <cell r="DI89">
            <v>0</v>
          </cell>
          <cell r="DJ89" t="str">
            <v>ASOCIACION DE PRODUCTORES AGROSOSTENIBLES VILLA ECOLOGICA PERU</v>
          </cell>
          <cell r="DK89" t="str">
            <v>01 Asociación</v>
          </cell>
          <cell r="FI89" t="str">
            <v>pacMAYOR</v>
          </cell>
        </row>
        <row r="90">
          <cell r="A90">
            <v>20600796721</v>
          </cell>
          <cell r="C90" t="str">
            <v>CAFÉ</v>
          </cell>
          <cell r="D90" t="str">
            <v>CAFÉ</v>
          </cell>
          <cell r="E90" t="str">
            <v>San Martin</v>
          </cell>
          <cell r="F90">
            <v>220105</v>
          </cell>
          <cell r="H90" t="str">
            <v>Moyobamba</v>
          </cell>
          <cell r="I90" t="str">
            <v>Soritor</v>
          </cell>
          <cell r="R90" t="str">
            <v>PAC</v>
          </cell>
          <cell r="S90" t="str">
            <v>2021-2022-2023-2024</v>
          </cell>
          <cell r="T90">
            <v>4</v>
          </cell>
          <cell r="U90" t="str">
            <v>SI</v>
          </cell>
          <cell r="V90" t="str">
            <v>SI</v>
          </cell>
          <cell r="W90">
            <v>0</v>
          </cell>
          <cell r="X90">
            <v>0</v>
          </cell>
          <cell r="Y90">
            <v>0</v>
          </cell>
          <cell r="Z90">
            <v>0</v>
          </cell>
          <cell r="AA90">
            <v>0</v>
          </cell>
          <cell r="AB90">
            <v>0</v>
          </cell>
          <cell r="AC90">
            <v>0</v>
          </cell>
          <cell r="AD90">
            <v>230</v>
          </cell>
          <cell r="AE90">
            <v>148</v>
          </cell>
          <cell r="AF90">
            <v>378</v>
          </cell>
          <cell r="AG90">
            <v>216</v>
          </cell>
          <cell r="AH90">
            <v>144</v>
          </cell>
          <cell r="AI90">
            <v>360</v>
          </cell>
          <cell r="AJ90">
            <v>216</v>
          </cell>
          <cell r="AK90">
            <v>144</v>
          </cell>
          <cell r="AL90">
            <v>360</v>
          </cell>
          <cell r="AM90">
            <v>185</v>
          </cell>
          <cell r="AN90">
            <v>135</v>
          </cell>
          <cell r="AO90">
            <v>320</v>
          </cell>
          <cell r="AP90">
            <v>0</v>
          </cell>
          <cell r="AQ90">
            <v>0</v>
          </cell>
          <cell r="AR90">
            <v>0</v>
          </cell>
          <cell r="AS90">
            <v>320</v>
          </cell>
          <cell r="AT90">
            <v>0</v>
          </cell>
          <cell r="AU90">
            <v>0</v>
          </cell>
          <cell r="AV90">
            <v>14</v>
          </cell>
          <cell r="AW90">
            <v>5</v>
          </cell>
          <cell r="AX90">
            <v>21</v>
          </cell>
          <cell r="AY90">
            <v>6</v>
          </cell>
          <cell r="AZ90">
            <v>10</v>
          </cell>
          <cell r="BA90">
            <v>0</v>
          </cell>
          <cell r="BB90">
            <v>8</v>
          </cell>
          <cell r="BC90">
            <v>0</v>
          </cell>
          <cell r="BD90">
            <v>0</v>
          </cell>
          <cell r="BE90">
            <v>0</v>
          </cell>
          <cell r="BF90">
            <v>0</v>
          </cell>
          <cell r="BG90">
            <v>0</v>
          </cell>
          <cell r="BH90">
            <v>0</v>
          </cell>
          <cell r="BI90">
            <v>0</v>
          </cell>
          <cell r="BL90">
            <v>0</v>
          </cell>
          <cell r="BM90">
            <v>0</v>
          </cell>
          <cell r="BN90">
            <v>0</v>
          </cell>
          <cell r="BQ90">
            <v>5824735.6399999997</v>
          </cell>
          <cell r="BR90">
            <v>0</v>
          </cell>
          <cell r="BS90">
            <v>5824735.6399999997</v>
          </cell>
          <cell r="BV90">
            <v>3114035.66</v>
          </cell>
          <cell r="BW90">
            <v>5465301.9299999997</v>
          </cell>
          <cell r="BX90">
            <v>8579337.5899999999</v>
          </cell>
          <cell r="CA90">
            <v>4304624.24</v>
          </cell>
          <cell r="CB90">
            <v>4135912.73</v>
          </cell>
          <cell r="CC90">
            <v>8440536.9700000007</v>
          </cell>
          <cell r="CF90">
            <v>7113597.7824999997</v>
          </cell>
          <cell r="CG90">
            <v>4383568.7815512</v>
          </cell>
          <cell r="CH90">
            <v>11497166.5640512</v>
          </cell>
          <cell r="CL90">
            <v>0</v>
          </cell>
          <cell r="CM90">
            <v>0</v>
          </cell>
          <cell r="CN90">
            <v>0</v>
          </cell>
          <cell r="CQ90">
            <v>0</v>
          </cell>
          <cell r="CR90">
            <v>0</v>
          </cell>
          <cell r="CS90">
            <v>0</v>
          </cell>
          <cell r="CT90">
            <v>8440536.8792149499</v>
          </cell>
          <cell r="CU90">
            <v>0</v>
          </cell>
          <cell r="CV90">
            <v>0</v>
          </cell>
          <cell r="CW90">
            <v>8440536.8792149499</v>
          </cell>
          <cell r="CX90">
            <v>0</v>
          </cell>
          <cell r="CY90">
            <v>0</v>
          </cell>
          <cell r="CZ90">
            <v>11497166.5640512</v>
          </cell>
          <cell r="DA90">
            <v>0</v>
          </cell>
          <cell r="DB90">
            <v>0</v>
          </cell>
          <cell r="DC90">
            <v>11497166.5640512</v>
          </cell>
          <cell r="DD90">
            <v>0</v>
          </cell>
          <cell r="DE90">
            <v>0</v>
          </cell>
          <cell r="DF90">
            <v>0</v>
          </cell>
          <cell r="DG90">
            <v>0</v>
          </cell>
          <cell r="DH90">
            <v>0</v>
          </cell>
          <cell r="DI90">
            <v>0</v>
          </cell>
          <cell r="DJ90" t="str">
            <v>ASOCIACIÓN DE PRODUCTORES AMAZONAS - ALTO MAYO</v>
          </cell>
          <cell r="DK90" t="str">
            <v>01 Asociación</v>
          </cell>
          <cell r="FI90" t="str">
            <v>pacMAYOR</v>
          </cell>
        </row>
        <row r="91">
          <cell r="A91">
            <v>20486049198</v>
          </cell>
          <cell r="C91" t="str">
            <v>MACA</v>
          </cell>
          <cell r="D91" t="str">
            <v>MACA</v>
          </cell>
          <cell r="E91" t="str">
            <v>Junin</v>
          </cell>
          <cell r="F91">
            <v>120214</v>
          </cell>
          <cell r="H91" t="str">
            <v>Concepcion</v>
          </cell>
          <cell r="I91" t="str">
            <v>San Jose de Quero</v>
          </cell>
          <cell r="R91" t="str">
            <v>PAC</v>
          </cell>
          <cell r="S91" t="str">
            <v>2019</v>
          </cell>
          <cell r="T91">
            <v>1</v>
          </cell>
          <cell r="U91" t="str">
            <v>SI</v>
          </cell>
          <cell r="V91" t="str">
            <v>NO</v>
          </cell>
          <cell r="W91">
            <v>0</v>
          </cell>
          <cell r="X91">
            <v>12</v>
          </cell>
          <cell r="Y91">
            <v>14</v>
          </cell>
          <cell r="Z91">
            <v>26</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26</v>
          </cell>
          <cell r="AT91">
            <v>0</v>
          </cell>
          <cell r="AU91">
            <v>0</v>
          </cell>
          <cell r="AV91">
            <v>0</v>
          </cell>
          <cell r="AW91">
            <v>0</v>
          </cell>
          <cell r="AX91">
            <v>0</v>
          </cell>
          <cell r="AY91">
            <v>0</v>
          </cell>
          <cell r="AZ91">
            <v>0</v>
          </cell>
          <cell r="BA91">
            <v>0</v>
          </cell>
          <cell r="BB91">
            <v>0</v>
          </cell>
          <cell r="BC91">
            <v>0</v>
          </cell>
          <cell r="BD91">
            <v>0</v>
          </cell>
          <cell r="BE91">
            <v>0</v>
          </cell>
          <cell r="BF91">
            <v>0</v>
          </cell>
          <cell r="BG91">
            <v>36850</v>
          </cell>
          <cell r="BH91">
            <v>0</v>
          </cell>
          <cell r="BI91">
            <v>36850</v>
          </cell>
          <cell r="BL91">
            <v>0</v>
          </cell>
          <cell r="BM91">
            <v>0</v>
          </cell>
          <cell r="BN91">
            <v>0</v>
          </cell>
          <cell r="BQ91">
            <v>0</v>
          </cell>
          <cell r="BR91">
            <v>0</v>
          </cell>
          <cell r="BS91">
            <v>0</v>
          </cell>
          <cell r="BV91">
            <v>0</v>
          </cell>
          <cell r="BW91">
            <v>0</v>
          </cell>
          <cell r="BX91">
            <v>0</v>
          </cell>
          <cell r="CA91">
            <v>0</v>
          </cell>
          <cell r="CB91">
            <v>0</v>
          </cell>
          <cell r="CC91">
            <v>0</v>
          </cell>
          <cell r="CF91">
            <v>0</v>
          </cell>
          <cell r="CG91">
            <v>0</v>
          </cell>
          <cell r="CH91">
            <v>0</v>
          </cell>
          <cell r="CL91">
            <v>0</v>
          </cell>
          <cell r="CM91">
            <v>0</v>
          </cell>
          <cell r="CN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0</v>
          </cell>
          <cell r="DE91">
            <v>0</v>
          </cell>
          <cell r="DF91">
            <v>0</v>
          </cell>
          <cell r="DG91">
            <v>0</v>
          </cell>
          <cell r="DH91">
            <v>0</v>
          </cell>
          <cell r="DI91">
            <v>0</v>
          </cell>
          <cell r="DJ91" t="str">
            <v>COOPERATIVA AGROPECUARIA DE SERVICIOS VALLE DEL CUNAS LIMITADA (CAS VALLE DEL CUNAS LTDA)</v>
          </cell>
          <cell r="DK91" t="str">
            <v>02 Cooperativa</v>
          </cell>
          <cell r="FI91" t="str">
            <v>pacMAYOR</v>
          </cell>
        </row>
        <row r="92">
          <cell r="A92">
            <v>20486073145</v>
          </cell>
          <cell r="C92" t="str">
            <v>DERIVADOS LACTEOS</v>
          </cell>
          <cell r="D92" t="str">
            <v>DERIVADOS LACTEOS</v>
          </cell>
          <cell r="E92" t="str">
            <v>Pasco</v>
          </cell>
          <cell r="F92">
            <v>190307</v>
          </cell>
          <cell r="H92" t="str">
            <v>Oxapampa</v>
          </cell>
          <cell r="I92" t="str">
            <v>Villa Rica</v>
          </cell>
          <cell r="R92" t="str">
            <v>PAC</v>
          </cell>
          <cell r="S92" t="str">
            <v>2019-2020</v>
          </cell>
          <cell r="T92">
            <v>2</v>
          </cell>
          <cell r="U92" t="str">
            <v>SI</v>
          </cell>
          <cell r="V92" t="str">
            <v>SI</v>
          </cell>
          <cell r="W92">
            <v>0</v>
          </cell>
          <cell r="X92">
            <v>22</v>
          </cell>
          <cell r="Y92">
            <v>10</v>
          </cell>
          <cell r="Z92">
            <v>32</v>
          </cell>
          <cell r="AA92">
            <v>22</v>
          </cell>
          <cell r="AB92">
            <v>10</v>
          </cell>
          <cell r="AC92">
            <v>32</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32</v>
          </cell>
          <cell r="AT92">
            <v>9</v>
          </cell>
          <cell r="AU92">
            <v>1</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L92">
            <v>0</v>
          </cell>
          <cell r="BM92">
            <v>0</v>
          </cell>
          <cell r="BN92">
            <v>0</v>
          </cell>
          <cell r="BQ92">
            <v>0</v>
          </cell>
          <cell r="BR92">
            <v>0</v>
          </cell>
          <cell r="BS92">
            <v>0</v>
          </cell>
          <cell r="BV92">
            <v>0</v>
          </cell>
          <cell r="BW92">
            <v>0</v>
          </cell>
          <cell r="BX92">
            <v>0</v>
          </cell>
          <cell r="CA92">
            <v>0</v>
          </cell>
          <cell r="CB92">
            <v>0</v>
          </cell>
          <cell r="CC92">
            <v>0</v>
          </cell>
          <cell r="CF92">
            <v>0</v>
          </cell>
          <cell r="CG92">
            <v>0</v>
          </cell>
          <cell r="CH92">
            <v>0</v>
          </cell>
          <cell r="CL92">
            <v>0</v>
          </cell>
          <cell r="CM92">
            <v>0</v>
          </cell>
          <cell r="CN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t="str">
            <v>ASOCIACION AGRO GANADERO ECOLOGICO DEL ALTO CACAZU - VILLA RICA</v>
          </cell>
          <cell r="DK92" t="str">
            <v>01 Asociación</v>
          </cell>
          <cell r="FI92" t="str">
            <v>pacMAYOR</v>
          </cell>
        </row>
        <row r="93">
          <cell r="A93">
            <v>20607775185</v>
          </cell>
          <cell r="C93" t="str">
            <v>CAFÉ</v>
          </cell>
          <cell r="D93" t="str">
            <v>CAFÉ</v>
          </cell>
          <cell r="E93" t="str">
            <v>Lambayeque</v>
          </cell>
          <cell r="F93">
            <v>140202</v>
          </cell>
          <cell r="H93" t="str">
            <v>Ferreñafe</v>
          </cell>
          <cell r="I93" t="str">
            <v>Cañaris</v>
          </cell>
          <cell r="R93" t="str">
            <v>PAC</v>
          </cell>
          <cell r="S93" t="str">
            <v>2024 - 2025</v>
          </cell>
          <cell r="T93">
            <v>2</v>
          </cell>
          <cell r="U93" t="str">
            <v>SI</v>
          </cell>
          <cell r="V93" t="str">
            <v>SI</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55</v>
          </cell>
          <cell r="AN93">
            <v>35</v>
          </cell>
          <cell r="AO93">
            <v>90</v>
          </cell>
          <cell r="AP93">
            <v>48</v>
          </cell>
          <cell r="AQ93">
            <v>31</v>
          </cell>
          <cell r="AR93">
            <v>79</v>
          </cell>
          <cell r="AS93">
            <v>79</v>
          </cell>
          <cell r="AT93">
            <v>0</v>
          </cell>
          <cell r="AU93">
            <v>0</v>
          </cell>
          <cell r="AV93">
            <v>0</v>
          </cell>
          <cell r="AW93">
            <v>0</v>
          </cell>
          <cell r="AX93">
            <v>0</v>
          </cell>
          <cell r="AY93">
            <v>0</v>
          </cell>
          <cell r="AZ93">
            <v>0</v>
          </cell>
          <cell r="BA93">
            <v>0</v>
          </cell>
          <cell r="BB93">
            <v>42</v>
          </cell>
          <cell r="BC93">
            <v>9</v>
          </cell>
          <cell r="BD93">
            <v>118</v>
          </cell>
          <cell r="BE93">
            <v>7</v>
          </cell>
          <cell r="BF93">
            <v>0</v>
          </cell>
          <cell r="BG93">
            <v>0</v>
          </cell>
          <cell r="BH93">
            <v>0</v>
          </cell>
          <cell r="BI93">
            <v>0</v>
          </cell>
          <cell r="BL93">
            <v>0</v>
          </cell>
          <cell r="BM93">
            <v>0</v>
          </cell>
          <cell r="BN93">
            <v>0</v>
          </cell>
          <cell r="BQ93">
            <v>0</v>
          </cell>
          <cell r="BR93">
            <v>0</v>
          </cell>
          <cell r="BS93">
            <v>0</v>
          </cell>
          <cell r="BV93">
            <v>0</v>
          </cell>
          <cell r="BW93">
            <v>0</v>
          </cell>
          <cell r="BX93">
            <v>0</v>
          </cell>
          <cell r="CA93">
            <v>0</v>
          </cell>
          <cell r="CB93">
            <v>0</v>
          </cell>
          <cell r="CC93">
            <v>0</v>
          </cell>
          <cell r="CF93">
            <v>0</v>
          </cell>
          <cell r="CG93">
            <v>0</v>
          </cell>
          <cell r="CH93">
            <v>0</v>
          </cell>
          <cell r="CL93">
            <v>306942.99801460002</v>
          </cell>
          <cell r="CM93">
            <v>0</v>
          </cell>
          <cell r="CN93">
            <v>306942.99801460002</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306942.99801460002</v>
          </cell>
          <cell r="DF93">
            <v>0</v>
          </cell>
          <cell r="DG93">
            <v>0</v>
          </cell>
          <cell r="DH93">
            <v>0</v>
          </cell>
          <cell r="DI93">
            <v>306942.99801460002</v>
          </cell>
          <cell r="DJ93" t="str">
            <v>ASOCIACION DE PRODUCTORES ANDINOS SOLIDARIOS-KAÑARIS</v>
          </cell>
          <cell r="DK93" t="str">
            <v>01 Asociación</v>
          </cell>
          <cell r="FI93" t="str">
            <v>pacMAYOR</v>
          </cell>
        </row>
        <row r="94">
          <cell r="A94">
            <v>20486217830</v>
          </cell>
          <cell r="C94" t="str">
            <v>FIBRA DE ALPACA</v>
          </cell>
          <cell r="D94" t="str">
            <v>FIBRA DE ALPACA</v>
          </cell>
          <cell r="E94" t="str">
            <v>Huancavelica</v>
          </cell>
          <cell r="F94">
            <v>90101</v>
          </cell>
          <cell r="H94" t="str">
            <v>Huancavelica</v>
          </cell>
          <cell r="I94" t="str">
            <v>Huancavelica</v>
          </cell>
          <cell r="R94" t="str">
            <v>PAC</v>
          </cell>
          <cell r="S94" t="str">
            <v>2019-2021</v>
          </cell>
          <cell r="T94">
            <v>2</v>
          </cell>
          <cell r="U94" t="str">
            <v>SI</v>
          </cell>
          <cell r="V94" t="str">
            <v>SI</v>
          </cell>
          <cell r="W94">
            <v>0</v>
          </cell>
          <cell r="X94">
            <v>45</v>
          </cell>
          <cell r="Y94">
            <v>12</v>
          </cell>
          <cell r="Z94">
            <v>57</v>
          </cell>
          <cell r="AA94">
            <v>0</v>
          </cell>
          <cell r="AB94">
            <v>0</v>
          </cell>
          <cell r="AC94">
            <v>0</v>
          </cell>
          <cell r="AD94">
            <v>45</v>
          </cell>
          <cell r="AE94">
            <v>25</v>
          </cell>
          <cell r="AF94">
            <v>70</v>
          </cell>
          <cell r="AG94">
            <v>0</v>
          </cell>
          <cell r="AH94">
            <v>0</v>
          </cell>
          <cell r="AI94">
            <v>0</v>
          </cell>
          <cell r="AJ94">
            <v>0</v>
          </cell>
          <cell r="AK94">
            <v>0</v>
          </cell>
          <cell r="AL94">
            <v>0</v>
          </cell>
          <cell r="AM94">
            <v>0</v>
          </cell>
          <cell r="AN94">
            <v>0</v>
          </cell>
          <cell r="AO94">
            <v>0</v>
          </cell>
          <cell r="AP94">
            <v>0</v>
          </cell>
          <cell r="AQ94">
            <v>0</v>
          </cell>
          <cell r="AR94">
            <v>0</v>
          </cell>
          <cell r="AS94">
            <v>70</v>
          </cell>
          <cell r="AT94">
            <v>0</v>
          </cell>
          <cell r="AU94">
            <v>0</v>
          </cell>
          <cell r="AV94">
            <v>24</v>
          </cell>
          <cell r="AW94">
            <v>3</v>
          </cell>
          <cell r="AX94">
            <v>0</v>
          </cell>
          <cell r="AY94">
            <v>0</v>
          </cell>
          <cell r="AZ94">
            <v>0</v>
          </cell>
          <cell r="BA94">
            <v>0</v>
          </cell>
          <cell r="BB94">
            <v>0</v>
          </cell>
          <cell r="BC94">
            <v>0</v>
          </cell>
          <cell r="BD94">
            <v>0</v>
          </cell>
          <cell r="BE94">
            <v>0</v>
          </cell>
          <cell r="BF94">
            <v>0</v>
          </cell>
          <cell r="BG94">
            <v>123074</v>
          </cell>
          <cell r="BH94">
            <v>0</v>
          </cell>
          <cell r="BI94">
            <v>123074</v>
          </cell>
          <cell r="BL94">
            <v>0</v>
          </cell>
          <cell r="BM94">
            <v>0</v>
          </cell>
          <cell r="BN94">
            <v>0</v>
          </cell>
          <cell r="BQ94">
            <v>0</v>
          </cell>
          <cell r="BR94">
            <v>0</v>
          </cell>
          <cell r="BS94">
            <v>0</v>
          </cell>
          <cell r="BV94">
            <v>0</v>
          </cell>
          <cell r="BW94">
            <v>0</v>
          </cell>
          <cell r="BX94">
            <v>0</v>
          </cell>
          <cell r="CA94">
            <v>0</v>
          </cell>
          <cell r="CB94">
            <v>0</v>
          </cell>
          <cell r="CC94">
            <v>0</v>
          </cell>
          <cell r="CF94">
            <v>0</v>
          </cell>
          <cell r="CG94">
            <v>0</v>
          </cell>
          <cell r="CH94">
            <v>0</v>
          </cell>
          <cell r="CL94">
            <v>0</v>
          </cell>
          <cell r="CM94">
            <v>0</v>
          </cell>
          <cell r="CN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t="str">
            <v>COMUNIDAD CAMPESINA DE SANTA BARBARA</v>
          </cell>
          <cell r="DK94" t="str">
            <v>05 Comunidades Campesinas</v>
          </cell>
          <cell r="FI94" t="str">
            <v>pacMAYOR</v>
          </cell>
        </row>
        <row r="95">
          <cell r="A95">
            <v>20494699690</v>
          </cell>
          <cell r="C95" t="str">
            <v>CACAO</v>
          </cell>
          <cell r="D95" t="str">
            <v>CACAO</v>
          </cell>
          <cell r="E95" t="str">
            <v>Cusco</v>
          </cell>
          <cell r="F95">
            <v>80907</v>
          </cell>
          <cell r="H95" t="str">
            <v>La Convencion</v>
          </cell>
          <cell r="I95" t="str">
            <v>Kimbiri</v>
          </cell>
          <cell r="R95" t="str">
            <v>PAC</v>
          </cell>
          <cell r="S95" t="str">
            <v>2018-2019-2020-2022</v>
          </cell>
          <cell r="T95">
            <v>4</v>
          </cell>
          <cell r="U95" t="str">
            <v>SI</v>
          </cell>
          <cell r="V95" t="str">
            <v>SI</v>
          </cell>
          <cell r="W95">
            <v>56</v>
          </cell>
          <cell r="X95">
            <v>30</v>
          </cell>
          <cell r="Y95">
            <v>12</v>
          </cell>
          <cell r="Z95">
            <v>42</v>
          </cell>
          <cell r="AA95">
            <v>17</v>
          </cell>
          <cell r="AB95">
            <v>6</v>
          </cell>
          <cell r="AC95">
            <v>23</v>
          </cell>
          <cell r="AD95">
            <v>0</v>
          </cell>
          <cell r="AE95">
            <v>0</v>
          </cell>
          <cell r="AF95">
            <v>0</v>
          </cell>
          <cell r="AG95">
            <v>17</v>
          </cell>
          <cell r="AH95">
            <v>6</v>
          </cell>
          <cell r="AI95">
            <v>23</v>
          </cell>
          <cell r="AJ95">
            <v>0</v>
          </cell>
          <cell r="AK95">
            <v>0</v>
          </cell>
          <cell r="AL95">
            <v>0</v>
          </cell>
          <cell r="AM95">
            <v>0</v>
          </cell>
          <cell r="AN95">
            <v>0</v>
          </cell>
          <cell r="AO95">
            <v>0</v>
          </cell>
          <cell r="AP95">
            <v>0</v>
          </cell>
          <cell r="AQ95">
            <v>0</v>
          </cell>
          <cell r="AR95">
            <v>0</v>
          </cell>
          <cell r="AS95">
            <v>23</v>
          </cell>
          <cell r="AT95">
            <v>0</v>
          </cell>
          <cell r="AU95">
            <v>0</v>
          </cell>
          <cell r="AV95">
            <v>0</v>
          </cell>
          <cell r="AW95">
            <v>0</v>
          </cell>
          <cell r="AX95">
            <v>34</v>
          </cell>
          <cell r="AY95">
            <v>10</v>
          </cell>
          <cell r="AZ95">
            <v>0</v>
          </cell>
          <cell r="BA95">
            <v>0</v>
          </cell>
          <cell r="BB95">
            <v>0</v>
          </cell>
          <cell r="BC95">
            <v>0</v>
          </cell>
          <cell r="BD95">
            <v>0</v>
          </cell>
          <cell r="BE95">
            <v>0</v>
          </cell>
          <cell r="BF95">
            <v>0</v>
          </cell>
          <cell r="BG95">
            <v>61493.4</v>
          </cell>
          <cell r="BH95">
            <v>0</v>
          </cell>
          <cell r="BI95">
            <v>61493.4</v>
          </cell>
          <cell r="BL95">
            <v>0</v>
          </cell>
          <cell r="BM95">
            <v>0</v>
          </cell>
          <cell r="BN95">
            <v>0</v>
          </cell>
          <cell r="BQ95">
            <v>0</v>
          </cell>
          <cell r="BR95">
            <v>0</v>
          </cell>
          <cell r="BS95">
            <v>0</v>
          </cell>
          <cell r="BV95">
            <v>49421</v>
          </cell>
          <cell r="BW95">
            <v>0</v>
          </cell>
          <cell r="BX95">
            <v>49421</v>
          </cell>
          <cell r="CA95">
            <v>0</v>
          </cell>
          <cell r="CB95">
            <v>0</v>
          </cell>
          <cell r="CC95">
            <v>0</v>
          </cell>
          <cell r="CF95">
            <v>0</v>
          </cell>
          <cell r="CG95">
            <v>0</v>
          </cell>
          <cell r="CH95">
            <v>0</v>
          </cell>
          <cell r="CL95">
            <v>0</v>
          </cell>
          <cell r="CM95">
            <v>0</v>
          </cell>
          <cell r="CN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t="str">
            <v>ASOCIACION DE PRODUCTORES DE CACAO ECOLOGICO DE KIMBIRI - APROCEK</v>
          </cell>
          <cell r="DK95" t="str">
            <v>01 Asociación</v>
          </cell>
          <cell r="FI95" t="str">
            <v>pacMAYOR</v>
          </cell>
        </row>
        <row r="96">
          <cell r="A96">
            <v>20452774705</v>
          </cell>
          <cell r="C96" t="str">
            <v>CACAO</v>
          </cell>
          <cell r="D96" t="str">
            <v>CACAO</v>
          </cell>
          <cell r="E96" t="str">
            <v>Ayacucho</v>
          </cell>
          <cell r="F96">
            <v>80907</v>
          </cell>
          <cell r="H96" t="str">
            <v>La Convencion</v>
          </cell>
          <cell r="I96" t="str">
            <v>Kimbiri</v>
          </cell>
          <cell r="R96" t="str">
            <v>PAC</v>
          </cell>
          <cell r="S96" t="str">
            <v>2018-2019-2020-2021-2022-2023</v>
          </cell>
          <cell r="T96">
            <v>6</v>
          </cell>
          <cell r="U96" t="str">
            <v>SI</v>
          </cell>
          <cell r="V96" t="str">
            <v>SI</v>
          </cell>
          <cell r="W96">
            <v>310</v>
          </cell>
          <cell r="X96">
            <v>242</v>
          </cell>
          <cell r="Y96">
            <v>68</v>
          </cell>
          <cell r="Z96">
            <v>310</v>
          </cell>
          <cell r="AA96">
            <v>193</v>
          </cell>
          <cell r="AB96">
            <v>51</v>
          </cell>
          <cell r="AC96">
            <v>244</v>
          </cell>
          <cell r="AD96">
            <v>225</v>
          </cell>
          <cell r="AE96">
            <v>66</v>
          </cell>
          <cell r="AF96">
            <v>291</v>
          </cell>
          <cell r="AG96">
            <v>223</v>
          </cell>
          <cell r="AH96">
            <v>68</v>
          </cell>
          <cell r="AI96">
            <v>291</v>
          </cell>
          <cell r="AJ96">
            <v>223</v>
          </cell>
          <cell r="AK96">
            <v>68</v>
          </cell>
          <cell r="AL96">
            <v>291</v>
          </cell>
          <cell r="AM96">
            <v>0</v>
          </cell>
          <cell r="AN96">
            <v>0</v>
          </cell>
          <cell r="AO96">
            <v>0</v>
          </cell>
          <cell r="AP96">
            <v>0</v>
          </cell>
          <cell r="AQ96">
            <v>0</v>
          </cell>
          <cell r="AR96">
            <v>0</v>
          </cell>
          <cell r="AS96">
            <v>291</v>
          </cell>
          <cell r="AT96">
            <v>0</v>
          </cell>
          <cell r="AU96">
            <v>0</v>
          </cell>
          <cell r="AV96">
            <v>112</v>
          </cell>
          <cell r="AW96">
            <v>17</v>
          </cell>
          <cell r="AX96">
            <v>32</v>
          </cell>
          <cell r="AY96">
            <v>10</v>
          </cell>
          <cell r="AZ96">
            <v>14</v>
          </cell>
          <cell r="BA96">
            <v>0</v>
          </cell>
          <cell r="BB96">
            <v>0</v>
          </cell>
          <cell r="BC96">
            <v>0</v>
          </cell>
          <cell r="BD96">
            <v>0</v>
          </cell>
          <cell r="BE96">
            <v>0</v>
          </cell>
          <cell r="BF96">
            <v>0</v>
          </cell>
          <cell r="BG96">
            <v>224014.59</v>
          </cell>
          <cell r="BH96">
            <v>372596.77</v>
          </cell>
          <cell r="BI96">
            <v>596611.36</v>
          </cell>
          <cell r="BL96">
            <v>0</v>
          </cell>
          <cell r="BM96">
            <v>1386700.35</v>
          </cell>
          <cell r="BN96">
            <v>1386700.35</v>
          </cell>
          <cell r="BQ96">
            <v>0</v>
          </cell>
          <cell r="BR96">
            <v>1557006.04</v>
          </cell>
          <cell r="BS96">
            <v>1557006.04</v>
          </cell>
          <cell r="BV96">
            <v>0</v>
          </cell>
          <cell r="BW96">
            <v>1768095.37</v>
          </cell>
          <cell r="BX96">
            <v>1768095.37</v>
          </cell>
          <cell r="CA96">
            <v>0</v>
          </cell>
          <cell r="CB96">
            <v>1558192.34</v>
          </cell>
          <cell r="CC96">
            <v>1558192.34</v>
          </cell>
          <cell r="CF96">
            <v>0</v>
          </cell>
          <cell r="CG96">
            <v>0</v>
          </cell>
          <cell r="CH96">
            <v>0</v>
          </cell>
          <cell r="CL96">
            <v>0</v>
          </cell>
          <cell r="CM96">
            <v>0</v>
          </cell>
          <cell r="CN96">
            <v>0</v>
          </cell>
          <cell r="CQ96">
            <v>0</v>
          </cell>
          <cell r="CR96">
            <v>0</v>
          </cell>
          <cell r="CS96">
            <v>0</v>
          </cell>
          <cell r="CT96">
            <v>1558192.35</v>
          </cell>
          <cell r="CU96">
            <v>0</v>
          </cell>
          <cell r="CV96">
            <v>0</v>
          </cell>
          <cell r="CW96">
            <v>1558192.35</v>
          </cell>
          <cell r="CX96">
            <v>0</v>
          </cell>
          <cell r="CY96">
            <v>0</v>
          </cell>
          <cell r="CZ96">
            <v>0</v>
          </cell>
          <cell r="DA96">
            <v>0</v>
          </cell>
          <cell r="DB96">
            <v>0</v>
          </cell>
          <cell r="DC96">
            <v>0</v>
          </cell>
          <cell r="DD96">
            <v>0</v>
          </cell>
          <cell r="DE96">
            <v>0</v>
          </cell>
          <cell r="DF96">
            <v>0</v>
          </cell>
          <cell r="DG96">
            <v>0</v>
          </cell>
          <cell r="DH96">
            <v>0</v>
          </cell>
          <cell r="DI96">
            <v>0</v>
          </cell>
          <cell r="DJ96" t="str">
            <v>ASOCIACION DE PRODUCTORES CACAO VRAE</v>
          </cell>
          <cell r="DK96" t="str">
            <v>01 Asociación</v>
          </cell>
          <cell r="FI96" t="str">
            <v>pacMAYOR</v>
          </cell>
        </row>
        <row r="97">
          <cell r="A97">
            <v>20487661539</v>
          </cell>
          <cell r="C97" t="str">
            <v>CACAO</v>
          </cell>
          <cell r="D97" t="str">
            <v>CACAO</v>
          </cell>
          <cell r="E97" t="str">
            <v>Cajamarca</v>
          </cell>
          <cell r="F97">
            <v>60903</v>
          </cell>
          <cell r="H97" t="str">
            <v>San Ignacio</v>
          </cell>
          <cell r="I97" t="str">
            <v>Huarango</v>
          </cell>
          <cell r="R97" t="str">
            <v>PAC</v>
          </cell>
          <cell r="S97" t="str">
            <v>2019</v>
          </cell>
          <cell r="T97">
            <v>1</v>
          </cell>
          <cell r="U97" t="str">
            <v>SI</v>
          </cell>
          <cell r="V97" t="str">
            <v>NO</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t="str">
            <v xml:space="preserve"> ---</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L97">
            <v>0</v>
          </cell>
          <cell r="BM97">
            <v>0</v>
          </cell>
          <cell r="BN97">
            <v>0</v>
          </cell>
          <cell r="BQ97">
            <v>0</v>
          </cell>
          <cell r="BR97">
            <v>0</v>
          </cell>
          <cell r="BS97">
            <v>0</v>
          </cell>
          <cell r="BV97">
            <v>0</v>
          </cell>
          <cell r="BW97">
            <v>0</v>
          </cell>
          <cell r="BX97">
            <v>0</v>
          </cell>
          <cell r="CA97">
            <v>0</v>
          </cell>
          <cell r="CB97">
            <v>0</v>
          </cell>
          <cell r="CC97">
            <v>0</v>
          </cell>
          <cell r="CF97">
            <v>0</v>
          </cell>
          <cell r="CG97">
            <v>0</v>
          </cell>
          <cell r="CH97">
            <v>0</v>
          </cell>
          <cell r="CL97">
            <v>0</v>
          </cell>
          <cell r="CM97">
            <v>0</v>
          </cell>
          <cell r="CN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0</v>
          </cell>
          <cell r="DF97">
            <v>0</v>
          </cell>
          <cell r="DG97">
            <v>0</v>
          </cell>
          <cell r="DH97">
            <v>0</v>
          </cell>
          <cell r="DI97">
            <v>0</v>
          </cell>
          <cell r="DJ97" t="str">
            <v>ASOCIACION DE PRODUCTORES CACAOTEROS DEL DISTRITO DE HUARANGO</v>
          </cell>
          <cell r="DK97" t="str">
            <v>01 Asociación</v>
          </cell>
          <cell r="FI97" t="str">
            <v>pacMAYOR</v>
          </cell>
        </row>
        <row r="98">
          <cell r="A98">
            <v>20604309728</v>
          </cell>
          <cell r="C98" t="str">
            <v>CAFÉ</v>
          </cell>
          <cell r="D98" t="str">
            <v>CAFÉ</v>
          </cell>
          <cell r="E98" t="str">
            <v>Cajamarca</v>
          </cell>
          <cell r="F98">
            <v>60901</v>
          </cell>
          <cell r="H98" t="str">
            <v>San Ignacio</v>
          </cell>
          <cell r="I98" t="str">
            <v>San Ignacio</v>
          </cell>
          <cell r="R98" t="str">
            <v>PAC</v>
          </cell>
          <cell r="S98" t="str">
            <v>2024 - 2025</v>
          </cell>
          <cell r="T98">
            <v>2</v>
          </cell>
          <cell r="U98" t="str">
            <v>SI</v>
          </cell>
          <cell r="V98" t="str">
            <v>SI</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236</v>
          </cell>
          <cell r="AN98">
            <v>69</v>
          </cell>
          <cell r="AO98">
            <v>305</v>
          </cell>
          <cell r="AP98">
            <v>243</v>
          </cell>
          <cell r="AQ98">
            <v>62</v>
          </cell>
          <cell r="AR98">
            <v>305</v>
          </cell>
          <cell r="AS98">
            <v>305</v>
          </cell>
          <cell r="AT98">
            <v>0</v>
          </cell>
          <cell r="AU98">
            <v>0</v>
          </cell>
          <cell r="AV98">
            <v>0</v>
          </cell>
          <cell r="AW98">
            <v>0</v>
          </cell>
          <cell r="AX98">
            <v>0</v>
          </cell>
          <cell r="AY98">
            <v>0</v>
          </cell>
          <cell r="AZ98">
            <v>0</v>
          </cell>
          <cell r="BA98">
            <v>0</v>
          </cell>
          <cell r="BB98">
            <v>9</v>
          </cell>
          <cell r="BC98">
            <v>4</v>
          </cell>
          <cell r="BD98">
            <v>15</v>
          </cell>
          <cell r="BE98">
            <v>2</v>
          </cell>
          <cell r="BF98">
            <v>0</v>
          </cell>
          <cell r="BG98">
            <v>0</v>
          </cell>
          <cell r="BH98">
            <v>0</v>
          </cell>
          <cell r="BI98">
            <v>0</v>
          </cell>
          <cell r="BL98">
            <v>0</v>
          </cell>
          <cell r="BM98">
            <v>0</v>
          </cell>
          <cell r="BN98">
            <v>0</v>
          </cell>
          <cell r="BQ98">
            <v>0</v>
          </cell>
          <cell r="BR98">
            <v>0</v>
          </cell>
          <cell r="BS98">
            <v>0</v>
          </cell>
          <cell r="BV98">
            <v>0</v>
          </cell>
          <cell r="BW98">
            <v>0</v>
          </cell>
          <cell r="BX98">
            <v>0</v>
          </cell>
          <cell r="CA98">
            <v>0</v>
          </cell>
          <cell r="CB98">
            <v>0</v>
          </cell>
          <cell r="CC98">
            <v>0</v>
          </cell>
          <cell r="CF98">
            <v>305444.83029999997</v>
          </cell>
          <cell r="CG98">
            <v>0</v>
          </cell>
          <cell r="CH98">
            <v>305444.83029999997</v>
          </cell>
          <cell r="CL98">
            <v>513900.72953999997</v>
          </cell>
          <cell r="CM98">
            <v>0</v>
          </cell>
          <cell r="CN98">
            <v>513900.72953999997</v>
          </cell>
          <cell r="CQ98">
            <v>0</v>
          </cell>
          <cell r="CR98">
            <v>0</v>
          </cell>
          <cell r="CS98">
            <v>0</v>
          </cell>
          <cell r="CT98">
            <v>0</v>
          </cell>
          <cell r="CU98">
            <v>0</v>
          </cell>
          <cell r="CV98">
            <v>0</v>
          </cell>
          <cell r="CW98">
            <v>0</v>
          </cell>
          <cell r="CX98">
            <v>0</v>
          </cell>
          <cell r="CY98">
            <v>0</v>
          </cell>
          <cell r="CZ98">
            <v>305444.83029999997</v>
          </cell>
          <cell r="DA98">
            <v>0</v>
          </cell>
          <cell r="DB98">
            <v>0</v>
          </cell>
          <cell r="DC98">
            <v>305444.83029999997</v>
          </cell>
          <cell r="DD98">
            <v>0</v>
          </cell>
          <cell r="DE98">
            <v>0</v>
          </cell>
          <cell r="DF98">
            <v>513900.72953999997</v>
          </cell>
          <cell r="DG98">
            <v>0</v>
          </cell>
          <cell r="DH98">
            <v>0</v>
          </cell>
          <cell r="DI98">
            <v>513900.72953999997</v>
          </cell>
          <cell r="DJ98" t="str">
            <v>ASOCIACION DE PRODUCTORES CAFETALEROS AGROECOLOGICOS SAN JUAN</v>
          </cell>
          <cell r="DK98" t="str">
            <v>01 Asociación</v>
          </cell>
          <cell r="DN98" t="str">
            <v>Cajamarca</v>
          </cell>
          <cell r="DQ98" t="str">
            <v>si</v>
          </cell>
          <cell r="DR98">
            <v>43525</v>
          </cell>
          <cell r="DS98">
            <v>2024</v>
          </cell>
          <cell r="DT98" t="str">
            <v>Ejecusion</v>
          </cell>
          <cell r="DU98" t="str">
            <v>ORGANIZACIÓN ENFOCADA EN CAFES ESPECIALES Y MICROLOTES</v>
          </cell>
          <cell r="DV98" t="str">
            <v>SE BUSCA QUE LA ORGANIZACIÓN PUEDA CAPITALIZARSE E INCREMENTAR EL VOLUMEN DE EXPORTACION DE CAFÉ</v>
          </cell>
          <cell r="DW98" t="str">
            <v>Asociación de Productores Agroecológicos San Juan - APROCASJ</v>
          </cell>
          <cell r="DX98">
            <v>236</v>
          </cell>
          <cell r="DY98">
            <v>69</v>
          </cell>
          <cell r="DZ98">
            <v>699</v>
          </cell>
          <cell r="EA98">
            <v>7000</v>
          </cell>
          <cell r="EB98" t="str">
            <v>Junio - Noviembre</v>
          </cell>
          <cell r="EC98" t="str">
            <v>Julio - Diciembre</v>
          </cell>
          <cell r="ED98" t="str">
            <v>Café de altura</v>
          </cell>
          <cell r="EE98" t="str">
            <v>Catimor, Caturra, Típica, Geisha</v>
          </cell>
          <cell r="EF98" t="str">
            <v>SI</v>
          </cell>
          <cell r="EG98" t="str">
            <v>SI</v>
          </cell>
          <cell r="EI98" t="str">
            <v>GRADO 1, GRADO 3, CAFÉ ESPECIAL 88 PUNTOS</v>
          </cell>
          <cell r="EK98" t="str">
            <v xml:space="preserve">JR. ZARUMILLA NRO. SN OTR. CENTRO DE SAN IGNACIO </v>
          </cell>
          <cell r="EL98" t="str">
            <v>eydarpenaneyra280@gmail.com</v>
          </cell>
          <cell r="EM98">
            <v>969391288</v>
          </cell>
          <cell r="EN98" t="str">
            <v>https://assanjuan.com/home</v>
          </cell>
          <cell r="EO98" t="str">
            <v>https://web.facebook.com/people/Coffee-San-Juan/61561469150523/</v>
          </cell>
          <cell r="EP98" t="str">
            <v>EYDAR PEÑA NEYRA</v>
          </cell>
          <cell r="ES98" t="str">
            <v>EYDAR PEÑA NEYRA</v>
          </cell>
          <cell r="ET98">
            <v>969391288</v>
          </cell>
          <cell r="EV98" t="str">
            <v>Q0201325N/FIAODE</v>
          </cell>
          <cell r="EW98">
            <v>47499</v>
          </cell>
          <cell r="EZ98" t="str">
            <v xml:space="preserve"> "CAFÉ DE ORO”, 
“COFFEE FLOWER" </v>
          </cell>
          <cell r="FA98" t="str">
            <v>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v>
          </cell>
          <cell r="FB98" t="str">
            <v>MICROLOTES</v>
          </cell>
          <cell r="FC98" t="str">
            <v>SI</v>
          </cell>
          <cell r="FD98">
            <v>7275.18</v>
          </cell>
          <cell r="FE98">
            <v>220</v>
          </cell>
          <cell r="FF98">
            <v>3.1884057971014488</v>
          </cell>
          <cell r="FH98" t="str">
            <v xml:space="preserve">COREA </v>
          </cell>
          <cell r="FI98" t="str">
            <v>pacMAYOR|san martin</v>
          </cell>
        </row>
        <row r="99">
          <cell r="A99">
            <v>20487226875</v>
          </cell>
          <cell r="C99" t="str">
            <v>GRANADILLA</v>
          </cell>
          <cell r="D99" t="str">
            <v>GRANADILLA</v>
          </cell>
          <cell r="E99" t="str">
            <v>Pasco</v>
          </cell>
          <cell r="F99">
            <v>190301</v>
          </cell>
          <cell r="H99" t="str">
            <v>Oxapampa</v>
          </cell>
          <cell r="I99" t="str">
            <v>Oxapampa</v>
          </cell>
          <cell r="R99" t="str">
            <v>PAC</v>
          </cell>
          <cell r="S99" t="str">
            <v>2019-2020</v>
          </cell>
          <cell r="T99">
            <v>2</v>
          </cell>
          <cell r="U99" t="str">
            <v>SI</v>
          </cell>
          <cell r="V99" t="str">
            <v>SI</v>
          </cell>
          <cell r="W99">
            <v>0</v>
          </cell>
          <cell r="X99">
            <v>26</v>
          </cell>
          <cell r="Y99">
            <v>0</v>
          </cell>
          <cell r="Z99">
            <v>26</v>
          </cell>
          <cell r="AA99">
            <v>26</v>
          </cell>
          <cell r="AB99">
            <v>0</v>
          </cell>
          <cell r="AC99">
            <v>26</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26</v>
          </cell>
          <cell r="AT99">
            <v>0</v>
          </cell>
          <cell r="AU99">
            <v>0</v>
          </cell>
          <cell r="AV99">
            <v>0</v>
          </cell>
          <cell r="AW99">
            <v>0</v>
          </cell>
          <cell r="AX99">
            <v>0</v>
          </cell>
          <cell r="AY99">
            <v>0</v>
          </cell>
          <cell r="AZ99">
            <v>0</v>
          </cell>
          <cell r="BA99">
            <v>0</v>
          </cell>
          <cell r="BB99">
            <v>0</v>
          </cell>
          <cell r="BC99">
            <v>0</v>
          </cell>
          <cell r="BD99">
            <v>0</v>
          </cell>
          <cell r="BE99">
            <v>0</v>
          </cell>
          <cell r="BF99">
            <v>0</v>
          </cell>
          <cell r="BG99">
            <v>65139.7</v>
          </cell>
          <cell r="BH99">
            <v>0</v>
          </cell>
          <cell r="BI99">
            <v>65139.7</v>
          </cell>
          <cell r="BL99">
            <v>68502</v>
          </cell>
          <cell r="BM99">
            <v>0</v>
          </cell>
          <cell r="BN99">
            <v>68502</v>
          </cell>
          <cell r="BQ99">
            <v>0</v>
          </cell>
          <cell r="BR99">
            <v>0</v>
          </cell>
          <cell r="BS99">
            <v>0</v>
          </cell>
          <cell r="BV99">
            <v>0</v>
          </cell>
          <cell r="BW99">
            <v>0</v>
          </cell>
          <cell r="BX99">
            <v>0</v>
          </cell>
          <cell r="CA99">
            <v>0</v>
          </cell>
          <cell r="CB99">
            <v>0</v>
          </cell>
          <cell r="CC99">
            <v>0</v>
          </cell>
          <cell r="CF99">
            <v>0</v>
          </cell>
          <cell r="CG99">
            <v>0</v>
          </cell>
          <cell r="CH99">
            <v>0</v>
          </cell>
          <cell r="CL99">
            <v>0</v>
          </cell>
          <cell r="CM99">
            <v>0</v>
          </cell>
          <cell r="CN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t="str">
            <v xml:space="preserve">ORGANIZACION CENTRAL DE PRODUCTORES DE GRANADILLAS ESPECIALES DE LA PROVINCIA DE OXAPAMPA-PASCO
</v>
          </cell>
          <cell r="DK99" t="str">
            <v>01 Asociación</v>
          </cell>
          <cell r="FI99" t="str">
            <v>pacMAYOR</v>
          </cell>
        </row>
        <row r="100">
          <cell r="A100">
            <v>20600785541</v>
          </cell>
          <cell r="C100" t="str">
            <v>CAFÉ</v>
          </cell>
          <cell r="D100" t="str">
            <v>CAFÉ</v>
          </cell>
          <cell r="E100" t="str">
            <v>Cajamarca</v>
          </cell>
          <cell r="F100">
            <v>60801</v>
          </cell>
          <cell r="H100" t="str">
            <v>Jaen</v>
          </cell>
          <cell r="I100" t="str">
            <v>Jaen</v>
          </cell>
          <cell r="R100" t="str">
            <v>PAC</v>
          </cell>
          <cell r="S100" t="str">
            <v>2018-2019-2020-2021-2022-2023</v>
          </cell>
          <cell r="T100">
            <v>6</v>
          </cell>
          <cell r="U100" t="str">
            <v>SI</v>
          </cell>
          <cell r="V100" t="str">
            <v>SI</v>
          </cell>
          <cell r="W100">
            <v>217</v>
          </cell>
          <cell r="X100">
            <v>160</v>
          </cell>
          <cell r="Y100">
            <v>57</v>
          </cell>
          <cell r="Z100">
            <v>217</v>
          </cell>
          <cell r="AA100">
            <v>160</v>
          </cell>
          <cell r="AB100">
            <v>57</v>
          </cell>
          <cell r="AC100">
            <v>217</v>
          </cell>
          <cell r="AD100">
            <v>161</v>
          </cell>
          <cell r="AE100">
            <v>54</v>
          </cell>
          <cell r="AF100">
            <v>215</v>
          </cell>
          <cell r="AG100">
            <v>161</v>
          </cell>
          <cell r="AH100">
            <v>54</v>
          </cell>
          <cell r="AI100">
            <v>215</v>
          </cell>
          <cell r="AJ100">
            <v>161</v>
          </cell>
          <cell r="AK100">
            <v>54</v>
          </cell>
          <cell r="AL100">
            <v>215</v>
          </cell>
          <cell r="AM100">
            <v>0</v>
          </cell>
          <cell r="AN100">
            <v>0</v>
          </cell>
          <cell r="AO100">
            <v>0</v>
          </cell>
          <cell r="AP100">
            <v>0</v>
          </cell>
          <cell r="AQ100">
            <v>0</v>
          </cell>
          <cell r="AR100">
            <v>0</v>
          </cell>
          <cell r="AS100">
            <v>215</v>
          </cell>
          <cell r="AT100">
            <v>0</v>
          </cell>
          <cell r="AU100">
            <v>6</v>
          </cell>
          <cell r="AV100">
            <v>27</v>
          </cell>
          <cell r="AW100">
            <v>10</v>
          </cell>
          <cell r="AX100">
            <v>18</v>
          </cell>
          <cell r="AY100">
            <v>6</v>
          </cell>
          <cell r="AZ100">
            <v>13</v>
          </cell>
          <cell r="BA100">
            <v>4</v>
          </cell>
          <cell r="BB100">
            <v>0</v>
          </cell>
          <cell r="BC100">
            <v>0</v>
          </cell>
          <cell r="BD100">
            <v>0</v>
          </cell>
          <cell r="BE100">
            <v>0</v>
          </cell>
          <cell r="BF100">
            <v>0</v>
          </cell>
          <cell r="BG100">
            <v>838619.83</v>
          </cell>
          <cell r="BH100">
            <v>0</v>
          </cell>
          <cell r="BI100">
            <v>838619.83</v>
          </cell>
          <cell r="BL100">
            <v>2149542.89</v>
          </cell>
          <cell r="BM100">
            <v>0</v>
          </cell>
          <cell r="BN100">
            <v>2149542.89</v>
          </cell>
          <cell r="BQ100">
            <v>3595209.1</v>
          </cell>
          <cell r="BR100">
            <v>0</v>
          </cell>
          <cell r="BS100">
            <v>3595209.1</v>
          </cell>
          <cell r="BV100">
            <v>4081192.34</v>
          </cell>
          <cell r="BW100">
            <v>0</v>
          </cell>
          <cell r="BX100">
            <v>4081192.34</v>
          </cell>
          <cell r="CA100">
            <v>3614509.99</v>
          </cell>
          <cell r="CB100">
            <v>0</v>
          </cell>
          <cell r="CC100">
            <v>3614509.99</v>
          </cell>
          <cell r="CF100">
            <v>0</v>
          </cell>
          <cell r="CG100">
            <v>0</v>
          </cell>
          <cell r="CH100">
            <v>0</v>
          </cell>
          <cell r="CL100">
            <v>0</v>
          </cell>
          <cell r="CM100">
            <v>0</v>
          </cell>
          <cell r="CN100">
            <v>0</v>
          </cell>
          <cell r="CQ100">
            <v>0</v>
          </cell>
          <cell r="CR100">
            <v>0</v>
          </cell>
          <cell r="CS100">
            <v>0</v>
          </cell>
          <cell r="CT100">
            <v>3614510.0262523899</v>
          </cell>
          <cell r="CU100">
            <v>0</v>
          </cell>
          <cell r="CV100">
            <v>0</v>
          </cell>
          <cell r="CW100">
            <v>3614510.0262523899</v>
          </cell>
          <cell r="CX100">
            <v>0</v>
          </cell>
          <cell r="CY100">
            <v>0</v>
          </cell>
          <cell r="CZ100">
            <v>0</v>
          </cell>
          <cell r="DA100">
            <v>0</v>
          </cell>
          <cell r="DB100">
            <v>0</v>
          </cell>
          <cell r="DC100">
            <v>0</v>
          </cell>
          <cell r="DD100">
            <v>0</v>
          </cell>
          <cell r="DE100">
            <v>0</v>
          </cell>
          <cell r="DF100">
            <v>0</v>
          </cell>
          <cell r="DG100">
            <v>0</v>
          </cell>
          <cell r="DH100">
            <v>0</v>
          </cell>
          <cell r="DI100">
            <v>0</v>
          </cell>
          <cell r="DJ100" t="str">
            <v>ASOCIACION DE PRODUCTORES CAFETALEROS ANDINOS SIERRA VERDE</v>
          </cell>
          <cell r="DK100" t="str">
            <v>01 Asociación</v>
          </cell>
          <cell r="FI100" t="str">
            <v>pacMAYOR</v>
          </cell>
        </row>
        <row r="101">
          <cell r="A101">
            <v>20568962282</v>
          </cell>
          <cell r="C101" t="str">
            <v>CAFÉ</v>
          </cell>
          <cell r="D101" t="str">
            <v xml:space="preserve">CAFÉ </v>
          </cell>
          <cell r="E101" t="str">
            <v>Junin</v>
          </cell>
          <cell r="F101">
            <v>120303</v>
          </cell>
          <cell r="H101" t="str">
            <v>Chanchamayo</v>
          </cell>
          <cell r="I101" t="str">
            <v>Pichanaqui</v>
          </cell>
          <cell r="R101" t="str">
            <v>PAC</v>
          </cell>
          <cell r="S101" t="str">
            <v>2018</v>
          </cell>
          <cell r="T101">
            <v>1</v>
          </cell>
          <cell r="U101" t="str">
            <v>NO</v>
          </cell>
          <cell r="V101" t="str">
            <v>NO</v>
          </cell>
          <cell r="W101">
            <v>34</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34</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L101">
            <v>0</v>
          </cell>
          <cell r="BM101">
            <v>0</v>
          </cell>
          <cell r="BN101">
            <v>0</v>
          </cell>
          <cell r="BQ101">
            <v>0</v>
          </cell>
          <cell r="BR101">
            <v>0</v>
          </cell>
          <cell r="BS101">
            <v>0</v>
          </cell>
          <cell r="BV101">
            <v>0</v>
          </cell>
          <cell r="BW101">
            <v>0</v>
          </cell>
          <cell r="BX101">
            <v>0</v>
          </cell>
          <cell r="CA101">
            <v>0</v>
          </cell>
          <cell r="CB101">
            <v>0</v>
          </cell>
          <cell r="CC101">
            <v>0</v>
          </cell>
          <cell r="CF101">
            <v>0</v>
          </cell>
          <cell r="CG101">
            <v>0</v>
          </cell>
          <cell r="CH101">
            <v>0</v>
          </cell>
          <cell r="CL101">
            <v>0</v>
          </cell>
          <cell r="CM101">
            <v>0</v>
          </cell>
          <cell r="CN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t="str">
            <v>ASOCIACIÓN DE PRODUCTORES CENTRO COFFEE</v>
          </cell>
          <cell r="DK101" t="str">
            <v>01 Asociación</v>
          </cell>
          <cell r="FI101" t="str">
            <v>pacMAYOR</v>
          </cell>
        </row>
        <row r="102">
          <cell r="A102">
            <v>20487558363</v>
          </cell>
          <cell r="C102" t="str">
            <v>BAMBÚ</v>
          </cell>
          <cell r="D102" t="str">
            <v>BAMBÚ ROLLIZO O CAÑA PRESERVADA</v>
          </cell>
          <cell r="E102" t="str">
            <v>Amazonas</v>
          </cell>
          <cell r="F102">
            <v>10202</v>
          </cell>
          <cell r="H102" t="str">
            <v>Bagua</v>
          </cell>
          <cell r="I102" t="str">
            <v>Aramango</v>
          </cell>
          <cell r="R102" t="str">
            <v>PAC</v>
          </cell>
          <cell r="S102" t="str">
            <v>2025</v>
          </cell>
          <cell r="T102">
            <v>1</v>
          </cell>
          <cell r="U102" t="str">
            <v>SI</v>
          </cell>
          <cell r="V102" t="str">
            <v>SI</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18</v>
          </cell>
          <cell r="AQ102">
            <v>7</v>
          </cell>
          <cell r="AR102">
            <v>25</v>
          </cell>
          <cell r="AS102">
            <v>25</v>
          </cell>
          <cell r="BD102">
            <v>9</v>
          </cell>
          <cell r="BE102">
            <v>3</v>
          </cell>
          <cell r="CL102">
            <v>5020</v>
          </cell>
          <cell r="CM102">
            <v>0</v>
          </cell>
          <cell r="CN102">
            <v>5020</v>
          </cell>
          <cell r="DD102">
            <v>0</v>
          </cell>
          <cell r="DE102">
            <v>0</v>
          </cell>
          <cell r="DF102">
            <v>5020</v>
          </cell>
          <cell r="DG102">
            <v>0</v>
          </cell>
          <cell r="DH102">
            <v>0</v>
          </cell>
          <cell r="DI102">
            <v>5020</v>
          </cell>
          <cell r="DJ102" t="str">
            <v>ASOCIACION DE PRODUCTORES DE BAMBU RIO MARAÑON</v>
          </cell>
          <cell r="DK102" t="str">
            <v>01 Asociación</v>
          </cell>
          <cell r="FI102" t="str">
            <v>pacMAYOR</v>
          </cell>
        </row>
        <row r="103">
          <cell r="A103">
            <v>20487589242</v>
          </cell>
          <cell r="C103" t="str">
            <v>HONGO COMESTIBLE</v>
          </cell>
          <cell r="D103" t="str">
            <v>HONGOS COMESTIBLES</v>
          </cell>
          <cell r="E103" t="str">
            <v>Lambayeque</v>
          </cell>
          <cell r="F103">
            <v>140203</v>
          </cell>
          <cell r="H103" t="str">
            <v>Ferreñafe</v>
          </cell>
          <cell r="I103" t="str">
            <v>Incahuasi</v>
          </cell>
          <cell r="R103" t="str">
            <v>PAC</v>
          </cell>
          <cell r="S103" t="str">
            <v>2021</v>
          </cell>
          <cell r="T103">
            <v>1</v>
          </cell>
          <cell r="U103" t="str">
            <v>SI</v>
          </cell>
          <cell r="V103" t="str">
            <v>SI</v>
          </cell>
          <cell r="W103">
            <v>0</v>
          </cell>
          <cell r="X103">
            <v>0</v>
          </cell>
          <cell r="Y103">
            <v>0</v>
          </cell>
          <cell r="Z103">
            <v>0</v>
          </cell>
          <cell r="AA103">
            <v>0</v>
          </cell>
          <cell r="AB103">
            <v>0</v>
          </cell>
          <cell r="AC103">
            <v>0</v>
          </cell>
          <cell r="AD103">
            <v>10</v>
          </cell>
          <cell r="AE103">
            <v>8</v>
          </cell>
          <cell r="AF103">
            <v>18</v>
          </cell>
          <cell r="AG103">
            <v>0</v>
          </cell>
          <cell r="AH103">
            <v>0</v>
          </cell>
          <cell r="AI103">
            <v>0</v>
          </cell>
          <cell r="AJ103">
            <v>0</v>
          </cell>
          <cell r="AK103">
            <v>0</v>
          </cell>
          <cell r="AL103">
            <v>0</v>
          </cell>
          <cell r="AM103">
            <v>0</v>
          </cell>
          <cell r="AN103">
            <v>0</v>
          </cell>
          <cell r="AO103">
            <v>0</v>
          </cell>
          <cell r="AP103">
            <v>0</v>
          </cell>
          <cell r="AQ103">
            <v>0</v>
          </cell>
          <cell r="AR103">
            <v>0</v>
          </cell>
          <cell r="AS103">
            <v>18</v>
          </cell>
          <cell r="AT103">
            <v>0</v>
          </cell>
          <cell r="AU103">
            <v>0</v>
          </cell>
          <cell r="AV103">
            <v>93</v>
          </cell>
          <cell r="AW103">
            <v>12</v>
          </cell>
          <cell r="AX103">
            <v>5</v>
          </cell>
          <cell r="AY103">
            <v>2</v>
          </cell>
          <cell r="AZ103">
            <v>0</v>
          </cell>
          <cell r="BA103">
            <v>0</v>
          </cell>
          <cell r="BB103">
            <v>0</v>
          </cell>
          <cell r="BC103">
            <v>0</v>
          </cell>
          <cell r="BD103">
            <v>0</v>
          </cell>
          <cell r="BE103">
            <v>0</v>
          </cell>
          <cell r="BF103">
            <v>0</v>
          </cell>
          <cell r="BG103">
            <v>0</v>
          </cell>
          <cell r="BH103">
            <v>0</v>
          </cell>
          <cell r="BI103">
            <v>0</v>
          </cell>
          <cell r="BL103">
            <v>0</v>
          </cell>
          <cell r="BM103">
            <v>0</v>
          </cell>
          <cell r="BN103">
            <v>0</v>
          </cell>
          <cell r="BQ103">
            <v>523329</v>
          </cell>
          <cell r="BR103">
            <v>0</v>
          </cell>
          <cell r="BS103">
            <v>523329</v>
          </cell>
          <cell r="BV103">
            <v>0</v>
          </cell>
          <cell r="BW103">
            <v>0</v>
          </cell>
          <cell r="BX103">
            <v>0</v>
          </cell>
          <cell r="CA103">
            <v>0</v>
          </cell>
          <cell r="CB103">
            <v>0</v>
          </cell>
          <cell r="CC103">
            <v>0</v>
          </cell>
          <cell r="CF103">
            <v>0</v>
          </cell>
          <cell r="CG103">
            <v>0</v>
          </cell>
          <cell r="CH103">
            <v>0</v>
          </cell>
          <cell r="CL103">
            <v>0</v>
          </cell>
          <cell r="CM103">
            <v>0</v>
          </cell>
          <cell r="CN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t="str">
            <v>ASOCIACION PRODUCTORES AGROPECUARIOS CERRO NEGRO</v>
          </cell>
          <cell r="DK103" t="str">
            <v>01 Asociación</v>
          </cell>
          <cell r="FI103" t="str">
            <v>pacMAYOR</v>
          </cell>
        </row>
        <row r="104">
          <cell r="A104">
            <v>20606451122</v>
          </cell>
          <cell r="C104" t="str">
            <v>CAFÉ</v>
          </cell>
          <cell r="D104" t="str">
            <v>CAFE VERDE</v>
          </cell>
          <cell r="E104" t="str">
            <v>San Martin</v>
          </cell>
          <cell r="F104">
            <v>220104</v>
          </cell>
          <cell r="H104" t="str">
            <v>Moyobamba</v>
          </cell>
          <cell r="I104" t="str">
            <v>Jepelacio</v>
          </cell>
          <cell r="R104" t="str">
            <v>PAC</v>
          </cell>
          <cell r="S104" t="str">
            <v>2025</v>
          </cell>
          <cell r="T104">
            <v>1</v>
          </cell>
          <cell r="U104" t="str">
            <v>SI</v>
          </cell>
          <cell r="V104" t="str">
            <v>SI</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21</v>
          </cell>
          <cell r="AQ104">
            <v>10</v>
          </cell>
          <cell r="AR104">
            <v>31</v>
          </cell>
          <cell r="AS104">
            <v>31</v>
          </cell>
          <cell r="BD104">
            <v>6</v>
          </cell>
          <cell r="BE104">
            <v>0</v>
          </cell>
          <cell r="CL104">
            <v>4199064.4011907605</v>
          </cell>
          <cell r="CM104">
            <v>2688149.2098482801</v>
          </cell>
          <cell r="CN104">
            <v>6887213.6110390406</v>
          </cell>
          <cell r="DD104">
            <v>0</v>
          </cell>
          <cell r="DE104">
            <v>0</v>
          </cell>
          <cell r="DF104">
            <v>6887213.6110390415</v>
          </cell>
          <cell r="DG104">
            <v>0</v>
          </cell>
          <cell r="DH104">
            <v>0</v>
          </cell>
          <cell r="DI104">
            <v>6887213.6110390415</v>
          </cell>
          <cell r="DJ104" t="str">
            <v>ASOCIACIÓN DE PRODUCTORES CERRO BLANCO</v>
          </cell>
          <cell r="DK104" t="str">
            <v>01 Asociación</v>
          </cell>
          <cell r="DN104" t="str">
            <v>San Martín</v>
          </cell>
          <cell r="DQ104" t="str">
            <v>SI</v>
          </cell>
          <cell r="DR104">
            <v>44075</v>
          </cell>
          <cell r="DS104">
            <v>2025</v>
          </cell>
          <cell r="DT104" t="str">
            <v>Ejecución</v>
          </cell>
          <cell r="DU104" t="str">
            <v>Inició actividades el 01 de septiembre del 2020, reune a mas de 300 familias cafetaleras, producen café arábica de altura lavado con certificación orgánica</v>
          </cell>
          <cell r="DV104" t="str">
            <v>Se ha venido trabajando con ellos en las actividades de participación en ferias y ruedas de negocio, acompañ{andolos tambien en las actividades para acceso a fondos de Agroideas y Agrobanco.</v>
          </cell>
          <cell r="DW104" t="str">
            <v>Asociación de Productores Cerro Blanco</v>
          </cell>
          <cell r="DX104">
            <v>141</v>
          </cell>
          <cell r="DY104">
            <v>46</v>
          </cell>
          <cell r="DZ104">
            <v>600</v>
          </cell>
          <cell r="EA104">
            <v>10200</v>
          </cell>
          <cell r="EB104" t="str">
            <v>Marzo - Noviembre</v>
          </cell>
          <cell r="EC104" t="str">
            <v>Marzo - Diciembre</v>
          </cell>
          <cell r="ED104" t="str">
            <v>800 - 2000 m s. n. m.</v>
          </cell>
          <cell r="EE104" t="str">
            <v>Caturra, Pache, Catimor, Geisha</v>
          </cell>
          <cell r="EF104" t="str">
            <v>Si (OCIA_2114, VENCIDO en proceso de Renovación)</v>
          </cell>
          <cell r="EG104" t="str">
            <v>Si (FAIR TRADE USA, VENCE 08/04/2028)</v>
          </cell>
          <cell r="EH104" t="str">
            <v>NO TIENE</v>
          </cell>
          <cell r="EI104" t="str">
            <v>Grado 1: Se admite un máximo de 15 defectos o imperfecciones, Grado 2: Se admite un máximo de 23 defectos</v>
          </cell>
          <cell r="EJ104">
            <v>0.7</v>
          </cell>
          <cell r="EK104" t="str">
            <v>Av. Comercio Mza. 2 Lote. 12 Pacaypite (Costado De La Casa de los Ronderos)</v>
          </cell>
          <cell r="EL104" t="str">
            <v>aproceb@gmail.com</v>
          </cell>
          <cell r="EM104">
            <v>929851765</v>
          </cell>
          <cell r="EN104" t="str">
            <v>https://aproceb.com/</v>
          </cell>
          <cell r="EO104" t="str">
            <v>https://cerroblanco.pe/</v>
          </cell>
          <cell r="EP104" t="str">
            <v>Jaerson Joel Carrero Oblitas</v>
          </cell>
          <cell r="ES104" t="str">
            <v>Marimar Sanchez Imaña</v>
          </cell>
          <cell r="ET104">
            <v>929851765</v>
          </cell>
          <cell r="EV104" t="str">
            <v>Q0011124N UAAACF / Q0214024N UAAACF</v>
          </cell>
          <cell r="EW104">
            <v>47223</v>
          </cell>
          <cell r="EZ104" t="str">
            <v>MANACARACO</v>
          </cell>
          <cell r="FA104" t="str">
            <v>250 GR</v>
          </cell>
          <cell r="FC104" t="str">
            <v>SI</v>
          </cell>
          <cell r="FD104">
            <v>864647.85</v>
          </cell>
          <cell r="FE104">
            <v>97037</v>
          </cell>
          <cell r="FF104">
            <v>1406.333333333333</v>
          </cell>
          <cell r="FG104">
            <v>5.1139393939393933</v>
          </cell>
          <cell r="FH104" t="str">
            <v>Estados Unidos, Hong Kong, Noruega.</v>
          </cell>
          <cell r="FI104" t="str">
            <v>pacMAYOR|san martin</v>
          </cell>
        </row>
        <row r="105">
          <cell r="A105">
            <v>20489293898</v>
          </cell>
          <cell r="C105" t="str">
            <v>DERIVADOS LACTEOS</v>
          </cell>
          <cell r="D105" t="str">
            <v>QUESOS</v>
          </cell>
          <cell r="E105" t="str">
            <v>Pasco</v>
          </cell>
          <cell r="F105">
            <v>190201</v>
          </cell>
          <cell r="H105" t="str">
            <v>Daniel Alcides Carrion</v>
          </cell>
          <cell r="I105" t="str">
            <v>Yanahuanca</v>
          </cell>
          <cell r="R105" t="str">
            <v>PAC</v>
          </cell>
          <cell r="S105" t="str">
            <v>2024 - 2025</v>
          </cell>
          <cell r="T105">
            <v>2</v>
          </cell>
          <cell r="U105" t="str">
            <v>SI</v>
          </cell>
          <cell r="V105" t="str">
            <v>SI</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110</v>
          </cell>
          <cell r="AN105">
            <v>74</v>
          </cell>
          <cell r="AO105">
            <v>184</v>
          </cell>
          <cell r="AP105">
            <v>154</v>
          </cell>
          <cell r="AQ105">
            <v>38</v>
          </cell>
          <cell r="AR105">
            <v>192</v>
          </cell>
          <cell r="AS105">
            <v>192</v>
          </cell>
          <cell r="AT105">
            <v>0</v>
          </cell>
          <cell r="AU105">
            <v>0</v>
          </cell>
          <cell r="AV105">
            <v>0</v>
          </cell>
          <cell r="AW105">
            <v>0</v>
          </cell>
          <cell r="AX105">
            <v>0</v>
          </cell>
          <cell r="AY105">
            <v>0</v>
          </cell>
          <cell r="AZ105">
            <v>0</v>
          </cell>
          <cell r="BA105">
            <v>0</v>
          </cell>
          <cell r="BB105">
            <v>20</v>
          </cell>
          <cell r="BC105">
            <v>0</v>
          </cell>
          <cell r="BD105">
            <v>20</v>
          </cell>
          <cell r="BE105">
            <v>4</v>
          </cell>
          <cell r="BF105">
            <v>0</v>
          </cell>
          <cell r="BG105">
            <v>0</v>
          </cell>
          <cell r="BH105">
            <v>0</v>
          </cell>
          <cell r="BI105">
            <v>0</v>
          </cell>
          <cell r="BL105">
            <v>0</v>
          </cell>
          <cell r="BM105">
            <v>0</v>
          </cell>
          <cell r="BN105">
            <v>0</v>
          </cell>
          <cell r="BQ105">
            <v>0</v>
          </cell>
          <cell r="BR105">
            <v>0</v>
          </cell>
          <cell r="BS105">
            <v>0</v>
          </cell>
          <cell r="BV105">
            <v>0</v>
          </cell>
          <cell r="BW105">
            <v>0</v>
          </cell>
          <cell r="BX105">
            <v>0</v>
          </cell>
          <cell r="CA105">
            <v>0</v>
          </cell>
          <cell r="CB105">
            <v>0</v>
          </cell>
          <cell r="CC105">
            <v>0</v>
          </cell>
          <cell r="CF105">
            <v>0</v>
          </cell>
          <cell r="CG105">
            <v>0</v>
          </cell>
          <cell r="CH105">
            <v>0</v>
          </cell>
          <cell r="CL105">
            <v>165322</v>
          </cell>
          <cell r="CM105">
            <v>0</v>
          </cell>
          <cell r="CN105">
            <v>165322</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165322</v>
          </cell>
          <cell r="DF105">
            <v>0</v>
          </cell>
          <cell r="DG105">
            <v>0</v>
          </cell>
          <cell r="DH105">
            <v>0</v>
          </cell>
          <cell r="DI105">
            <v>165322</v>
          </cell>
          <cell r="DJ105" t="str">
            <v>COMUNIDAD CAMPESINA DE CHINCHE TINGO</v>
          </cell>
          <cell r="DK105" t="str">
            <v>05 Comunidades Campesinas</v>
          </cell>
          <cell r="FI105" t="str">
            <v>pacMAYOR</v>
          </cell>
        </row>
        <row r="106">
          <cell r="A106">
            <v>20489969221</v>
          </cell>
          <cell r="C106" t="str">
            <v>CASTAÑA</v>
          </cell>
          <cell r="D106" t="str">
            <v>CASTAÑA</v>
          </cell>
          <cell r="E106" t="str">
            <v>Madre de Dios</v>
          </cell>
          <cell r="F106">
            <v>170101</v>
          </cell>
          <cell r="H106" t="str">
            <v>Tambopata</v>
          </cell>
          <cell r="I106" t="str">
            <v>Tambopata</v>
          </cell>
          <cell r="R106" t="str">
            <v>PAC</v>
          </cell>
          <cell r="S106" t="str">
            <v>2019-2020-2021-2022-2023</v>
          </cell>
          <cell r="T106">
            <v>5</v>
          </cell>
          <cell r="U106" t="str">
            <v>SI</v>
          </cell>
          <cell r="V106" t="str">
            <v>SI</v>
          </cell>
          <cell r="W106">
            <v>0</v>
          </cell>
          <cell r="X106">
            <v>140</v>
          </cell>
          <cell r="Y106">
            <v>25</v>
          </cell>
          <cell r="Z106">
            <v>165</v>
          </cell>
          <cell r="AA106">
            <v>156</v>
          </cell>
          <cell r="AB106">
            <v>29</v>
          </cell>
          <cell r="AC106">
            <v>185</v>
          </cell>
          <cell r="AD106">
            <v>128</v>
          </cell>
          <cell r="AE106">
            <v>17</v>
          </cell>
          <cell r="AF106">
            <v>145</v>
          </cell>
          <cell r="AG106">
            <v>128</v>
          </cell>
          <cell r="AH106">
            <v>17</v>
          </cell>
          <cell r="AI106">
            <v>145</v>
          </cell>
          <cell r="AJ106">
            <v>128</v>
          </cell>
          <cell r="AK106">
            <v>17</v>
          </cell>
          <cell r="AL106">
            <v>145</v>
          </cell>
          <cell r="AM106">
            <v>0</v>
          </cell>
          <cell r="AN106">
            <v>0</v>
          </cell>
          <cell r="AO106">
            <v>0</v>
          </cell>
          <cell r="AP106">
            <v>0</v>
          </cell>
          <cell r="AQ106">
            <v>0</v>
          </cell>
          <cell r="AR106">
            <v>0</v>
          </cell>
          <cell r="AS106">
            <v>145</v>
          </cell>
          <cell r="AT106">
            <v>0</v>
          </cell>
          <cell r="AU106">
            <v>1</v>
          </cell>
          <cell r="AV106">
            <v>71</v>
          </cell>
          <cell r="AW106">
            <v>11</v>
          </cell>
          <cell r="AX106">
            <v>57</v>
          </cell>
          <cell r="AY106">
            <v>9</v>
          </cell>
          <cell r="AZ106">
            <v>55</v>
          </cell>
          <cell r="BA106">
            <v>0</v>
          </cell>
          <cell r="BB106">
            <v>0</v>
          </cell>
          <cell r="BC106">
            <v>0</v>
          </cell>
          <cell r="BD106">
            <v>0</v>
          </cell>
          <cell r="BE106">
            <v>0</v>
          </cell>
          <cell r="BF106">
            <v>0</v>
          </cell>
          <cell r="BG106">
            <v>0</v>
          </cell>
          <cell r="BH106">
            <v>0</v>
          </cell>
          <cell r="BI106">
            <v>0</v>
          </cell>
          <cell r="BL106">
            <v>0</v>
          </cell>
          <cell r="BM106">
            <v>1790048.37</v>
          </cell>
          <cell r="BN106">
            <v>1790048.37</v>
          </cell>
          <cell r="BQ106">
            <v>800</v>
          </cell>
          <cell r="BR106">
            <v>2316513.7599999998</v>
          </cell>
          <cell r="BS106">
            <v>2317313.7599999998</v>
          </cell>
          <cell r="BV106">
            <v>470230.44</v>
          </cell>
          <cell r="BW106">
            <v>1708854.4</v>
          </cell>
          <cell r="BX106">
            <v>2179084.84</v>
          </cell>
          <cell r="CA106">
            <v>335545</v>
          </cell>
          <cell r="CB106">
            <v>0</v>
          </cell>
          <cell r="CC106">
            <v>335545</v>
          </cell>
          <cell r="CF106">
            <v>0</v>
          </cell>
          <cell r="CG106">
            <v>0</v>
          </cell>
          <cell r="CH106">
            <v>0</v>
          </cell>
          <cell r="CL106">
            <v>0</v>
          </cell>
          <cell r="CM106">
            <v>0</v>
          </cell>
          <cell r="CN106">
            <v>0</v>
          </cell>
          <cell r="CQ106">
            <v>0</v>
          </cell>
          <cell r="CR106">
            <v>0</v>
          </cell>
          <cell r="CS106">
            <v>0</v>
          </cell>
          <cell r="CT106">
            <v>335545</v>
          </cell>
          <cell r="CU106">
            <v>0</v>
          </cell>
          <cell r="CV106">
            <v>0</v>
          </cell>
          <cell r="CW106">
            <v>335545</v>
          </cell>
          <cell r="CX106">
            <v>0</v>
          </cell>
          <cell r="CY106">
            <v>0</v>
          </cell>
          <cell r="CZ106">
            <v>0</v>
          </cell>
          <cell r="DA106">
            <v>0</v>
          </cell>
          <cell r="DB106">
            <v>0</v>
          </cell>
          <cell r="DC106">
            <v>0</v>
          </cell>
          <cell r="DD106">
            <v>0</v>
          </cell>
          <cell r="DE106">
            <v>0</v>
          </cell>
          <cell r="DF106">
            <v>0</v>
          </cell>
          <cell r="DG106">
            <v>0</v>
          </cell>
          <cell r="DH106">
            <v>0</v>
          </cell>
          <cell r="DI106">
            <v>0</v>
          </cell>
          <cell r="DJ106" t="str">
            <v>ASOCIACION FORESTAL INDIGENA MADRE DE DIOS - AFIMAD</v>
          </cell>
          <cell r="DK106" t="str">
            <v>01 Asociación</v>
          </cell>
          <cell r="FI106" t="str">
            <v>pacMAYOR</v>
          </cell>
        </row>
        <row r="107">
          <cell r="A107">
            <v>20490195301</v>
          </cell>
          <cell r="C107" t="str">
            <v>QUINUA Y OTROS GRANOS</v>
          </cell>
          <cell r="D107" t="str">
            <v>QUINUA</v>
          </cell>
          <cell r="E107" t="str">
            <v>Apurimac</v>
          </cell>
          <cell r="F107">
            <v>30101</v>
          </cell>
          <cell r="H107" t="str">
            <v>Abancay</v>
          </cell>
          <cell r="I107" t="str">
            <v>Abancay</v>
          </cell>
          <cell r="R107" t="str">
            <v>PAC</v>
          </cell>
          <cell r="S107" t="str">
            <v>2019-2020-2021</v>
          </cell>
          <cell r="T107">
            <v>3</v>
          </cell>
          <cell r="U107" t="str">
            <v>SI</v>
          </cell>
          <cell r="V107" t="str">
            <v>SI</v>
          </cell>
          <cell r="W107">
            <v>0</v>
          </cell>
          <cell r="X107">
            <v>4</v>
          </cell>
          <cell r="Y107">
            <v>6</v>
          </cell>
          <cell r="Z107">
            <v>10</v>
          </cell>
          <cell r="AA107">
            <v>8</v>
          </cell>
          <cell r="AB107">
            <v>17</v>
          </cell>
          <cell r="AC107">
            <v>25</v>
          </cell>
          <cell r="AD107">
            <v>8</v>
          </cell>
          <cell r="AE107">
            <v>17</v>
          </cell>
          <cell r="AF107">
            <v>25</v>
          </cell>
          <cell r="AG107">
            <v>0</v>
          </cell>
          <cell r="AH107">
            <v>0</v>
          </cell>
          <cell r="AI107">
            <v>0</v>
          </cell>
          <cell r="AJ107">
            <v>0</v>
          </cell>
          <cell r="AK107">
            <v>0</v>
          </cell>
          <cell r="AL107">
            <v>0</v>
          </cell>
          <cell r="AM107">
            <v>0</v>
          </cell>
          <cell r="AN107">
            <v>0</v>
          </cell>
          <cell r="AO107">
            <v>0</v>
          </cell>
          <cell r="AP107">
            <v>0</v>
          </cell>
          <cell r="AQ107">
            <v>0</v>
          </cell>
          <cell r="AR107">
            <v>0</v>
          </cell>
          <cell r="AS107">
            <v>25</v>
          </cell>
          <cell r="AT107">
            <v>0</v>
          </cell>
          <cell r="AU107">
            <v>0</v>
          </cell>
          <cell r="AV107">
            <v>3</v>
          </cell>
          <cell r="AW107">
            <v>0</v>
          </cell>
          <cell r="AX107">
            <v>0</v>
          </cell>
          <cell r="AY107">
            <v>0</v>
          </cell>
          <cell r="AZ107">
            <v>0</v>
          </cell>
          <cell r="BA107">
            <v>0</v>
          </cell>
          <cell r="BB107">
            <v>0</v>
          </cell>
          <cell r="BC107">
            <v>0</v>
          </cell>
          <cell r="BD107">
            <v>0</v>
          </cell>
          <cell r="BE107">
            <v>0</v>
          </cell>
          <cell r="BF107">
            <v>0</v>
          </cell>
          <cell r="BG107">
            <v>48276</v>
          </cell>
          <cell r="BH107">
            <v>0</v>
          </cell>
          <cell r="BI107">
            <v>48276</v>
          </cell>
          <cell r="BL107">
            <v>37127</v>
          </cell>
          <cell r="BM107">
            <v>0</v>
          </cell>
          <cell r="BN107">
            <v>37127</v>
          </cell>
          <cell r="BQ107">
            <v>50168</v>
          </cell>
          <cell r="BR107">
            <v>0</v>
          </cell>
          <cell r="BS107">
            <v>50168</v>
          </cell>
          <cell r="BV107">
            <v>0</v>
          </cell>
          <cell r="BW107">
            <v>0</v>
          </cell>
          <cell r="BX107">
            <v>0</v>
          </cell>
          <cell r="CA107">
            <v>0</v>
          </cell>
          <cell r="CB107">
            <v>0</v>
          </cell>
          <cell r="CC107">
            <v>0</v>
          </cell>
          <cell r="CF107">
            <v>0</v>
          </cell>
          <cell r="CG107">
            <v>0</v>
          </cell>
          <cell r="CH107">
            <v>0</v>
          </cell>
          <cell r="CL107">
            <v>0</v>
          </cell>
          <cell r="CM107">
            <v>0</v>
          </cell>
          <cell r="CN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t="str">
            <v>ASOCIACION DE MUJERES PRODUCTORAS SANTO DOMINGO TALLARIN DE CASA</v>
          </cell>
          <cell r="DK107" t="str">
            <v>01 Asociación</v>
          </cell>
          <cell r="FI107" t="str">
            <v>pacMAYOR</v>
          </cell>
        </row>
        <row r="108">
          <cell r="A108">
            <v>20490264397</v>
          </cell>
          <cell r="C108" t="str">
            <v>PALTA</v>
          </cell>
          <cell r="D108" t="str">
            <v>PALTA</v>
          </cell>
          <cell r="E108" t="str">
            <v>Cusco</v>
          </cell>
          <cell r="F108">
            <v>80306</v>
          </cell>
          <cell r="H108" t="str">
            <v>Anta</v>
          </cell>
          <cell r="I108" t="str">
            <v>Limatambo</v>
          </cell>
          <cell r="R108" t="str">
            <v>PAC</v>
          </cell>
          <cell r="S108" t="str">
            <v>2018-2019-2020-2021-2022-2023-2024 - 2025</v>
          </cell>
          <cell r="T108">
            <v>8</v>
          </cell>
          <cell r="U108" t="str">
            <v>SI</v>
          </cell>
          <cell r="V108" t="str">
            <v>SI</v>
          </cell>
          <cell r="W108">
            <v>72</v>
          </cell>
          <cell r="X108">
            <v>52</v>
          </cell>
          <cell r="Y108">
            <v>13</v>
          </cell>
          <cell r="Z108">
            <v>65</v>
          </cell>
          <cell r="AA108">
            <v>46</v>
          </cell>
          <cell r="AB108">
            <v>24</v>
          </cell>
          <cell r="AC108">
            <v>70</v>
          </cell>
          <cell r="AD108">
            <v>49</v>
          </cell>
          <cell r="AE108">
            <v>24</v>
          </cell>
          <cell r="AF108">
            <v>73</v>
          </cell>
          <cell r="AG108">
            <v>49</v>
          </cell>
          <cell r="AH108">
            <v>24</v>
          </cell>
          <cell r="AI108">
            <v>73</v>
          </cell>
          <cell r="AJ108">
            <v>49</v>
          </cell>
          <cell r="AK108">
            <v>24</v>
          </cell>
          <cell r="AL108">
            <v>73</v>
          </cell>
          <cell r="AM108">
            <v>37</v>
          </cell>
          <cell r="AN108">
            <v>16</v>
          </cell>
          <cell r="AO108">
            <v>53</v>
          </cell>
          <cell r="AP108">
            <v>49</v>
          </cell>
          <cell r="AQ108">
            <v>24</v>
          </cell>
          <cell r="AR108">
            <v>73</v>
          </cell>
          <cell r="AS108">
            <v>73</v>
          </cell>
          <cell r="AT108">
            <v>11</v>
          </cell>
          <cell r="AU108">
            <v>4</v>
          </cell>
          <cell r="AV108">
            <v>24</v>
          </cell>
          <cell r="AW108">
            <v>3</v>
          </cell>
          <cell r="AX108">
            <v>17</v>
          </cell>
          <cell r="AY108">
            <v>4</v>
          </cell>
          <cell r="AZ108">
            <v>26</v>
          </cell>
          <cell r="BA108">
            <v>3</v>
          </cell>
          <cell r="BB108">
            <v>21</v>
          </cell>
          <cell r="BC108">
            <v>4</v>
          </cell>
          <cell r="BD108">
            <v>22</v>
          </cell>
          <cell r="BE108">
            <v>4</v>
          </cell>
          <cell r="BF108">
            <v>0</v>
          </cell>
          <cell r="BG108">
            <v>852062.45</v>
          </cell>
          <cell r="BH108">
            <v>0</v>
          </cell>
          <cell r="BI108">
            <v>852062.45</v>
          </cell>
          <cell r="BL108">
            <v>2225415</v>
          </cell>
          <cell r="BM108">
            <v>0</v>
          </cell>
          <cell r="BN108">
            <v>2225415</v>
          </cell>
          <cell r="BQ108">
            <v>2162109.83</v>
          </cell>
          <cell r="BR108">
            <v>0</v>
          </cell>
          <cell r="BS108">
            <v>2162109.83</v>
          </cell>
          <cell r="BV108">
            <v>4355018.38</v>
          </cell>
          <cell r="BW108">
            <v>0</v>
          </cell>
          <cell r="BX108">
            <v>4355018.38</v>
          </cell>
          <cell r="CA108">
            <v>7290944</v>
          </cell>
          <cell r="CB108">
            <v>0</v>
          </cell>
          <cell r="CC108">
            <v>7290944</v>
          </cell>
          <cell r="CF108">
            <v>555888</v>
          </cell>
          <cell r="CG108">
            <v>4662229</v>
          </cell>
          <cell r="CH108">
            <v>5218117</v>
          </cell>
          <cell r="CL108">
            <v>2220000</v>
          </cell>
          <cell r="CM108">
            <v>0</v>
          </cell>
          <cell r="CN108">
            <v>2220000</v>
          </cell>
          <cell r="CQ108">
            <v>0</v>
          </cell>
          <cell r="CR108">
            <v>7290944</v>
          </cell>
          <cell r="CS108">
            <v>0</v>
          </cell>
          <cell r="CT108">
            <v>0</v>
          </cell>
          <cell r="CU108">
            <v>0</v>
          </cell>
          <cell r="CV108">
            <v>0</v>
          </cell>
          <cell r="CW108">
            <v>7290944</v>
          </cell>
          <cell r="CX108">
            <v>0</v>
          </cell>
          <cell r="CY108">
            <v>555888</v>
          </cell>
          <cell r="CZ108">
            <v>0</v>
          </cell>
          <cell r="DA108">
            <v>4662229</v>
          </cell>
          <cell r="DB108">
            <v>0</v>
          </cell>
          <cell r="DC108">
            <v>5218117</v>
          </cell>
          <cell r="DD108">
            <v>0</v>
          </cell>
          <cell r="DE108">
            <v>2220000</v>
          </cell>
          <cell r="DF108">
            <v>0</v>
          </cell>
          <cell r="DG108">
            <v>0</v>
          </cell>
          <cell r="DH108">
            <v>0</v>
          </cell>
          <cell r="DI108">
            <v>2220000</v>
          </cell>
          <cell r="DJ108" t="str">
            <v>ASOCIACION DE PRODUCTORES FRUTICOLAS Y PALTOS DEL VALLE DE LIMATAMBO</v>
          </cell>
          <cell r="DK108" t="str">
            <v>01 Asociación</v>
          </cell>
          <cell r="FI108" t="str">
            <v>pacMAYOR</v>
          </cell>
        </row>
        <row r="109">
          <cell r="A109">
            <v>20490395653</v>
          </cell>
          <cell r="C109" t="str">
            <v>PALTA</v>
          </cell>
          <cell r="D109" t="str">
            <v>PALTA</v>
          </cell>
          <cell r="E109" t="str">
            <v>Apurimac</v>
          </cell>
          <cell r="F109">
            <v>30601</v>
          </cell>
          <cell r="H109" t="str">
            <v>Chincheros</v>
          </cell>
          <cell r="I109" t="str">
            <v>Chincheros</v>
          </cell>
          <cell r="R109" t="str">
            <v>PAC</v>
          </cell>
          <cell r="S109" t="str">
            <v>2023-2024 - 2025</v>
          </cell>
          <cell r="T109">
            <v>3</v>
          </cell>
          <cell r="U109" t="str">
            <v>SI</v>
          </cell>
          <cell r="V109" t="str">
            <v>SI</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30</v>
          </cell>
          <cell r="AK109">
            <v>17</v>
          </cell>
          <cell r="AL109">
            <v>47</v>
          </cell>
          <cell r="AM109">
            <v>25</v>
          </cell>
          <cell r="AN109">
            <v>6</v>
          </cell>
          <cell r="AO109">
            <v>31</v>
          </cell>
          <cell r="AP109">
            <v>24</v>
          </cell>
          <cell r="AQ109">
            <v>6</v>
          </cell>
          <cell r="AR109">
            <v>30</v>
          </cell>
          <cell r="AS109">
            <v>30</v>
          </cell>
          <cell r="AT109">
            <v>0</v>
          </cell>
          <cell r="AU109">
            <v>0</v>
          </cell>
          <cell r="AV109">
            <v>0</v>
          </cell>
          <cell r="AW109">
            <v>0</v>
          </cell>
          <cell r="AX109">
            <v>0</v>
          </cell>
          <cell r="AY109">
            <v>0</v>
          </cell>
          <cell r="AZ109">
            <v>28</v>
          </cell>
          <cell r="BA109">
            <v>3</v>
          </cell>
          <cell r="BB109">
            <v>21</v>
          </cell>
          <cell r="BC109">
            <v>7</v>
          </cell>
          <cell r="BD109">
            <v>31</v>
          </cell>
          <cell r="BE109">
            <v>5</v>
          </cell>
          <cell r="BF109">
            <v>0</v>
          </cell>
          <cell r="BG109">
            <v>0</v>
          </cell>
          <cell r="BH109">
            <v>0</v>
          </cell>
          <cell r="BI109">
            <v>0</v>
          </cell>
          <cell r="BL109">
            <v>0</v>
          </cell>
          <cell r="BM109">
            <v>0</v>
          </cell>
          <cell r="BN109">
            <v>0</v>
          </cell>
          <cell r="BQ109">
            <v>0</v>
          </cell>
          <cell r="BR109">
            <v>0</v>
          </cell>
          <cell r="BS109">
            <v>0</v>
          </cell>
          <cell r="BV109">
            <v>0</v>
          </cell>
          <cell r="BW109">
            <v>0</v>
          </cell>
          <cell r="BX109">
            <v>0</v>
          </cell>
          <cell r="CA109">
            <v>556000</v>
          </cell>
          <cell r="CB109">
            <v>0</v>
          </cell>
          <cell r="CC109">
            <v>556000</v>
          </cell>
          <cell r="CF109">
            <v>0</v>
          </cell>
          <cell r="CG109">
            <v>0</v>
          </cell>
          <cell r="CH109">
            <v>0</v>
          </cell>
          <cell r="CL109">
            <v>156579</v>
          </cell>
          <cell r="CM109">
            <v>0</v>
          </cell>
          <cell r="CN109">
            <v>156579</v>
          </cell>
          <cell r="CQ109">
            <v>0</v>
          </cell>
          <cell r="CR109">
            <v>556000</v>
          </cell>
          <cell r="CS109">
            <v>0</v>
          </cell>
          <cell r="CT109">
            <v>0</v>
          </cell>
          <cell r="CU109">
            <v>0</v>
          </cell>
          <cell r="CV109">
            <v>0</v>
          </cell>
          <cell r="CW109">
            <v>556000</v>
          </cell>
          <cell r="CX109">
            <v>0</v>
          </cell>
          <cell r="CY109">
            <v>0</v>
          </cell>
          <cell r="CZ109">
            <v>0</v>
          </cell>
          <cell r="DA109">
            <v>0</v>
          </cell>
          <cell r="DB109">
            <v>0</v>
          </cell>
          <cell r="DC109">
            <v>0</v>
          </cell>
          <cell r="DD109">
            <v>0</v>
          </cell>
          <cell r="DE109">
            <v>156579</v>
          </cell>
          <cell r="DF109">
            <v>0</v>
          </cell>
          <cell r="DG109">
            <v>0</v>
          </cell>
          <cell r="DH109">
            <v>0</v>
          </cell>
          <cell r="DI109">
            <v>156579</v>
          </cell>
          <cell r="DJ109" t="str">
            <v>ASOCIACION DE PRODUCTORES AGROPECUARIOS LA VICTORIA OSCCOLLO COCHARCAS</v>
          </cell>
          <cell r="DK109" t="str">
            <v>01 Asociación</v>
          </cell>
          <cell r="FI109" t="str">
            <v>pacMAYOR</v>
          </cell>
        </row>
        <row r="110">
          <cell r="A110">
            <v>20490415603</v>
          </cell>
          <cell r="C110" t="str">
            <v>CASTAÑA</v>
          </cell>
          <cell r="D110" t="str">
            <v>CASTAÑA</v>
          </cell>
          <cell r="E110" t="str">
            <v>Madre de Dios</v>
          </cell>
          <cell r="F110">
            <v>170101</v>
          </cell>
          <cell r="H110" t="str">
            <v>Tambopata</v>
          </cell>
          <cell r="I110" t="str">
            <v>Tambopata</v>
          </cell>
          <cell r="R110" t="str">
            <v>PAC</v>
          </cell>
          <cell r="S110" t="str">
            <v>2019</v>
          </cell>
          <cell r="T110">
            <v>1</v>
          </cell>
          <cell r="U110" t="str">
            <v>SI</v>
          </cell>
          <cell r="V110" t="str">
            <v>NO</v>
          </cell>
          <cell r="W110">
            <v>0</v>
          </cell>
          <cell r="X110">
            <v>44</v>
          </cell>
          <cell r="Y110">
            <v>27</v>
          </cell>
          <cell r="Z110">
            <v>71</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71</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L110">
            <v>0</v>
          </cell>
          <cell r="BM110">
            <v>0</v>
          </cell>
          <cell r="BN110">
            <v>0</v>
          </cell>
          <cell r="BQ110">
            <v>0</v>
          </cell>
          <cell r="BR110">
            <v>0</v>
          </cell>
          <cell r="BS110">
            <v>0</v>
          </cell>
          <cell r="BV110">
            <v>0</v>
          </cell>
          <cell r="BW110">
            <v>0</v>
          </cell>
          <cell r="BX110">
            <v>0</v>
          </cell>
          <cell r="CA110">
            <v>0</v>
          </cell>
          <cell r="CB110">
            <v>0</v>
          </cell>
          <cell r="CC110">
            <v>0</v>
          </cell>
          <cell r="CF110">
            <v>0</v>
          </cell>
          <cell r="CG110">
            <v>0</v>
          </cell>
          <cell r="CH110">
            <v>0</v>
          </cell>
          <cell r="CL110">
            <v>0</v>
          </cell>
          <cell r="CM110">
            <v>0</v>
          </cell>
          <cell r="CN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0</v>
          </cell>
          <cell r="DF110">
            <v>0</v>
          </cell>
          <cell r="DG110">
            <v>0</v>
          </cell>
          <cell r="DH110">
            <v>0</v>
          </cell>
          <cell r="DI110">
            <v>0</v>
          </cell>
          <cell r="DJ110" t="str">
            <v>EJECUTOR DE CONTRATO DE ADMINISTRACION DE LA RESERVA COMUNAL AMARAKAERI - ECA AMARAKAERI</v>
          </cell>
          <cell r="DK110" t="str">
            <v>01 Asociación</v>
          </cell>
          <cell r="FI110" t="str">
            <v>pacMAYOR</v>
          </cell>
        </row>
        <row r="111">
          <cell r="A111">
            <v>20490594265</v>
          </cell>
          <cell r="C111" t="str">
            <v>PALTA</v>
          </cell>
          <cell r="D111" t="str">
            <v>PALTA</v>
          </cell>
          <cell r="E111" t="str">
            <v>Apurimac</v>
          </cell>
          <cell r="F111">
            <v>30604</v>
          </cell>
          <cell r="H111" t="str">
            <v>Chincheros</v>
          </cell>
          <cell r="I111" t="str">
            <v>Huaccana</v>
          </cell>
          <cell r="R111" t="str">
            <v>PAC</v>
          </cell>
          <cell r="S111" t="str">
            <v>2018-2019-2020</v>
          </cell>
          <cell r="T111">
            <v>3</v>
          </cell>
          <cell r="U111" t="str">
            <v>SI</v>
          </cell>
          <cell r="V111" t="str">
            <v>SI</v>
          </cell>
          <cell r="W111">
            <v>37</v>
          </cell>
          <cell r="X111">
            <v>13</v>
          </cell>
          <cell r="Y111">
            <v>15</v>
          </cell>
          <cell r="Z111">
            <v>28</v>
          </cell>
          <cell r="AA111">
            <v>11</v>
          </cell>
          <cell r="AB111">
            <v>8</v>
          </cell>
          <cell r="AC111">
            <v>19</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19</v>
          </cell>
          <cell r="AT111">
            <v>0</v>
          </cell>
          <cell r="AU111">
            <v>2</v>
          </cell>
          <cell r="AV111">
            <v>0</v>
          </cell>
          <cell r="AW111">
            <v>0</v>
          </cell>
          <cell r="AX111">
            <v>0</v>
          </cell>
          <cell r="AY111">
            <v>0</v>
          </cell>
          <cell r="AZ111">
            <v>0</v>
          </cell>
          <cell r="BA111">
            <v>0</v>
          </cell>
          <cell r="BB111">
            <v>0</v>
          </cell>
          <cell r="BC111">
            <v>0</v>
          </cell>
          <cell r="BD111">
            <v>0</v>
          </cell>
          <cell r="BE111">
            <v>0</v>
          </cell>
          <cell r="BF111">
            <v>0</v>
          </cell>
          <cell r="BG111">
            <v>1974706.24</v>
          </cell>
          <cell r="BH111">
            <v>0</v>
          </cell>
          <cell r="BI111">
            <v>1974706.24</v>
          </cell>
          <cell r="BL111">
            <v>58325</v>
          </cell>
          <cell r="BM111">
            <v>0</v>
          </cell>
          <cell r="BN111">
            <v>58325</v>
          </cell>
          <cell r="BQ111">
            <v>0</v>
          </cell>
          <cell r="BR111">
            <v>0</v>
          </cell>
          <cell r="BS111">
            <v>0</v>
          </cell>
          <cell r="BV111">
            <v>0</v>
          </cell>
          <cell r="BW111">
            <v>0</v>
          </cell>
          <cell r="BX111">
            <v>0</v>
          </cell>
          <cell r="CA111">
            <v>0</v>
          </cell>
          <cell r="CB111">
            <v>0</v>
          </cell>
          <cell r="CC111">
            <v>0</v>
          </cell>
          <cell r="CF111">
            <v>0</v>
          </cell>
          <cell r="CG111">
            <v>0</v>
          </cell>
          <cell r="CH111">
            <v>0</v>
          </cell>
          <cell r="CL111">
            <v>0</v>
          </cell>
          <cell r="CM111">
            <v>0</v>
          </cell>
          <cell r="CN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t="str">
            <v xml:space="preserve">ASOCIACION DE PRODUCTORES AGROPECUARIOS ORGANICOS VALLE PAMPAS - APAOVAP
</v>
          </cell>
          <cell r="DK111" t="str">
            <v>01 Asociación</v>
          </cell>
          <cell r="FI111" t="str">
            <v>pacMAYOR</v>
          </cell>
        </row>
        <row r="112">
          <cell r="A112">
            <v>20490672835</v>
          </cell>
          <cell r="C112" t="str">
            <v>PAPA</v>
          </cell>
          <cell r="D112" t="str">
            <v>PAPA NATIVA</v>
          </cell>
          <cell r="E112" t="str">
            <v>Apurimac</v>
          </cell>
          <cell r="F112">
            <v>30213</v>
          </cell>
          <cell r="H112" t="str">
            <v>Andahuaylas</v>
          </cell>
          <cell r="I112" t="str">
            <v>San Jeronimo</v>
          </cell>
          <cell r="R112" t="str">
            <v>PAC</v>
          </cell>
          <cell r="S112" t="str">
            <v>2020-2021-2022-2023</v>
          </cell>
          <cell r="T112">
            <v>4</v>
          </cell>
          <cell r="U112" t="str">
            <v>SI</v>
          </cell>
          <cell r="V112" t="str">
            <v>SI</v>
          </cell>
          <cell r="W112">
            <v>0</v>
          </cell>
          <cell r="X112">
            <v>0</v>
          </cell>
          <cell r="Y112">
            <v>0</v>
          </cell>
          <cell r="Z112">
            <v>0</v>
          </cell>
          <cell r="AA112">
            <v>19</v>
          </cell>
          <cell r="AB112">
            <v>3</v>
          </cell>
          <cell r="AC112">
            <v>22</v>
          </cell>
          <cell r="AD112">
            <v>15</v>
          </cell>
          <cell r="AE112">
            <v>4</v>
          </cell>
          <cell r="AF112">
            <v>19</v>
          </cell>
          <cell r="AG112">
            <v>15</v>
          </cell>
          <cell r="AH112">
            <v>4</v>
          </cell>
          <cell r="AI112">
            <v>19</v>
          </cell>
          <cell r="AJ112">
            <v>15</v>
          </cell>
          <cell r="AK112">
            <v>4</v>
          </cell>
          <cell r="AL112">
            <v>19</v>
          </cell>
          <cell r="AM112">
            <v>0</v>
          </cell>
          <cell r="AN112">
            <v>0</v>
          </cell>
          <cell r="AO112">
            <v>0</v>
          </cell>
          <cell r="AP112">
            <v>0</v>
          </cell>
          <cell r="AQ112">
            <v>0</v>
          </cell>
          <cell r="AR112">
            <v>0</v>
          </cell>
          <cell r="AS112">
            <v>19</v>
          </cell>
          <cell r="AT112">
            <v>0</v>
          </cell>
          <cell r="AU112">
            <v>2</v>
          </cell>
          <cell r="AV112">
            <v>50</v>
          </cell>
          <cell r="AW112">
            <v>7</v>
          </cell>
          <cell r="AX112">
            <v>14</v>
          </cell>
          <cell r="AY112">
            <v>2</v>
          </cell>
          <cell r="AZ112">
            <v>14</v>
          </cell>
          <cell r="BA112">
            <v>3</v>
          </cell>
          <cell r="BB112">
            <v>0</v>
          </cell>
          <cell r="BC112">
            <v>0</v>
          </cell>
          <cell r="BD112">
            <v>0</v>
          </cell>
          <cell r="BE112">
            <v>0</v>
          </cell>
          <cell r="BF112">
            <v>0</v>
          </cell>
          <cell r="BG112">
            <v>0</v>
          </cell>
          <cell r="BH112">
            <v>0</v>
          </cell>
          <cell r="BI112">
            <v>0</v>
          </cell>
          <cell r="BL112">
            <v>0</v>
          </cell>
          <cell r="BM112">
            <v>0</v>
          </cell>
          <cell r="BN112">
            <v>0</v>
          </cell>
          <cell r="BQ112">
            <v>267925</v>
          </cell>
          <cell r="BR112">
            <v>0</v>
          </cell>
          <cell r="BS112">
            <v>267925</v>
          </cell>
          <cell r="BV112">
            <v>157500</v>
          </cell>
          <cell r="BW112">
            <v>0</v>
          </cell>
          <cell r="BX112">
            <v>157500</v>
          </cell>
          <cell r="CA112">
            <v>215680</v>
          </cell>
          <cell r="CB112">
            <v>0</v>
          </cell>
          <cell r="CC112">
            <v>215680</v>
          </cell>
          <cell r="CF112">
            <v>0</v>
          </cell>
          <cell r="CG112">
            <v>0</v>
          </cell>
          <cell r="CH112">
            <v>0</v>
          </cell>
          <cell r="CL112">
            <v>0</v>
          </cell>
          <cell r="CM112">
            <v>0</v>
          </cell>
          <cell r="CN112">
            <v>0</v>
          </cell>
          <cell r="CQ112">
            <v>0</v>
          </cell>
          <cell r="CR112">
            <v>215680</v>
          </cell>
          <cell r="CS112">
            <v>0</v>
          </cell>
          <cell r="CT112">
            <v>0</v>
          </cell>
          <cell r="CU112">
            <v>0</v>
          </cell>
          <cell r="CV112">
            <v>0</v>
          </cell>
          <cell r="CW112">
            <v>215680</v>
          </cell>
          <cell r="CX112">
            <v>0</v>
          </cell>
          <cell r="CY112">
            <v>0</v>
          </cell>
          <cell r="CZ112">
            <v>0</v>
          </cell>
          <cell r="DA112">
            <v>0</v>
          </cell>
          <cell r="DB112">
            <v>0</v>
          </cell>
          <cell r="DC112">
            <v>0</v>
          </cell>
          <cell r="DD112">
            <v>0</v>
          </cell>
          <cell r="DE112">
            <v>0</v>
          </cell>
          <cell r="DF112">
            <v>0</v>
          </cell>
          <cell r="DG112">
            <v>0</v>
          </cell>
          <cell r="DH112">
            <v>0</v>
          </cell>
          <cell r="DI112">
            <v>0</v>
          </cell>
          <cell r="DJ112" t="str">
            <v>ASOCIACION DE PRODUCTORES FLOR DE PAPA DE CHULLCUISA ALTA - ASOCIACION FLOR DE PAPA</v>
          </cell>
          <cell r="DK112" t="str">
            <v>01 Asociación</v>
          </cell>
          <cell r="FI112" t="str">
            <v>pacMAYOR</v>
          </cell>
        </row>
        <row r="113">
          <cell r="A113">
            <v>20604988200</v>
          </cell>
          <cell r="C113" t="str">
            <v>CACAO</v>
          </cell>
          <cell r="D113" t="str">
            <v>CACAO</v>
          </cell>
          <cell r="E113" t="str">
            <v>Cusco</v>
          </cell>
          <cell r="F113">
            <v>80902</v>
          </cell>
          <cell r="H113" t="str">
            <v>La Convencion</v>
          </cell>
          <cell r="I113" t="str">
            <v>Echarate</v>
          </cell>
          <cell r="R113" t="str">
            <v>PAC</v>
          </cell>
          <cell r="S113" t="str">
            <v>2024 - 2025</v>
          </cell>
          <cell r="T113">
            <v>2</v>
          </cell>
          <cell r="U113" t="str">
            <v>SI</v>
          </cell>
          <cell r="V113" t="str">
            <v>SI</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19</v>
          </cell>
          <cell r="AN113">
            <v>3</v>
          </cell>
          <cell r="AO113">
            <v>22</v>
          </cell>
          <cell r="AP113">
            <v>20</v>
          </cell>
          <cell r="AQ113">
            <v>2</v>
          </cell>
          <cell r="AR113">
            <v>22</v>
          </cell>
          <cell r="AS113">
            <v>22</v>
          </cell>
          <cell r="AT113">
            <v>0</v>
          </cell>
          <cell r="AU113">
            <v>0</v>
          </cell>
          <cell r="AV113">
            <v>0</v>
          </cell>
          <cell r="AW113">
            <v>0</v>
          </cell>
          <cell r="AX113">
            <v>0</v>
          </cell>
          <cell r="AY113">
            <v>0</v>
          </cell>
          <cell r="AZ113">
            <v>0</v>
          </cell>
          <cell r="BA113">
            <v>0</v>
          </cell>
          <cell r="BB113">
            <v>14</v>
          </cell>
          <cell r="BC113">
            <v>3</v>
          </cell>
          <cell r="BD113">
            <v>15</v>
          </cell>
          <cell r="BE113">
            <v>3</v>
          </cell>
          <cell r="BF113">
            <v>0</v>
          </cell>
          <cell r="BG113">
            <v>0</v>
          </cell>
          <cell r="BH113">
            <v>0</v>
          </cell>
          <cell r="BI113">
            <v>0</v>
          </cell>
          <cell r="BL113">
            <v>0</v>
          </cell>
          <cell r="BM113">
            <v>0</v>
          </cell>
          <cell r="BN113">
            <v>0</v>
          </cell>
          <cell r="BQ113">
            <v>0</v>
          </cell>
          <cell r="BR113">
            <v>0</v>
          </cell>
          <cell r="BS113">
            <v>0</v>
          </cell>
          <cell r="BV113">
            <v>0</v>
          </cell>
          <cell r="BW113">
            <v>0</v>
          </cell>
          <cell r="BX113">
            <v>0</v>
          </cell>
          <cell r="CA113">
            <v>0</v>
          </cell>
          <cell r="CB113">
            <v>0</v>
          </cell>
          <cell r="CC113">
            <v>0</v>
          </cell>
          <cell r="CF113">
            <v>548000</v>
          </cell>
          <cell r="CG113">
            <v>0</v>
          </cell>
          <cell r="CH113">
            <v>548000</v>
          </cell>
          <cell r="CL113">
            <v>268522.5</v>
          </cell>
          <cell r="CM113">
            <v>0</v>
          </cell>
          <cell r="CN113">
            <v>268522.5</v>
          </cell>
          <cell r="CQ113">
            <v>0</v>
          </cell>
          <cell r="CR113">
            <v>0</v>
          </cell>
          <cell r="CS113">
            <v>0</v>
          </cell>
          <cell r="CT113">
            <v>0</v>
          </cell>
          <cell r="CU113">
            <v>0</v>
          </cell>
          <cell r="CV113">
            <v>0</v>
          </cell>
          <cell r="CW113">
            <v>0</v>
          </cell>
          <cell r="CX113">
            <v>0</v>
          </cell>
          <cell r="CY113">
            <v>77500</v>
          </cell>
          <cell r="CZ113">
            <v>424000</v>
          </cell>
          <cell r="DA113">
            <v>0</v>
          </cell>
          <cell r="DB113">
            <v>46500</v>
          </cell>
          <cell r="DC113">
            <v>548000</v>
          </cell>
          <cell r="DD113">
            <v>0</v>
          </cell>
          <cell r="DE113">
            <v>0</v>
          </cell>
          <cell r="DF113">
            <v>268522.5</v>
          </cell>
          <cell r="DG113">
            <v>0</v>
          </cell>
          <cell r="DH113">
            <v>0</v>
          </cell>
          <cell r="DI113">
            <v>268522.5</v>
          </cell>
          <cell r="DJ113" t="str">
            <v>ASOCIACION DE PRODUCTORES DE CACAO CCAPAQKILLA</v>
          </cell>
          <cell r="DK113" t="str">
            <v>01 Asociación</v>
          </cell>
          <cell r="FI113" t="str">
            <v>pacMAYOR</v>
          </cell>
        </row>
        <row r="114">
          <cell r="A114">
            <v>20490790447</v>
          </cell>
          <cell r="C114" t="str">
            <v>QUINUA Y OTROS GRANOS</v>
          </cell>
          <cell r="D114" t="str">
            <v>QUINUA</v>
          </cell>
          <cell r="E114" t="str">
            <v>Cusco</v>
          </cell>
          <cell r="F114">
            <v>80701</v>
          </cell>
          <cell r="H114" t="str">
            <v>Chumbivilcas</v>
          </cell>
          <cell r="I114" t="str">
            <v>Santo Tomas</v>
          </cell>
          <cell r="R114" t="str">
            <v>PAC</v>
          </cell>
          <cell r="S114" t="str">
            <v>2022-2023-2024</v>
          </cell>
          <cell r="T114">
            <v>3</v>
          </cell>
          <cell r="U114" t="str">
            <v>SI</v>
          </cell>
          <cell r="V114" t="str">
            <v>SI</v>
          </cell>
          <cell r="W114">
            <v>0</v>
          </cell>
          <cell r="X114">
            <v>0</v>
          </cell>
          <cell r="Y114">
            <v>0</v>
          </cell>
          <cell r="Z114">
            <v>0</v>
          </cell>
          <cell r="AA114">
            <v>0</v>
          </cell>
          <cell r="AB114">
            <v>0</v>
          </cell>
          <cell r="AC114">
            <v>0</v>
          </cell>
          <cell r="AD114">
            <v>0</v>
          </cell>
          <cell r="AE114">
            <v>0</v>
          </cell>
          <cell r="AF114">
            <v>0</v>
          </cell>
          <cell r="AG114">
            <v>64</v>
          </cell>
          <cell r="AH114">
            <v>17</v>
          </cell>
          <cell r="AI114">
            <v>81</v>
          </cell>
          <cell r="AJ114">
            <v>64</v>
          </cell>
          <cell r="AK114">
            <v>17</v>
          </cell>
          <cell r="AL114">
            <v>81</v>
          </cell>
          <cell r="AM114">
            <v>66</v>
          </cell>
          <cell r="AN114">
            <v>15</v>
          </cell>
          <cell r="AO114">
            <v>81</v>
          </cell>
          <cell r="AP114">
            <v>0</v>
          </cell>
          <cell r="AQ114">
            <v>0</v>
          </cell>
          <cell r="AR114">
            <v>0</v>
          </cell>
          <cell r="AS114">
            <v>81</v>
          </cell>
          <cell r="AT114">
            <v>0</v>
          </cell>
          <cell r="AU114">
            <v>0</v>
          </cell>
          <cell r="AV114">
            <v>0</v>
          </cell>
          <cell r="AW114">
            <v>0</v>
          </cell>
          <cell r="AX114">
            <v>27</v>
          </cell>
          <cell r="AY114">
            <v>4</v>
          </cell>
          <cell r="AZ114">
            <v>27</v>
          </cell>
          <cell r="BA114">
            <v>6</v>
          </cell>
          <cell r="BB114">
            <v>41</v>
          </cell>
          <cell r="BC114">
            <v>8</v>
          </cell>
          <cell r="BD114">
            <v>0</v>
          </cell>
          <cell r="BE114">
            <v>0</v>
          </cell>
          <cell r="BF114">
            <v>0</v>
          </cell>
          <cell r="BG114">
            <v>0</v>
          </cell>
          <cell r="BH114">
            <v>0</v>
          </cell>
          <cell r="BI114">
            <v>0</v>
          </cell>
          <cell r="BL114">
            <v>0</v>
          </cell>
          <cell r="BM114">
            <v>0</v>
          </cell>
          <cell r="BN114">
            <v>0</v>
          </cell>
          <cell r="BQ114">
            <v>0</v>
          </cell>
          <cell r="BR114">
            <v>0</v>
          </cell>
          <cell r="BS114">
            <v>0</v>
          </cell>
          <cell r="BV114">
            <v>304846.03999999998</v>
          </cell>
          <cell r="BW114">
            <v>0</v>
          </cell>
          <cell r="BX114">
            <v>304846.03999999998</v>
          </cell>
          <cell r="CA114">
            <v>349896.57</v>
          </cell>
          <cell r="CB114">
            <v>0</v>
          </cell>
          <cell r="CC114">
            <v>349896.57</v>
          </cell>
          <cell r="CF114">
            <v>222236.87599999999</v>
          </cell>
          <cell r="CG114">
            <v>0</v>
          </cell>
          <cell r="CH114">
            <v>222236.87599999999</v>
          </cell>
          <cell r="CL114">
            <v>0</v>
          </cell>
          <cell r="CM114">
            <v>0</v>
          </cell>
          <cell r="CN114">
            <v>0</v>
          </cell>
          <cell r="CQ114">
            <v>0</v>
          </cell>
          <cell r="CR114">
            <v>250237.611684</v>
          </cell>
          <cell r="CS114">
            <v>0</v>
          </cell>
          <cell r="CT114">
            <v>99658.955774939997</v>
          </cell>
          <cell r="CU114">
            <v>0</v>
          </cell>
          <cell r="CV114">
            <v>0</v>
          </cell>
          <cell r="CW114">
            <v>349896.56745893997</v>
          </cell>
          <cell r="CX114">
            <v>0</v>
          </cell>
          <cell r="CY114">
            <v>222236.87599999999</v>
          </cell>
          <cell r="CZ114">
            <v>0</v>
          </cell>
          <cell r="DA114">
            <v>0</v>
          </cell>
          <cell r="DB114">
            <v>0</v>
          </cell>
          <cell r="DC114">
            <v>222236.87599999999</v>
          </cell>
          <cell r="DD114">
            <v>0</v>
          </cell>
          <cell r="DE114">
            <v>0</v>
          </cell>
          <cell r="DF114">
            <v>0</v>
          </cell>
          <cell r="DG114">
            <v>0</v>
          </cell>
          <cell r="DH114">
            <v>0</v>
          </cell>
          <cell r="DI114">
            <v>0</v>
          </cell>
          <cell r="DJ114" t="str">
            <v>COOPERATIVA SERVICIOS ESPECIALES DE LAS COMUNIDADES CAMPESINAS DE CHUMBIVILCAS LTDA - COOSE - CCCH</v>
          </cell>
          <cell r="DK114" t="str">
            <v>02 Cooperativa</v>
          </cell>
          <cell r="FI114" t="str">
            <v>pacMAYOR</v>
          </cell>
        </row>
        <row r="115">
          <cell r="A115">
            <v>20490810146</v>
          </cell>
          <cell r="C115" t="str">
            <v>QUINUA Y OTROS GRANOS</v>
          </cell>
          <cell r="D115" t="str">
            <v>QUINUA</v>
          </cell>
          <cell r="E115" t="str">
            <v>Apurimac</v>
          </cell>
          <cell r="F115">
            <v>30213</v>
          </cell>
          <cell r="H115" t="str">
            <v>Andahuaylas</v>
          </cell>
          <cell r="I115" t="str">
            <v>San Jeronimo</v>
          </cell>
          <cell r="R115" t="str">
            <v>PAC</v>
          </cell>
          <cell r="S115" t="str">
            <v>2018-2019-2020-2021-2023 - 2025</v>
          </cell>
          <cell r="T115">
            <v>6</v>
          </cell>
          <cell r="U115" t="str">
            <v>SI</v>
          </cell>
          <cell r="V115" t="str">
            <v>SI</v>
          </cell>
          <cell r="W115">
            <v>463</v>
          </cell>
          <cell r="X115">
            <v>217</v>
          </cell>
          <cell r="Y115">
            <v>44</v>
          </cell>
          <cell r="Z115">
            <v>261</v>
          </cell>
          <cell r="AA115">
            <v>210</v>
          </cell>
          <cell r="AB115">
            <v>43</v>
          </cell>
          <cell r="AC115">
            <v>253</v>
          </cell>
          <cell r="AD115">
            <v>190</v>
          </cell>
          <cell r="AE115">
            <v>50</v>
          </cell>
          <cell r="AF115">
            <v>240</v>
          </cell>
          <cell r="AG115">
            <v>0</v>
          </cell>
          <cell r="AH115">
            <v>0</v>
          </cell>
          <cell r="AI115">
            <v>0</v>
          </cell>
          <cell r="AJ115">
            <v>120</v>
          </cell>
          <cell r="AK115">
            <v>80</v>
          </cell>
          <cell r="AL115">
            <v>200</v>
          </cell>
          <cell r="AM115">
            <v>0</v>
          </cell>
          <cell r="AN115">
            <v>0</v>
          </cell>
          <cell r="AO115">
            <v>0</v>
          </cell>
          <cell r="AP115">
            <v>92</v>
          </cell>
          <cell r="AQ115">
            <v>15</v>
          </cell>
          <cell r="AR115">
            <v>107</v>
          </cell>
          <cell r="AS115">
            <v>107</v>
          </cell>
          <cell r="AT115">
            <v>0</v>
          </cell>
          <cell r="AU115">
            <v>7</v>
          </cell>
          <cell r="AV115">
            <v>22</v>
          </cell>
          <cell r="AW115">
            <v>4</v>
          </cell>
          <cell r="AX115">
            <v>0</v>
          </cell>
          <cell r="AY115">
            <v>0</v>
          </cell>
          <cell r="AZ115">
            <v>25</v>
          </cell>
          <cell r="BA115">
            <v>7</v>
          </cell>
          <cell r="BB115">
            <v>0</v>
          </cell>
          <cell r="BC115">
            <v>0</v>
          </cell>
          <cell r="BD115">
            <v>24</v>
          </cell>
          <cell r="BE115">
            <v>0</v>
          </cell>
          <cell r="BF115">
            <v>2120163.16</v>
          </cell>
          <cell r="BG115">
            <v>2632717.16</v>
          </cell>
          <cell r="BH115">
            <v>0</v>
          </cell>
          <cell r="BI115">
            <v>2632717.16</v>
          </cell>
          <cell r="BL115">
            <v>1413126.59</v>
          </cell>
          <cell r="BM115">
            <v>951293.2</v>
          </cell>
          <cell r="BN115">
            <v>2364419.79</v>
          </cell>
          <cell r="BQ115">
            <v>671996.57</v>
          </cell>
          <cell r="BR115">
            <v>364049.58</v>
          </cell>
          <cell r="BS115">
            <v>1036046.15</v>
          </cell>
          <cell r="BV115">
            <v>0</v>
          </cell>
          <cell r="BW115">
            <v>0</v>
          </cell>
          <cell r="BX115">
            <v>0</v>
          </cell>
          <cell r="CA115">
            <v>2082623.3</v>
          </cell>
          <cell r="CB115">
            <v>0</v>
          </cell>
          <cell r="CC115">
            <v>2082623.3</v>
          </cell>
          <cell r="CF115">
            <v>0</v>
          </cell>
          <cell r="CG115">
            <v>0</v>
          </cell>
          <cell r="CH115">
            <v>0</v>
          </cell>
          <cell r="CL115">
            <v>108583.6</v>
          </cell>
          <cell r="CM115">
            <v>0</v>
          </cell>
          <cell r="CN115">
            <v>108583.6</v>
          </cell>
          <cell r="CQ115">
            <v>0</v>
          </cell>
          <cell r="CR115">
            <v>0</v>
          </cell>
          <cell r="CS115">
            <v>0</v>
          </cell>
          <cell r="CT115">
            <v>2082623.3</v>
          </cell>
          <cell r="CU115">
            <v>0</v>
          </cell>
          <cell r="CV115">
            <v>0</v>
          </cell>
          <cell r="CW115">
            <v>2082623.3</v>
          </cell>
          <cell r="CX115">
            <v>0</v>
          </cell>
          <cell r="CY115">
            <v>0</v>
          </cell>
          <cell r="CZ115">
            <v>0</v>
          </cell>
          <cell r="DA115">
            <v>0</v>
          </cell>
          <cell r="DB115">
            <v>0</v>
          </cell>
          <cell r="DC115">
            <v>0</v>
          </cell>
          <cell r="DD115">
            <v>0</v>
          </cell>
          <cell r="DE115">
            <v>0</v>
          </cell>
          <cell r="DF115">
            <v>108583.6</v>
          </cell>
          <cell r="DG115">
            <v>0</v>
          </cell>
          <cell r="DH115">
            <v>0</v>
          </cell>
          <cell r="DI115">
            <v>108583.6</v>
          </cell>
          <cell r="DJ115" t="str">
            <v>COOPERATIVA AGRARIA MACHUPICCHU LTDA - CAGMA LTDA</v>
          </cell>
          <cell r="DK115" t="str">
            <v>02 Cooperativa</v>
          </cell>
          <cell r="FI115" t="str">
            <v>pacMAYOR</v>
          </cell>
        </row>
        <row r="116">
          <cell r="A116">
            <v>20490822071</v>
          </cell>
          <cell r="C116" t="str">
            <v>FIBRA DE ALPACA</v>
          </cell>
          <cell r="D116" t="str">
            <v>FIBRA DE ALPACA</v>
          </cell>
          <cell r="E116" t="str">
            <v>Cusco</v>
          </cell>
          <cell r="F116">
            <v>80802</v>
          </cell>
          <cell r="H116" t="str">
            <v>Espinar</v>
          </cell>
          <cell r="I116" t="str">
            <v>Condoroma</v>
          </cell>
          <cell r="R116" t="str">
            <v>PAC</v>
          </cell>
          <cell r="S116" t="str">
            <v>2024 - 2025</v>
          </cell>
          <cell r="T116">
            <v>2</v>
          </cell>
          <cell r="U116" t="str">
            <v>SI</v>
          </cell>
          <cell r="V116" t="str">
            <v>SI</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41</v>
          </cell>
          <cell r="AN116">
            <v>27</v>
          </cell>
          <cell r="AO116">
            <v>68</v>
          </cell>
          <cell r="AP116">
            <v>41</v>
          </cell>
          <cell r="AQ116">
            <v>27</v>
          </cell>
          <cell r="AR116">
            <v>68</v>
          </cell>
          <cell r="AS116">
            <v>68</v>
          </cell>
          <cell r="AT116">
            <v>0</v>
          </cell>
          <cell r="AU116">
            <v>0</v>
          </cell>
          <cell r="AV116">
            <v>0</v>
          </cell>
          <cell r="AW116">
            <v>0</v>
          </cell>
          <cell r="AX116">
            <v>0</v>
          </cell>
          <cell r="AY116">
            <v>0</v>
          </cell>
          <cell r="AZ116">
            <v>0</v>
          </cell>
          <cell r="BA116">
            <v>0</v>
          </cell>
          <cell r="BB116">
            <v>4</v>
          </cell>
          <cell r="BC116">
            <v>1</v>
          </cell>
          <cell r="BD116">
            <v>11</v>
          </cell>
          <cell r="BE116">
            <v>2</v>
          </cell>
          <cell r="BF116">
            <v>0</v>
          </cell>
          <cell r="BG116">
            <v>0</v>
          </cell>
          <cell r="BH116">
            <v>0</v>
          </cell>
          <cell r="BI116">
            <v>0</v>
          </cell>
          <cell r="BL116">
            <v>0</v>
          </cell>
          <cell r="BM116">
            <v>0</v>
          </cell>
          <cell r="BN116">
            <v>0</v>
          </cell>
          <cell r="BQ116">
            <v>0</v>
          </cell>
          <cell r="BR116">
            <v>0</v>
          </cell>
          <cell r="BS116">
            <v>0</v>
          </cell>
          <cell r="BV116">
            <v>0</v>
          </cell>
          <cell r="BW116">
            <v>0</v>
          </cell>
          <cell r="BX116">
            <v>0</v>
          </cell>
          <cell r="CA116">
            <v>0</v>
          </cell>
          <cell r="CB116">
            <v>0</v>
          </cell>
          <cell r="CC116">
            <v>0</v>
          </cell>
          <cell r="CF116">
            <v>520694.99862500001</v>
          </cell>
          <cell r="CG116">
            <v>0</v>
          </cell>
          <cell r="CH116">
            <v>520694.99862500001</v>
          </cell>
          <cell r="CL116">
            <v>865251.7</v>
          </cell>
          <cell r="CM116">
            <v>0</v>
          </cell>
          <cell r="CN116">
            <v>865251.7</v>
          </cell>
          <cell r="CQ116">
            <v>0</v>
          </cell>
          <cell r="CR116">
            <v>0</v>
          </cell>
          <cell r="CS116">
            <v>0</v>
          </cell>
          <cell r="CT116">
            <v>0</v>
          </cell>
          <cell r="CU116">
            <v>0</v>
          </cell>
          <cell r="CV116">
            <v>0</v>
          </cell>
          <cell r="CW116">
            <v>0</v>
          </cell>
          <cell r="CX116">
            <v>0</v>
          </cell>
          <cell r="CY116">
            <v>520694.99862500001</v>
          </cell>
          <cell r="CZ116">
            <v>0</v>
          </cell>
          <cell r="DA116">
            <v>0</v>
          </cell>
          <cell r="DB116">
            <v>0</v>
          </cell>
          <cell r="DC116">
            <v>520694.99862500001</v>
          </cell>
          <cell r="DD116">
            <v>0</v>
          </cell>
          <cell r="DE116">
            <v>865251.7</v>
          </cell>
          <cell r="DF116">
            <v>0</v>
          </cell>
          <cell r="DG116">
            <v>0</v>
          </cell>
          <cell r="DH116">
            <v>0</v>
          </cell>
          <cell r="DI116">
            <v>865251.7</v>
          </cell>
          <cell r="DJ116" t="str">
            <v>ASOCIACION DE MODULOS DE MEJORAMIENTO GENETICO DE CAMELIDOS SUDAMERICANOS DE CONDOROMA</v>
          </cell>
          <cell r="DK116" t="str">
            <v>01 Asociación</v>
          </cell>
          <cell r="FI116" t="str">
            <v>pacMAYOR</v>
          </cell>
        </row>
        <row r="117">
          <cell r="A117">
            <v>20490989871</v>
          </cell>
          <cell r="C117" t="str">
            <v>DERIVADOS LACTEOS</v>
          </cell>
          <cell r="D117" t="str">
            <v>DERIVADOS LACTEOS</v>
          </cell>
          <cell r="E117" t="str">
            <v>Cusco</v>
          </cell>
          <cell r="F117">
            <v>80508</v>
          </cell>
          <cell r="H117" t="str">
            <v>Canas</v>
          </cell>
          <cell r="I117" t="str">
            <v>Tupac Amaru</v>
          </cell>
          <cell r="R117" t="str">
            <v>PAC</v>
          </cell>
          <cell r="S117" t="str">
            <v>2020-2021-2022-2023</v>
          </cell>
          <cell r="T117">
            <v>4</v>
          </cell>
          <cell r="U117" t="str">
            <v>SI</v>
          </cell>
          <cell r="V117" t="str">
            <v>SI</v>
          </cell>
          <cell r="W117">
            <v>0</v>
          </cell>
          <cell r="X117">
            <v>0</v>
          </cell>
          <cell r="Y117">
            <v>0</v>
          </cell>
          <cell r="Z117">
            <v>0</v>
          </cell>
          <cell r="AA117">
            <v>26</v>
          </cell>
          <cell r="AB117">
            <v>44</v>
          </cell>
          <cell r="AC117">
            <v>70</v>
          </cell>
          <cell r="AD117">
            <v>26</v>
          </cell>
          <cell r="AE117">
            <v>43</v>
          </cell>
          <cell r="AF117">
            <v>69</v>
          </cell>
          <cell r="AG117">
            <v>26</v>
          </cell>
          <cell r="AH117">
            <v>43</v>
          </cell>
          <cell r="AI117">
            <v>69</v>
          </cell>
          <cell r="AJ117">
            <v>26</v>
          </cell>
          <cell r="AK117">
            <v>43</v>
          </cell>
          <cell r="AL117">
            <v>69</v>
          </cell>
          <cell r="AM117">
            <v>0</v>
          </cell>
          <cell r="AN117">
            <v>0</v>
          </cell>
          <cell r="AO117">
            <v>0</v>
          </cell>
          <cell r="AP117">
            <v>0</v>
          </cell>
          <cell r="AQ117">
            <v>0</v>
          </cell>
          <cell r="AR117">
            <v>0</v>
          </cell>
          <cell r="AS117">
            <v>69</v>
          </cell>
          <cell r="AT117">
            <v>14</v>
          </cell>
          <cell r="AU117">
            <v>8</v>
          </cell>
          <cell r="AV117">
            <v>54</v>
          </cell>
          <cell r="AW117">
            <v>7</v>
          </cell>
          <cell r="AX117">
            <v>27</v>
          </cell>
          <cell r="AY117">
            <v>4</v>
          </cell>
          <cell r="AZ117">
            <v>33</v>
          </cell>
          <cell r="BA117">
            <v>6</v>
          </cell>
          <cell r="BB117">
            <v>0</v>
          </cell>
          <cell r="BC117">
            <v>0</v>
          </cell>
          <cell r="BD117">
            <v>0</v>
          </cell>
          <cell r="BE117">
            <v>0</v>
          </cell>
          <cell r="BF117">
            <v>0</v>
          </cell>
          <cell r="BG117">
            <v>0</v>
          </cell>
          <cell r="BH117">
            <v>0</v>
          </cell>
          <cell r="BI117">
            <v>0</v>
          </cell>
          <cell r="BL117">
            <v>404052</v>
          </cell>
          <cell r="BM117">
            <v>0</v>
          </cell>
          <cell r="BN117">
            <v>404052</v>
          </cell>
          <cell r="BQ117">
            <v>452969</v>
          </cell>
          <cell r="BR117">
            <v>0</v>
          </cell>
          <cell r="BS117">
            <v>452969</v>
          </cell>
          <cell r="BV117">
            <v>471773.5</v>
          </cell>
          <cell r="BW117">
            <v>0</v>
          </cell>
          <cell r="BX117">
            <v>471773.5</v>
          </cell>
          <cell r="CA117">
            <v>478424.22</v>
          </cell>
          <cell r="CB117">
            <v>0</v>
          </cell>
          <cell r="CC117">
            <v>478424.22</v>
          </cell>
          <cell r="CF117">
            <v>0</v>
          </cell>
          <cell r="CG117">
            <v>0</v>
          </cell>
          <cell r="CH117">
            <v>0</v>
          </cell>
          <cell r="CL117">
            <v>0</v>
          </cell>
          <cell r="CM117">
            <v>0</v>
          </cell>
          <cell r="CN117">
            <v>0</v>
          </cell>
          <cell r="CQ117">
            <v>0</v>
          </cell>
          <cell r="CR117">
            <v>478424.23385000002</v>
          </cell>
          <cell r="CS117">
            <v>0</v>
          </cell>
          <cell r="CT117">
            <v>0</v>
          </cell>
          <cell r="CU117">
            <v>0</v>
          </cell>
          <cell r="CV117">
            <v>0</v>
          </cell>
          <cell r="CW117">
            <v>478424.23385000002</v>
          </cell>
          <cell r="CX117">
            <v>0</v>
          </cell>
          <cell r="CY117">
            <v>0</v>
          </cell>
          <cell r="CZ117">
            <v>0</v>
          </cell>
          <cell r="DA117">
            <v>0</v>
          </cell>
          <cell r="DB117">
            <v>0</v>
          </cell>
          <cell r="DC117">
            <v>0</v>
          </cell>
          <cell r="DD117">
            <v>0</v>
          </cell>
          <cell r="DE117">
            <v>0</v>
          </cell>
          <cell r="DF117">
            <v>0</v>
          </cell>
          <cell r="DG117">
            <v>0</v>
          </cell>
          <cell r="DH117">
            <v>0</v>
          </cell>
          <cell r="DI117">
            <v>0</v>
          </cell>
          <cell r="DJ117" t="str">
            <v>ASOCIACIÓN DE PRODUCTORES AGROPECUARIOS TUPAC AMARU - TUNGASUCA</v>
          </cell>
          <cell r="DK117" t="str">
            <v>01 Asociación</v>
          </cell>
          <cell r="FI117" t="str">
            <v>pacMAYOR</v>
          </cell>
        </row>
        <row r="118">
          <cell r="A118">
            <v>20491050960</v>
          </cell>
          <cell r="C118" t="str">
            <v>MAÍZ</v>
          </cell>
          <cell r="D118" t="str">
            <v>MAÍZ</v>
          </cell>
          <cell r="E118" t="str">
            <v>Cusco</v>
          </cell>
          <cell r="F118">
            <v>80401</v>
          </cell>
          <cell r="H118" t="str">
            <v>Calca</v>
          </cell>
          <cell r="I118" t="str">
            <v>Calca</v>
          </cell>
          <cell r="R118" t="str">
            <v>PAC</v>
          </cell>
          <cell r="S118" t="str">
            <v>2018-2019-2020-2021-2022</v>
          </cell>
          <cell r="T118">
            <v>5</v>
          </cell>
          <cell r="U118" t="str">
            <v>SI</v>
          </cell>
          <cell r="V118" t="str">
            <v>SI</v>
          </cell>
          <cell r="W118">
            <v>138</v>
          </cell>
          <cell r="X118">
            <v>24</v>
          </cell>
          <cell r="Y118">
            <v>8</v>
          </cell>
          <cell r="Z118">
            <v>32</v>
          </cell>
          <cell r="AA118">
            <v>20</v>
          </cell>
          <cell r="AB118">
            <v>6</v>
          </cell>
          <cell r="AC118">
            <v>26</v>
          </cell>
          <cell r="AD118">
            <v>80</v>
          </cell>
          <cell r="AE118">
            <v>47</v>
          </cell>
          <cell r="AF118">
            <v>127</v>
          </cell>
          <cell r="AG118">
            <v>80</v>
          </cell>
          <cell r="AH118">
            <v>47</v>
          </cell>
          <cell r="AI118">
            <v>127</v>
          </cell>
          <cell r="AJ118">
            <v>0</v>
          </cell>
          <cell r="AK118">
            <v>0</v>
          </cell>
          <cell r="AL118">
            <v>0</v>
          </cell>
          <cell r="AM118">
            <v>0</v>
          </cell>
          <cell r="AN118">
            <v>0</v>
          </cell>
          <cell r="AO118">
            <v>0</v>
          </cell>
          <cell r="AP118">
            <v>0</v>
          </cell>
          <cell r="AQ118">
            <v>0</v>
          </cell>
          <cell r="AR118">
            <v>0</v>
          </cell>
          <cell r="AS118">
            <v>127</v>
          </cell>
          <cell r="AT118">
            <v>0</v>
          </cell>
          <cell r="AU118">
            <v>0</v>
          </cell>
          <cell r="AV118">
            <v>30</v>
          </cell>
          <cell r="AW118">
            <v>5</v>
          </cell>
          <cell r="AX118">
            <v>18</v>
          </cell>
          <cell r="AY118">
            <v>4</v>
          </cell>
          <cell r="AZ118">
            <v>0</v>
          </cell>
          <cell r="BA118">
            <v>0</v>
          </cell>
          <cell r="BB118">
            <v>0</v>
          </cell>
          <cell r="BC118">
            <v>0</v>
          </cell>
          <cell r="BD118">
            <v>0</v>
          </cell>
          <cell r="BE118">
            <v>0</v>
          </cell>
          <cell r="BF118">
            <v>0</v>
          </cell>
          <cell r="BG118">
            <v>36111.9</v>
          </cell>
          <cell r="BH118">
            <v>0</v>
          </cell>
          <cell r="BI118">
            <v>36111.9</v>
          </cell>
          <cell r="BL118">
            <v>55000</v>
          </cell>
          <cell r="BM118">
            <v>0</v>
          </cell>
          <cell r="BN118">
            <v>55000</v>
          </cell>
          <cell r="BQ118">
            <v>113109.2</v>
          </cell>
          <cell r="BR118">
            <v>0</v>
          </cell>
          <cell r="BS118">
            <v>113109.2</v>
          </cell>
          <cell r="BV118">
            <v>171500</v>
          </cell>
          <cell r="BW118">
            <v>0</v>
          </cell>
          <cell r="BX118">
            <v>171500</v>
          </cell>
          <cell r="CA118">
            <v>0</v>
          </cell>
          <cell r="CB118">
            <v>0</v>
          </cell>
          <cell r="CC118">
            <v>0</v>
          </cell>
          <cell r="CF118">
            <v>0</v>
          </cell>
          <cell r="CG118">
            <v>0</v>
          </cell>
          <cell r="CH118">
            <v>0</v>
          </cell>
          <cell r="CL118">
            <v>0</v>
          </cell>
          <cell r="CM118">
            <v>0</v>
          </cell>
          <cell r="CN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t="str">
            <v>COOPERATIVA AGROINDUSTRIAL VALLE SAGRADO LTDA - AGROVAS</v>
          </cell>
          <cell r="DK118" t="str">
            <v>02 Cooperativa</v>
          </cell>
          <cell r="FI118" t="str">
            <v>pacMAYOR</v>
          </cell>
        </row>
        <row r="119">
          <cell r="A119">
            <v>20491086727</v>
          </cell>
          <cell r="C119" t="str">
            <v>COPOAZÚ</v>
          </cell>
          <cell r="D119" t="str">
            <v>COPOAZÚ</v>
          </cell>
          <cell r="E119" t="str">
            <v>Madre de Dios</v>
          </cell>
          <cell r="F119">
            <v>170201</v>
          </cell>
          <cell r="H119" t="str">
            <v>Manu</v>
          </cell>
          <cell r="I119" t="str">
            <v>Manu</v>
          </cell>
          <cell r="R119" t="str">
            <v>PAC</v>
          </cell>
          <cell r="S119" t="str">
            <v>2024 - 2025</v>
          </cell>
          <cell r="T119">
            <v>2</v>
          </cell>
          <cell r="U119" t="str">
            <v>SI</v>
          </cell>
          <cell r="V119" t="str">
            <v>SI</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13</v>
          </cell>
          <cell r="AN119">
            <v>5</v>
          </cell>
          <cell r="AO119">
            <v>18</v>
          </cell>
          <cell r="AP119">
            <v>12</v>
          </cell>
          <cell r="AQ119">
            <v>5</v>
          </cell>
          <cell r="AR119">
            <v>17</v>
          </cell>
          <cell r="AS119">
            <v>17</v>
          </cell>
          <cell r="AT119">
            <v>0</v>
          </cell>
          <cell r="AU119">
            <v>0</v>
          </cell>
          <cell r="AV119">
            <v>0</v>
          </cell>
          <cell r="AW119">
            <v>0</v>
          </cell>
          <cell r="AX119">
            <v>0</v>
          </cell>
          <cell r="AY119">
            <v>0</v>
          </cell>
          <cell r="AZ119">
            <v>0</v>
          </cell>
          <cell r="BA119">
            <v>0</v>
          </cell>
          <cell r="BB119">
            <v>35</v>
          </cell>
          <cell r="BC119">
            <v>0</v>
          </cell>
          <cell r="BD119">
            <v>14</v>
          </cell>
          <cell r="BE119">
            <v>0</v>
          </cell>
          <cell r="BF119">
            <v>0</v>
          </cell>
          <cell r="BG119">
            <v>0</v>
          </cell>
          <cell r="BH119">
            <v>0</v>
          </cell>
          <cell r="BI119">
            <v>0</v>
          </cell>
          <cell r="BL119">
            <v>0</v>
          </cell>
          <cell r="BM119">
            <v>0</v>
          </cell>
          <cell r="BN119">
            <v>0</v>
          </cell>
          <cell r="BQ119">
            <v>0</v>
          </cell>
          <cell r="BR119">
            <v>0</v>
          </cell>
          <cell r="BS119">
            <v>0</v>
          </cell>
          <cell r="BV119">
            <v>0</v>
          </cell>
          <cell r="BW119">
            <v>0</v>
          </cell>
          <cell r="BX119">
            <v>0</v>
          </cell>
          <cell r="CA119">
            <v>0</v>
          </cell>
          <cell r="CB119">
            <v>0</v>
          </cell>
          <cell r="CC119">
            <v>0</v>
          </cell>
          <cell r="CF119">
            <v>50600</v>
          </cell>
          <cell r="CG119">
            <v>0</v>
          </cell>
          <cell r="CH119">
            <v>50600</v>
          </cell>
          <cell r="CL119">
            <v>31470.25</v>
          </cell>
          <cell r="CM119">
            <v>0</v>
          </cell>
          <cell r="CN119">
            <v>31470.25</v>
          </cell>
          <cell r="CQ119">
            <v>0</v>
          </cell>
          <cell r="CR119">
            <v>0</v>
          </cell>
          <cell r="CS119">
            <v>0</v>
          </cell>
          <cell r="CT119">
            <v>0</v>
          </cell>
          <cell r="CU119">
            <v>0</v>
          </cell>
          <cell r="CV119">
            <v>0</v>
          </cell>
          <cell r="CW119">
            <v>0</v>
          </cell>
          <cell r="CX119">
            <v>0</v>
          </cell>
          <cell r="CY119">
            <v>50600</v>
          </cell>
          <cell r="CZ119">
            <v>0</v>
          </cell>
          <cell r="DA119">
            <v>0</v>
          </cell>
          <cell r="DB119">
            <v>0</v>
          </cell>
          <cell r="DC119">
            <v>50600</v>
          </cell>
          <cell r="DD119">
            <v>0</v>
          </cell>
          <cell r="DE119">
            <v>31470.25</v>
          </cell>
          <cell r="DF119">
            <v>0</v>
          </cell>
          <cell r="DG119">
            <v>0</v>
          </cell>
          <cell r="DH119">
            <v>0</v>
          </cell>
          <cell r="DI119">
            <v>31470.25</v>
          </cell>
          <cell r="DJ119" t="str">
            <v>FORESTAL ORGANICO ITAHUANI MANU</v>
          </cell>
          <cell r="DK119" t="str">
            <v>01 Asociación</v>
          </cell>
          <cell r="FI119" t="str">
            <v>pacMAYOR</v>
          </cell>
        </row>
        <row r="120">
          <cell r="A120">
            <v>20491149664</v>
          </cell>
          <cell r="C120" t="str">
            <v>CUY</v>
          </cell>
          <cell r="D120" t="str">
            <v>CUY PARA CONSUMO</v>
          </cell>
          <cell r="E120" t="str">
            <v>Apurimac</v>
          </cell>
          <cell r="F120">
            <v>30201</v>
          </cell>
          <cell r="H120" t="str">
            <v>Andahuaylas</v>
          </cell>
          <cell r="I120" t="str">
            <v>Andahuaylas</v>
          </cell>
          <cell r="R120" t="str">
            <v>PAC</v>
          </cell>
          <cell r="S120" t="str">
            <v>2025</v>
          </cell>
          <cell r="T120">
            <v>1</v>
          </cell>
          <cell r="U120" t="str">
            <v>SI</v>
          </cell>
          <cell r="V120" t="str">
            <v>SI</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12</v>
          </cell>
          <cell r="AQ120">
            <v>13</v>
          </cell>
          <cell r="AR120">
            <v>25</v>
          </cell>
          <cell r="AS120">
            <v>25</v>
          </cell>
          <cell r="BD120">
            <v>39</v>
          </cell>
          <cell r="BE120">
            <v>6</v>
          </cell>
          <cell r="CL120">
            <v>290247</v>
          </cell>
          <cell r="CM120">
            <v>0</v>
          </cell>
          <cell r="CN120">
            <v>290247</v>
          </cell>
          <cell r="DD120">
            <v>0</v>
          </cell>
          <cell r="DE120">
            <v>290247</v>
          </cell>
          <cell r="DF120">
            <v>0</v>
          </cell>
          <cell r="DG120">
            <v>0</v>
          </cell>
          <cell r="DH120">
            <v>0</v>
          </cell>
          <cell r="DI120">
            <v>290247</v>
          </cell>
          <cell r="DJ120" t="str">
            <v>ASOCIACION DE PRODUCTORES VIRGEN DE CONCEPCION - APVC</v>
          </cell>
          <cell r="DK120" t="str">
            <v>01 Asociación</v>
          </cell>
          <cell r="FI120" t="str">
            <v>pacMAYOR</v>
          </cell>
        </row>
        <row r="121">
          <cell r="A121">
            <v>20491164469</v>
          </cell>
          <cell r="C121" t="str">
            <v>PAPA</v>
          </cell>
          <cell r="D121" t="str">
            <v>PAPA NATIVA</v>
          </cell>
          <cell r="E121" t="str">
            <v>Apurimac</v>
          </cell>
          <cell r="F121">
            <v>30220</v>
          </cell>
          <cell r="H121" t="str">
            <v>Andahuaylas</v>
          </cell>
          <cell r="I121" t="str">
            <v>Jose Maria Arguedas</v>
          </cell>
          <cell r="R121" t="str">
            <v>PAC</v>
          </cell>
          <cell r="S121" t="str">
            <v>2022-2023</v>
          </cell>
          <cell r="T121">
            <v>2</v>
          </cell>
          <cell r="U121" t="str">
            <v>SI</v>
          </cell>
          <cell r="V121" t="str">
            <v>SI</v>
          </cell>
          <cell r="W121">
            <v>0</v>
          </cell>
          <cell r="X121">
            <v>0</v>
          </cell>
          <cell r="Y121">
            <v>0</v>
          </cell>
          <cell r="Z121">
            <v>0</v>
          </cell>
          <cell r="AA121">
            <v>0</v>
          </cell>
          <cell r="AB121">
            <v>0</v>
          </cell>
          <cell r="AC121">
            <v>0</v>
          </cell>
          <cell r="AD121">
            <v>0</v>
          </cell>
          <cell r="AE121">
            <v>0</v>
          </cell>
          <cell r="AF121">
            <v>0</v>
          </cell>
          <cell r="AG121">
            <v>17</v>
          </cell>
          <cell r="AH121">
            <v>8</v>
          </cell>
          <cell r="AI121">
            <v>25</v>
          </cell>
          <cell r="AJ121">
            <v>17</v>
          </cell>
          <cell r="AK121">
            <v>8</v>
          </cell>
          <cell r="AL121">
            <v>25</v>
          </cell>
          <cell r="AM121">
            <v>0</v>
          </cell>
          <cell r="AN121">
            <v>0</v>
          </cell>
          <cell r="AO121">
            <v>0</v>
          </cell>
          <cell r="AP121">
            <v>0</v>
          </cell>
          <cell r="AQ121">
            <v>0</v>
          </cell>
          <cell r="AR121">
            <v>0</v>
          </cell>
          <cell r="AS121">
            <v>25</v>
          </cell>
          <cell r="AT121">
            <v>0</v>
          </cell>
          <cell r="AU121">
            <v>0</v>
          </cell>
          <cell r="AV121">
            <v>0</v>
          </cell>
          <cell r="AW121">
            <v>0</v>
          </cell>
          <cell r="AX121">
            <v>18</v>
          </cell>
          <cell r="AY121">
            <v>3</v>
          </cell>
          <cell r="AZ121">
            <v>14</v>
          </cell>
          <cell r="BA121">
            <v>3</v>
          </cell>
          <cell r="BB121">
            <v>0</v>
          </cell>
          <cell r="BC121">
            <v>0</v>
          </cell>
          <cell r="BD121">
            <v>0</v>
          </cell>
          <cell r="BE121">
            <v>0</v>
          </cell>
          <cell r="BF121">
            <v>0</v>
          </cell>
          <cell r="BG121">
            <v>0</v>
          </cell>
          <cell r="BH121">
            <v>0</v>
          </cell>
          <cell r="BI121">
            <v>0</v>
          </cell>
          <cell r="BL121">
            <v>0</v>
          </cell>
          <cell r="BM121">
            <v>0</v>
          </cell>
          <cell r="BN121">
            <v>0</v>
          </cell>
          <cell r="BQ121">
            <v>0</v>
          </cell>
          <cell r="BR121">
            <v>0</v>
          </cell>
          <cell r="BS121">
            <v>0</v>
          </cell>
          <cell r="BV121">
            <v>73000</v>
          </cell>
          <cell r="BW121">
            <v>0</v>
          </cell>
          <cell r="BX121">
            <v>73000</v>
          </cell>
          <cell r="CA121">
            <v>216700</v>
          </cell>
          <cell r="CB121">
            <v>0</v>
          </cell>
          <cell r="CC121">
            <v>216700</v>
          </cell>
          <cell r="CF121">
            <v>0</v>
          </cell>
          <cell r="CG121">
            <v>0</v>
          </cell>
          <cell r="CH121">
            <v>0</v>
          </cell>
          <cell r="CL121">
            <v>0</v>
          </cell>
          <cell r="CM121">
            <v>0</v>
          </cell>
          <cell r="CN121">
            <v>0</v>
          </cell>
          <cell r="CQ121">
            <v>0</v>
          </cell>
          <cell r="CR121">
            <v>216700</v>
          </cell>
          <cell r="CS121">
            <v>0</v>
          </cell>
          <cell r="CT121">
            <v>0</v>
          </cell>
          <cell r="CU121">
            <v>0</v>
          </cell>
          <cell r="CV121">
            <v>0</v>
          </cell>
          <cell r="CW121">
            <v>216700</v>
          </cell>
          <cell r="CX121">
            <v>0</v>
          </cell>
          <cell r="CY121">
            <v>0</v>
          </cell>
          <cell r="CZ121">
            <v>0</v>
          </cell>
          <cell r="DA121">
            <v>0</v>
          </cell>
          <cell r="DB121">
            <v>0</v>
          </cell>
          <cell r="DC121">
            <v>0</v>
          </cell>
          <cell r="DD121">
            <v>0</v>
          </cell>
          <cell r="DE121">
            <v>0</v>
          </cell>
          <cell r="DF121">
            <v>0</v>
          </cell>
          <cell r="DG121">
            <v>0</v>
          </cell>
          <cell r="DH121">
            <v>0</v>
          </cell>
          <cell r="DI121">
            <v>0</v>
          </cell>
          <cell r="DJ121" t="str">
            <v>ASOCIACION DE PRODUCTORES AGROPECUARIOS SUMACC INTI DE HUANCABAMBA - APASIHA</v>
          </cell>
          <cell r="DK121" t="str">
            <v>01 Asociación</v>
          </cell>
          <cell r="FI121" t="str">
            <v>pacMAYOR</v>
          </cell>
        </row>
        <row r="122">
          <cell r="A122">
            <v>20491172135</v>
          </cell>
          <cell r="C122" t="str">
            <v>FIBRA DE ALPACA</v>
          </cell>
          <cell r="D122" t="str">
            <v>FIBRA DE ALPACA</v>
          </cell>
          <cell r="E122" t="str">
            <v>Apurimac</v>
          </cell>
          <cell r="F122">
            <v>30406</v>
          </cell>
          <cell r="H122" t="str">
            <v>Aymaraes</v>
          </cell>
          <cell r="I122" t="str">
            <v>Cotaruse</v>
          </cell>
          <cell r="R122" t="str">
            <v>PAC</v>
          </cell>
          <cell r="S122" t="str">
            <v>2018-2019</v>
          </cell>
          <cell r="T122">
            <v>2</v>
          </cell>
          <cell r="U122" t="str">
            <v>SI</v>
          </cell>
          <cell r="V122" t="str">
            <v>NO</v>
          </cell>
          <cell r="W122">
            <v>46</v>
          </cell>
          <cell r="X122">
            <v>15</v>
          </cell>
          <cell r="Y122">
            <v>2</v>
          </cell>
          <cell r="Z122">
            <v>17</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17</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59829.9</v>
          </cell>
          <cell r="BH122">
            <v>0</v>
          </cell>
          <cell r="BI122">
            <v>59829.9</v>
          </cell>
          <cell r="BL122">
            <v>0</v>
          </cell>
          <cell r="BM122">
            <v>0</v>
          </cell>
          <cell r="BN122">
            <v>0</v>
          </cell>
          <cell r="BQ122">
            <v>0</v>
          </cell>
          <cell r="BR122">
            <v>0</v>
          </cell>
          <cell r="BS122">
            <v>0</v>
          </cell>
          <cell r="BV122">
            <v>0</v>
          </cell>
          <cell r="BW122">
            <v>0</v>
          </cell>
          <cell r="BX122">
            <v>0</v>
          </cell>
          <cell r="CA122">
            <v>0</v>
          </cell>
          <cell r="CB122">
            <v>0</v>
          </cell>
          <cell r="CC122">
            <v>0</v>
          </cell>
          <cell r="CF122">
            <v>0</v>
          </cell>
          <cell r="CG122">
            <v>0</v>
          </cell>
          <cell r="CH122">
            <v>0</v>
          </cell>
          <cell r="CL122">
            <v>0</v>
          </cell>
          <cell r="CM122">
            <v>0</v>
          </cell>
          <cell r="CN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t="str">
            <v>ASOCIACION DE PRODUCTORES DE ALPACAS TAMBOINCA</v>
          </cell>
          <cell r="DK122" t="str">
            <v>01 Asociación</v>
          </cell>
          <cell r="FI122" t="str">
            <v>pacMAYOR</v>
          </cell>
        </row>
        <row r="123">
          <cell r="A123">
            <v>20491199769</v>
          </cell>
          <cell r="C123" t="str">
            <v>PALTA</v>
          </cell>
          <cell r="D123" t="str">
            <v>PALTA</v>
          </cell>
          <cell r="E123" t="str">
            <v>Apurimac</v>
          </cell>
          <cell r="F123">
            <v>30606</v>
          </cell>
          <cell r="H123" t="str">
            <v>Chincheros</v>
          </cell>
          <cell r="I123" t="str">
            <v>Ongoy</v>
          </cell>
          <cell r="R123" t="str">
            <v>PAC</v>
          </cell>
          <cell r="S123" t="str">
            <v>2021-2022-2023-2024 - 2025</v>
          </cell>
          <cell r="T123">
            <v>5</v>
          </cell>
          <cell r="U123" t="str">
            <v>SI</v>
          </cell>
          <cell r="V123" t="str">
            <v>SI</v>
          </cell>
          <cell r="W123">
            <v>0</v>
          </cell>
          <cell r="X123">
            <v>0</v>
          </cell>
          <cell r="Y123">
            <v>0</v>
          </cell>
          <cell r="Z123">
            <v>0</v>
          </cell>
          <cell r="AA123">
            <v>0</v>
          </cell>
          <cell r="AB123">
            <v>0</v>
          </cell>
          <cell r="AC123">
            <v>0</v>
          </cell>
          <cell r="AD123">
            <v>47</v>
          </cell>
          <cell r="AE123">
            <v>10</v>
          </cell>
          <cell r="AF123">
            <v>57</v>
          </cell>
          <cell r="AG123">
            <v>47</v>
          </cell>
          <cell r="AH123">
            <v>10</v>
          </cell>
          <cell r="AI123">
            <v>57</v>
          </cell>
          <cell r="AJ123">
            <v>47</v>
          </cell>
          <cell r="AK123">
            <v>10</v>
          </cell>
          <cell r="AL123">
            <v>57</v>
          </cell>
          <cell r="AM123">
            <v>47</v>
          </cell>
          <cell r="AN123">
            <v>10</v>
          </cell>
          <cell r="AO123">
            <v>57</v>
          </cell>
          <cell r="AP123">
            <v>48</v>
          </cell>
          <cell r="AQ123">
            <v>11</v>
          </cell>
          <cell r="AR123">
            <v>59</v>
          </cell>
          <cell r="AS123">
            <v>59</v>
          </cell>
          <cell r="AT123">
            <v>0</v>
          </cell>
          <cell r="AU123">
            <v>0</v>
          </cell>
          <cell r="AV123">
            <v>55</v>
          </cell>
          <cell r="AW123">
            <v>1</v>
          </cell>
          <cell r="AX123">
            <v>23</v>
          </cell>
          <cell r="AY123">
            <v>5</v>
          </cell>
          <cell r="AZ123">
            <v>27</v>
          </cell>
          <cell r="BA123">
            <v>3</v>
          </cell>
          <cell r="BB123">
            <v>20</v>
          </cell>
          <cell r="BC123">
            <v>7</v>
          </cell>
          <cell r="BD123">
            <v>31</v>
          </cell>
          <cell r="BE123">
            <v>3</v>
          </cell>
          <cell r="BF123">
            <v>0</v>
          </cell>
          <cell r="BG123">
            <v>0</v>
          </cell>
          <cell r="BH123">
            <v>0</v>
          </cell>
          <cell r="BI123">
            <v>0</v>
          </cell>
          <cell r="BL123">
            <v>0</v>
          </cell>
          <cell r="BM123">
            <v>0</v>
          </cell>
          <cell r="BN123">
            <v>0</v>
          </cell>
          <cell r="BQ123">
            <v>250061</v>
          </cell>
          <cell r="BR123">
            <v>0</v>
          </cell>
          <cell r="BS123">
            <v>250061</v>
          </cell>
          <cell r="BV123">
            <v>1060730</v>
          </cell>
          <cell r="BW123">
            <v>0</v>
          </cell>
          <cell r="BX123">
            <v>1060730</v>
          </cell>
          <cell r="CA123">
            <v>630000</v>
          </cell>
          <cell r="CB123">
            <v>0</v>
          </cell>
          <cell r="CC123">
            <v>630000</v>
          </cell>
          <cell r="CF123">
            <v>0</v>
          </cell>
          <cell r="CG123">
            <v>0</v>
          </cell>
          <cell r="CH123">
            <v>0</v>
          </cell>
          <cell r="CL123">
            <v>435513.01</v>
          </cell>
          <cell r="CM123">
            <v>0</v>
          </cell>
          <cell r="CN123">
            <v>435513.01</v>
          </cell>
          <cell r="CQ123">
            <v>0</v>
          </cell>
          <cell r="CR123">
            <v>630000</v>
          </cell>
          <cell r="CS123">
            <v>0</v>
          </cell>
          <cell r="CT123">
            <v>0</v>
          </cell>
          <cell r="CU123">
            <v>0</v>
          </cell>
          <cell r="CV123">
            <v>0</v>
          </cell>
          <cell r="CW123">
            <v>630000</v>
          </cell>
          <cell r="CX123">
            <v>0</v>
          </cell>
          <cell r="CY123">
            <v>0</v>
          </cell>
          <cell r="CZ123">
            <v>0</v>
          </cell>
          <cell r="DA123">
            <v>0</v>
          </cell>
          <cell r="DB123">
            <v>0</v>
          </cell>
          <cell r="DC123">
            <v>0</v>
          </cell>
          <cell r="DD123">
            <v>0</v>
          </cell>
          <cell r="DE123">
            <v>435513.01</v>
          </cell>
          <cell r="DF123">
            <v>0</v>
          </cell>
          <cell r="DG123">
            <v>0</v>
          </cell>
          <cell r="DH123">
            <v>0</v>
          </cell>
          <cell r="DI123">
            <v>435513.01</v>
          </cell>
          <cell r="DJ123" t="str">
            <v>ASOCIACION DE FRUTICULTORES DE LA MICROCUENCA DE ONGOY LOS AYNIS - AFRUMCO</v>
          </cell>
          <cell r="DK123" t="str">
            <v>01 Asociación</v>
          </cell>
          <cell r="FI123" t="str">
            <v>pacMAYOR</v>
          </cell>
        </row>
        <row r="124">
          <cell r="A124">
            <v>20491204436</v>
          </cell>
          <cell r="C124" t="str">
            <v>PAPA</v>
          </cell>
          <cell r="D124" t="str">
            <v>PAPA</v>
          </cell>
          <cell r="E124" t="str">
            <v>Apurimac</v>
          </cell>
          <cell r="F124">
            <v>30207</v>
          </cell>
          <cell r="H124" t="str">
            <v>Andahuaylas</v>
          </cell>
          <cell r="I124" t="str">
            <v>Kishuara</v>
          </cell>
          <cell r="R124" t="str">
            <v>PAC</v>
          </cell>
          <cell r="S124" t="str">
            <v>2018-2019-2020-2021</v>
          </cell>
          <cell r="T124">
            <v>4</v>
          </cell>
          <cell r="U124" t="str">
            <v>SI</v>
          </cell>
          <cell r="V124" t="str">
            <v>SI</v>
          </cell>
          <cell r="W124">
            <v>40</v>
          </cell>
          <cell r="X124">
            <v>46</v>
          </cell>
          <cell r="Y124">
            <v>6</v>
          </cell>
          <cell r="Z124">
            <v>52</v>
          </cell>
          <cell r="AA124">
            <v>24</v>
          </cell>
          <cell r="AB124">
            <v>5</v>
          </cell>
          <cell r="AC124">
            <v>29</v>
          </cell>
          <cell r="AD124">
            <v>24</v>
          </cell>
          <cell r="AE124">
            <v>5</v>
          </cell>
          <cell r="AF124">
            <v>29</v>
          </cell>
          <cell r="AG124">
            <v>0</v>
          </cell>
          <cell r="AH124">
            <v>0</v>
          </cell>
          <cell r="AI124">
            <v>0</v>
          </cell>
          <cell r="AJ124">
            <v>0</v>
          </cell>
          <cell r="AK124">
            <v>0</v>
          </cell>
          <cell r="AL124">
            <v>0</v>
          </cell>
          <cell r="AM124">
            <v>0</v>
          </cell>
          <cell r="AN124">
            <v>0</v>
          </cell>
          <cell r="AO124">
            <v>0</v>
          </cell>
          <cell r="AP124">
            <v>0</v>
          </cell>
          <cell r="AQ124">
            <v>0</v>
          </cell>
          <cell r="AR124">
            <v>0</v>
          </cell>
          <cell r="AS124">
            <v>29</v>
          </cell>
          <cell r="AT124">
            <v>0</v>
          </cell>
          <cell r="AU124">
            <v>2</v>
          </cell>
          <cell r="AV124">
            <v>45</v>
          </cell>
          <cell r="AW124">
            <v>6</v>
          </cell>
          <cell r="AX124">
            <v>0</v>
          </cell>
          <cell r="AY124">
            <v>0</v>
          </cell>
          <cell r="AZ124">
            <v>0</v>
          </cell>
          <cell r="BA124">
            <v>0</v>
          </cell>
          <cell r="BB124">
            <v>0</v>
          </cell>
          <cell r="BC124">
            <v>0</v>
          </cell>
          <cell r="BD124">
            <v>0</v>
          </cell>
          <cell r="BE124">
            <v>0</v>
          </cell>
          <cell r="BF124">
            <v>25160</v>
          </cell>
          <cell r="BG124">
            <v>540383.68999999994</v>
          </cell>
          <cell r="BH124">
            <v>0</v>
          </cell>
          <cell r="BI124">
            <v>540383.68999999994</v>
          </cell>
          <cell r="BL124">
            <v>236000</v>
          </cell>
          <cell r="BM124">
            <v>0</v>
          </cell>
          <cell r="BN124">
            <v>236000</v>
          </cell>
          <cell r="BQ124">
            <v>300149</v>
          </cell>
          <cell r="BR124">
            <v>0</v>
          </cell>
          <cell r="BS124">
            <v>300149</v>
          </cell>
          <cell r="BV124">
            <v>0</v>
          </cell>
          <cell r="BW124">
            <v>0</v>
          </cell>
          <cell r="BX124">
            <v>0</v>
          </cell>
          <cell r="CA124">
            <v>0</v>
          </cell>
          <cell r="CB124">
            <v>0</v>
          </cell>
          <cell r="CC124">
            <v>0</v>
          </cell>
          <cell r="CF124">
            <v>0</v>
          </cell>
          <cell r="CG124">
            <v>0</v>
          </cell>
          <cell r="CH124">
            <v>0</v>
          </cell>
          <cell r="CL124">
            <v>0</v>
          </cell>
          <cell r="CM124">
            <v>0</v>
          </cell>
          <cell r="CN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t="str">
            <v>COOPERATIVA AGRARIA DE SERVICIOS MULTIPLES TESORO CHANKA DE KISHUARA - COOPAGROS - KISHUARA</v>
          </cell>
          <cell r="DK124" t="str">
            <v>02 Cooperativa</v>
          </cell>
          <cell r="FI124" t="str">
            <v>pacMAYOR</v>
          </cell>
        </row>
        <row r="125">
          <cell r="A125">
            <v>20491248646</v>
          </cell>
          <cell r="C125" t="str">
            <v>PALTA</v>
          </cell>
          <cell r="D125" t="str">
            <v>PALTA</v>
          </cell>
          <cell r="E125" t="str">
            <v>Apurimac</v>
          </cell>
          <cell r="F125">
            <v>30604</v>
          </cell>
          <cell r="H125" t="str">
            <v>Chincheros</v>
          </cell>
          <cell r="I125" t="str">
            <v>Huaccana</v>
          </cell>
          <cell r="R125" t="str">
            <v>PAC</v>
          </cell>
          <cell r="S125" t="str">
            <v>2020-2021-2022-2023</v>
          </cell>
          <cell r="T125">
            <v>4</v>
          </cell>
          <cell r="U125" t="str">
            <v>SI</v>
          </cell>
          <cell r="V125" t="str">
            <v>SI</v>
          </cell>
          <cell r="W125">
            <v>0</v>
          </cell>
          <cell r="X125">
            <v>0</v>
          </cell>
          <cell r="Y125">
            <v>0</v>
          </cell>
          <cell r="Z125">
            <v>0</v>
          </cell>
          <cell r="AA125">
            <v>17</v>
          </cell>
          <cell r="AB125">
            <v>11</v>
          </cell>
          <cell r="AC125">
            <v>28</v>
          </cell>
          <cell r="AD125">
            <v>19</v>
          </cell>
          <cell r="AE125">
            <v>10</v>
          </cell>
          <cell r="AF125">
            <v>29</v>
          </cell>
          <cell r="AG125">
            <v>19</v>
          </cell>
          <cell r="AH125">
            <v>10</v>
          </cell>
          <cell r="AI125">
            <v>29</v>
          </cell>
          <cell r="AJ125">
            <v>19</v>
          </cell>
          <cell r="AK125">
            <v>10</v>
          </cell>
          <cell r="AL125">
            <v>29</v>
          </cell>
          <cell r="AM125">
            <v>0</v>
          </cell>
          <cell r="AN125">
            <v>0</v>
          </cell>
          <cell r="AO125">
            <v>0</v>
          </cell>
          <cell r="AP125">
            <v>0</v>
          </cell>
          <cell r="AQ125">
            <v>0</v>
          </cell>
          <cell r="AR125">
            <v>0</v>
          </cell>
          <cell r="AS125">
            <v>29</v>
          </cell>
          <cell r="AT125">
            <v>0</v>
          </cell>
          <cell r="AU125">
            <v>1</v>
          </cell>
          <cell r="AV125">
            <v>79</v>
          </cell>
          <cell r="AW125">
            <v>2</v>
          </cell>
          <cell r="AX125">
            <v>31</v>
          </cell>
          <cell r="AY125">
            <v>4</v>
          </cell>
          <cell r="AZ125">
            <v>28</v>
          </cell>
          <cell r="BA125">
            <v>2</v>
          </cell>
          <cell r="BB125">
            <v>0</v>
          </cell>
          <cell r="BC125">
            <v>0</v>
          </cell>
          <cell r="BD125">
            <v>0</v>
          </cell>
          <cell r="BE125">
            <v>0</v>
          </cell>
          <cell r="BF125">
            <v>0</v>
          </cell>
          <cell r="BG125">
            <v>0</v>
          </cell>
          <cell r="BH125">
            <v>0</v>
          </cell>
          <cell r="BI125">
            <v>0</v>
          </cell>
          <cell r="BL125">
            <v>0</v>
          </cell>
          <cell r="BM125">
            <v>0</v>
          </cell>
          <cell r="BN125">
            <v>0</v>
          </cell>
          <cell r="BQ125">
            <v>454126.2</v>
          </cell>
          <cell r="BR125">
            <v>0</v>
          </cell>
          <cell r="BS125">
            <v>454126.2</v>
          </cell>
          <cell r="BV125">
            <v>276300</v>
          </cell>
          <cell r="BW125">
            <v>0</v>
          </cell>
          <cell r="BX125">
            <v>276300</v>
          </cell>
          <cell r="CA125">
            <v>377500</v>
          </cell>
          <cell r="CB125">
            <v>0</v>
          </cell>
          <cell r="CC125">
            <v>377500</v>
          </cell>
          <cell r="CF125">
            <v>0</v>
          </cell>
          <cell r="CG125">
            <v>0</v>
          </cell>
          <cell r="CH125">
            <v>0</v>
          </cell>
          <cell r="CL125">
            <v>0</v>
          </cell>
          <cell r="CM125">
            <v>0</v>
          </cell>
          <cell r="CN125">
            <v>0</v>
          </cell>
          <cell r="CQ125">
            <v>0</v>
          </cell>
          <cell r="CR125">
            <v>377500</v>
          </cell>
          <cell r="CS125">
            <v>0</v>
          </cell>
          <cell r="CT125">
            <v>0</v>
          </cell>
          <cell r="CU125">
            <v>0</v>
          </cell>
          <cell r="CV125">
            <v>0</v>
          </cell>
          <cell r="CW125">
            <v>377500</v>
          </cell>
          <cell r="CX125">
            <v>0</v>
          </cell>
          <cell r="CY125">
            <v>0</v>
          </cell>
          <cell r="CZ125">
            <v>0</v>
          </cell>
          <cell r="DA125">
            <v>0</v>
          </cell>
          <cell r="DB125">
            <v>0</v>
          </cell>
          <cell r="DC125">
            <v>0</v>
          </cell>
          <cell r="DD125">
            <v>0</v>
          </cell>
          <cell r="DE125">
            <v>0</v>
          </cell>
          <cell r="DF125">
            <v>0</v>
          </cell>
          <cell r="DG125">
            <v>0</v>
          </cell>
          <cell r="DH125">
            <v>0</v>
          </cell>
          <cell r="DI125">
            <v>0</v>
          </cell>
          <cell r="DJ125" t="str">
            <v>ASOCIACION DE PRODUCTORES AGROPECUARIOS QUISAGUI - RIO BLANCO</v>
          </cell>
          <cell r="DK125" t="str">
            <v>01 Asociación</v>
          </cell>
          <cell r="FI125" t="str">
            <v>pacMAYOR</v>
          </cell>
        </row>
        <row r="126">
          <cell r="A126">
            <v>20491717221</v>
          </cell>
          <cell r="C126" t="str">
            <v>DERIVADOS LACTEOS</v>
          </cell>
          <cell r="D126" t="str">
            <v>QUESOS MADURADOS</v>
          </cell>
          <cell r="E126" t="str">
            <v>Cajamarca</v>
          </cell>
          <cell r="F126">
            <v>60401</v>
          </cell>
          <cell r="H126" t="str">
            <v>Chota</v>
          </cell>
          <cell r="I126" t="str">
            <v>Chota</v>
          </cell>
          <cell r="R126" t="str">
            <v>PAC</v>
          </cell>
          <cell r="S126" t="str">
            <v>2018</v>
          </cell>
          <cell r="T126">
            <v>1</v>
          </cell>
          <cell r="U126" t="str">
            <v>NO</v>
          </cell>
          <cell r="V126" t="str">
            <v>NO</v>
          </cell>
          <cell r="W126">
            <v>3</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3</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L126">
            <v>0</v>
          </cell>
          <cell r="BM126">
            <v>0</v>
          </cell>
          <cell r="BN126">
            <v>0</v>
          </cell>
          <cell r="BQ126">
            <v>0</v>
          </cell>
          <cell r="BR126">
            <v>0</v>
          </cell>
          <cell r="BS126">
            <v>0</v>
          </cell>
          <cell r="BV126">
            <v>0</v>
          </cell>
          <cell r="BW126">
            <v>0</v>
          </cell>
          <cell r="BX126">
            <v>0</v>
          </cell>
          <cell r="CA126">
            <v>0</v>
          </cell>
          <cell r="CB126">
            <v>0</v>
          </cell>
          <cell r="CC126">
            <v>0</v>
          </cell>
          <cell r="CF126">
            <v>0</v>
          </cell>
          <cell r="CG126">
            <v>0</v>
          </cell>
          <cell r="CH126">
            <v>0</v>
          </cell>
          <cell r="CL126">
            <v>0</v>
          </cell>
          <cell r="CM126">
            <v>0</v>
          </cell>
          <cell r="CN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t="str">
            <v>DERIVADOS LACTEOS BARRETO S.R.L.</v>
          </cell>
          <cell r="DK126" t="str">
            <v>07 Otros</v>
          </cell>
          <cell r="FI126" t="str">
            <v>pacMAYOR</v>
          </cell>
        </row>
        <row r="127">
          <cell r="A127">
            <v>20604215600</v>
          </cell>
          <cell r="C127" t="str">
            <v>CACAO</v>
          </cell>
          <cell r="D127" t="str">
            <v>CACAO</v>
          </cell>
          <cell r="E127" t="str">
            <v>Cusco</v>
          </cell>
          <cell r="F127">
            <v>80906</v>
          </cell>
          <cell r="H127" t="str">
            <v>La Convencion</v>
          </cell>
          <cell r="I127" t="str">
            <v>Quellouno</v>
          </cell>
          <cell r="R127" t="str">
            <v>PAC</v>
          </cell>
          <cell r="S127" t="str">
            <v>2024 - 2025</v>
          </cell>
          <cell r="T127">
            <v>2</v>
          </cell>
          <cell r="U127" t="str">
            <v>SI</v>
          </cell>
          <cell r="V127" t="str">
            <v>SI</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110</v>
          </cell>
          <cell r="AN127">
            <v>40</v>
          </cell>
          <cell r="AO127">
            <v>150</v>
          </cell>
          <cell r="AP127">
            <v>106</v>
          </cell>
          <cell r="AQ127">
            <v>42</v>
          </cell>
          <cell r="AR127">
            <v>148</v>
          </cell>
          <cell r="AS127">
            <v>148</v>
          </cell>
          <cell r="AT127">
            <v>0</v>
          </cell>
          <cell r="AU127">
            <v>0</v>
          </cell>
          <cell r="AV127">
            <v>0</v>
          </cell>
          <cell r="AW127">
            <v>0</v>
          </cell>
          <cell r="AX127">
            <v>0</v>
          </cell>
          <cell r="AY127">
            <v>0</v>
          </cell>
          <cell r="AZ127">
            <v>0</v>
          </cell>
          <cell r="BA127">
            <v>0</v>
          </cell>
          <cell r="BB127">
            <v>29</v>
          </cell>
          <cell r="BC127">
            <v>6</v>
          </cell>
          <cell r="BD127">
            <v>30</v>
          </cell>
          <cell r="BE127">
            <v>4</v>
          </cell>
          <cell r="BF127">
            <v>0</v>
          </cell>
          <cell r="BG127">
            <v>0</v>
          </cell>
          <cell r="BH127">
            <v>0</v>
          </cell>
          <cell r="BI127">
            <v>0</v>
          </cell>
          <cell r="BL127">
            <v>0</v>
          </cell>
          <cell r="BM127">
            <v>0</v>
          </cell>
          <cell r="BN127">
            <v>0</v>
          </cell>
          <cell r="BQ127">
            <v>0</v>
          </cell>
          <cell r="BR127">
            <v>0</v>
          </cell>
          <cell r="BS127">
            <v>0</v>
          </cell>
          <cell r="BV127">
            <v>0</v>
          </cell>
          <cell r="BW127">
            <v>0</v>
          </cell>
          <cell r="BX127">
            <v>0</v>
          </cell>
          <cell r="CA127">
            <v>0</v>
          </cell>
          <cell r="CB127">
            <v>0</v>
          </cell>
          <cell r="CC127">
            <v>0</v>
          </cell>
          <cell r="CF127">
            <v>240000</v>
          </cell>
          <cell r="CG127">
            <v>0</v>
          </cell>
          <cell r="CH127">
            <v>240000</v>
          </cell>
          <cell r="CL127">
            <v>93750</v>
          </cell>
          <cell r="CM127">
            <v>0</v>
          </cell>
          <cell r="CN127">
            <v>93750</v>
          </cell>
          <cell r="CQ127">
            <v>0</v>
          </cell>
          <cell r="CR127">
            <v>0</v>
          </cell>
          <cell r="CS127">
            <v>0</v>
          </cell>
          <cell r="CT127">
            <v>0</v>
          </cell>
          <cell r="CU127">
            <v>0</v>
          </cell>
          <cell r="CV127">
            <v>0</v>
          </cell>
          <cell r="CW127">
            <v>0</v>
          </cell>
          <cell r="CX127">
            <v>0</v>
          </cell>
          <cell r="CY127">
            <v>240000</v>
          </cell>
          <cell r="CZ127">
            <v>0</v>
          </cell>
          <cell r="DA127">
            <v>0</v>
          </cell>
          <cell r="DB127">
            <v>0</v>
          </cell>
          <cell r="DC127">
            <v>240000</v>
          </cell>
          <cell r="DD127">
            <v>0</v>
          </cell>
          <cell r="DE127">
            <v>0</v>
          </cell>
          <cell r="DF127">
            <v>93750</v>
          </cell>
          <cell r="DG127">
            <v>0</v>
          </cell>
          <cell r="DH127">
            <v>0</v>
          </cell>
          <cell r="DI127">
            <v>93750</v>
          </cell>
          <cell r="DJ127" t="str">
            <v>ASOCIACION DE PRODUCTORES DE CACAO ECOLOGICO DE DISTRITO DE QUELLOUNO</v>
          </cell>
          <cell r="DK127" t="str">
            <v>01 Asociación</v>
          </cell>
          <cell r="FI127" t="str">
            <v>pacMAYOR</v>
          </cell>
        </row>
        <row r="128">
          <cell r="A128">
            <v>20568190450</v>
          </cell>
          <cell r="C128" t="str">
            <v>CACAO</v>
          </cell>
          <cell r="D128" t="str">
            <v>CACAO</v>
          </cell>
          <cell r="E128" t="str">
            <v>Junin</v>
          </cell>
          <cell r="F128">
            <v>120608</v>
          </cell>
          <cell r="H128" t="str">
            <v>Satipo</v>
          </cell>
          <cell r="I128" t="str">
            <v>Rio Tambo</v>
          </cell>
          <cell r="R128" t="str">
            <v>PAC</v>
          </cell>
          <cell r="S128" t="str">
            <v>2021-2022-2023</v>
          </cell>
          <cell r="T128">
            <v>3</v>
          </cell>
          <cell r="U128" t="str">
            <v>SI</v>
          </cell>
          <cell r="V128" t="str">
            <v>SI</v>
          </cell>
          <cell r="W128">
            <v>0</v>
          </cell>
          <cell r="X128">
            <v>0</v>
          </cell>
          <cell r="Y128">
            <v>0</v>
          </cell>
          <cell r="Z128">
            <v>0</v>
          </cell>
          <cell r="AA128">
            <v>0</v>
          </cell>
          <cell r="AB128">
            <v>0</v>
          </cell>
          <cell r="AC128">
            <v>0</v>
          </cell>
          <cell r="AD128">
            <v>294</v>
          </cell>
          <cell r="AE128">
            <v>72</v>
          </cell>
          <cell r="AF128">
            <v>366</v>
          </cell>
          <cell r="AG128">
            <v>291</v>
          </cell>
          <cell r="AH128">
            <v>71</v>
          </cell>
          <cell r="AI128">
            <v>362</v>
          </cell>
          <cell r="AJ128">
            <v>291</v>
          </cell>
          <cell r="AK128">
            <v>71</v>
          </cell>
          <cell r="AL128">
            <v>362</v>
          </cell>
          <cell r="AM128">
            <v>0</v>
          </cell>
          <cell r="AN128">
            <v>0</v>
          </cell>
          <cell r="AO128">
            <v>0</v>
          </cell>
          <cell r="AP128">
            <v>0</v>
          </cell>
          <cell r="AQ128">
            <v>0</v>
          </cell>
          <cell r="AR128">
            <v>0</v>
          </cell>
          <cell r="AS128">
            <v>362</v>
          </cell>
          <cell r="AT128">
            <v>0</v>
          </cell>
          <cell r="AU128">
            <v>0</v>
          </cell>
          <cell r="AV128">
            <v>16</v>
          </cell>
          <cell r="AW128">
            <v>10</v>
          </cell>
          <cell r="AX128">
            <v>26</v>
          </cell>
          <cell r="AY128">
            <v>11</v>
          </cell>
          <cell r="AZ128">
            <v>17</v>
          </cell>
          <cell r="BA128">
            <v>0</v>
          </cell>
          <cell r="BB128">
            <v>0</v>
          </cell>
          <cell r="BC128">
            <v>0</v>
          </cell>
          <cell r="BD128">
            <v>0</v>
          </cell>
          <cell r="BE128">
            <v>0</v>
          </cell>
          <cell r="BF128">
            <v>0</v>
          </cell>
          <cell r="BG128">
            <v>0</v>
          </cell>
          <cell r="BH128">
            <v>0</v>
          </cell>
          <cell r="BI128">
            <v>0</v>
          </cell>
          <cell r="BL128">
            <v>0</v>
          </cell>
          <cell r="BM128">
            <v>0</v>
          </cell>
          <cell r="BN128">
            <v>0</v>
          </cell>
          <cell r="BQ128">
            <v>220715.01</v>
          </cell>
          <cell r="BR128">
            <v>0</v>
          </cell>
          <cell r="BS128">
            <v>220715.01</v>
          </cell>
          <cell r="BV128">
            <v>21496.5</v>
          </cell>
          <cell r="BW128">
            <v>368791.2</v>
          </cell>
          <cell r="BX128">
            <v>390287.7</v>
          </cell>
          <cell r="CA128">
            <v>249514.6</v>
          </cell>
          <cell r="CB128">
            <v>0</v>
          </cell>
          <cell r="CC128">
            <v>249514.6</v>
          </cell>
          <cell r="CF128">
            <v>0</v>
          </cell>
          <cell r="CG128">
            <v>0</v>
          </cell>
          <cell r="CH128">
            <v>0</v>
          </cell>
          <cell r="CL128">
            <v>0</v>
          </cell>
          <cell r="CM128">
            <v>0</v>
          </cell>
          <cell r="CN128">
            <v>0</v>
          </cell>
          <cell r="CQ128">
            <v>0</v>
          </cell>
          <cell r="CR128">
            <v>0</v>
          </cell>
          <cell r="CS128">
            <v>0</v>
          </cell>
          <cell r="CT128">
            <v>249514.6</v>
          </cell>
          <cell r="CU128">
            <v>0</v>
          </cell>
          <cell r="CV128">
            <v>0</v>
          </cell>
          <cell r="CW128">
            <v>249514.6</v>
          </cell>
          <cell r="CX128">
            <v>0</v>
          </cell>
          <cell r="CY128">
            <v>0</v>
          </cell>
          <cell r="CZ128">
            <v>0</v>
          </cell>
          <cell r="DA128">
            <v>0</v>
          </cell>
          <cell r="DB128">
            <v>0</v>
          </cell>
          <cell r="DC128">
            <v>0</v>
          </cell>
          <cell r="DD128">
            <v>0</v>
          </cell>
          <cell r="DE128">
            <v>0</v>
          </cell>
          <cell r="DF128">
            <v>0</v>
          </cell>
          <cell r="DG128">
            <v>0</v>
          </cell>
          <cell r="DH128">
            <v>0</v>
          </cell>
          <cell r="DI128">
            <v>0</v>
          </cell>
          <cell r="DJ128" t="str">
            <v>COOPERATIVA AGRARIA KEMITO ENE LTDA. - KEMITO ENE</v>
          </cell>
          <cell r="DK128" t="str">
            <v>02 Cooperativa</v>
          </cell>
          <cell r="FI128" t="str">
            <v>pacMAYOR</v>
          </cell>
        </row>
        <row r="129">
          <cell r="A129">
            <v>20608235648</v>
          </cell>
          <cell r="C129" t="str">
            <v>CACAO</v>
          </cell>
          <cell r="D129" t="str">
            <v>CACAO</v>
          </cell>
          <cell r="E129" t="str">
            <v>Madre de Dios</v>
          </cell>
          <cell r="F129">
            <v>170201</v>
          </cell>
          <cell r="H129" t="str">
            <v>Manu</v>
          </cell>
          <cell r="I129" t="str">
            <v>Manu</v>
          </cell>
          <cell r="R129" t="str">
            <v>PAC</v>
          </cell>
          <cell r="S129" t="str">
            <v>2024 - 2025</v>
          </cell>
          <cell r="T129">
            <v>2</v>
          </cell>
          <cell r="U129" t="str">
            <v>SI</v>
          </cell>
          <cell r="V129" t="str">
            <v>SI</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19</v>
          </cell>
          <cell r="AN129">
            <v>6</v>
          </cell>
          <cell r="AO129">
            <v>25</v>
          </cell>
          <cell r="AP129">
            <v>20</v>
          </cell>
          <cell r="AQ129">
            <v>5</v>
          </cell>
          <cell r="AR129">
            <v>25</v>
          </cell>
          <cell r="AS129">
            <v>25</v>
          </cell>
          <cell r="AT129">
            <v>0</v>
          </cell>
          <cell r="AU129">
            <v>0</v>
          </cell>
          <cell r="AV129">
            <v>0</v>
          </cell>
          <cell r="AW129">
            <v>0</v>
          </cell>
          <cell r="AX129">
            <v>0</v>
          </cell>
          <cell r="AY129">
            <v>0</v>
          </cell>
          <cell r="AZ129">
            <v>0</v>
          </cell>
          <cell r="BA129">
            <v>0</v>
          </cell>
          <cell r="BB129">
            <v>41</v>
          </cell>
          <cell r="BC129">
            <v>0</v>
          </cell>
          <cell r="BD129">
            <v>14</v>
          </cell>
          <cell r="BE129">
            <v>0</v>
          </cell>
          <cell r="BF129">
            <v>0</v>
          </cell>
          <cell r="BG129">
            <v>0</v>
          </cell>
          <cell r="BH129">
            <v>0</v>
          </cell>
          <cell r="BI129">
            <v>0</v>
          </cell>
          <cell r="BL129">
            <v>0</v>
          </cell>
          <cell r="BM129">
            <v>0</v>
          </cell>
          <cell r="BN129">
            <v>0</v>
          </cell>
          <cell r="BQ129">
            <v>0</v>
          </cell>
          <cell r="BR129">
            <v>0</v>
          </cell>
          <cell r="BS129">
            <v>0</v>
          </cell>
          <cell r="BV129">
            <v>0</v>
          </cell>
          <cell r="BW129">
            <v>0</v>
          </cell>
          <cell r="BX129">
            <v>0</v>
          </cell>
          <cell r="CA129">
            <v>0</v>
          </cell>
          <cell r="CB129">
            <v>0</v>
          </cell>
          <cell r="CC129">
            <v>0</v>
          </cell>
          <cell r="CF129">
            <v>221490</v>
          </cell>
          <cell r="CG129">
            <v>0</v>
          </cell>
          <cell r="CH129">
            <v>221490</v>
          </cell>
          <cell r="CL129">
            <v>29730.75</v>
          </cell>
          <cell r="CM129">
            <v>0</v>
          </cell>
          <cell r="CN129">
            <v>29730.75</v>
          </cell>
          <cell r="CQ129">
            <v>0</v>
          </cell>
          <cell r="CR129">
            <v>0</v>
          </cell>
          <cell r="CS129">
            <v>0</v>
          </cell>
          <cell r="CT129">
            <v>0</v>
          </cell>
          <cell r="CU129">
            <v>0</v>
          </cell>
          <cell r="CV129">
            <v>0</v>
          </cell>
          <cell r="CW129">
            <v>0</v>
          </cell>
          <cell r="CX129">
            <v>0</v>
          </cell>
          <cell r="CY129">
            <v>221490</v>
          </cell>
          <cell r="CZ129">
            <v>0</v>
          </cell>
          <cell r="DA129">
            <v>0</v>
          </cell>
          <cell r="DB129">
            <v>0</v>
          </cell>
          <cell r="DC129">
            <v>221490</v>
          </cell>
          <cell r="DD129">
            <v>0</v>
          </cell>
          <cell r="DE129">
            <v>29730.75</v>
          </cell>
          <cell r="DF129">
            <v>0</v>
          </cell>
          <cell r="DG129">
            <v>0</v>
          </cell>
          <cell r="DH129">
            <v>0</v>
          </cell>
          <cell r="DI129">
            <v>29730.75</v>
          </cell>
          <cell r="DJ129" t="str">
            <v>ASOCIACIÓN DE PRODUCTORES DE CACAO ORGÁNICO PUSHARO MANU</v>
          </cell>
          <cell r="DK129" t="str">
            <v>01 Asociación</v>
          </cell>
          <cell r="FI129" t="str">
            <v>pacMAYOR</v>
          </cell>
        </row>
        <row r="130">
          <cell r="A130">
            <v>20600796683</v>
          </cell>
          <cell r="C130" t="str">
            <v>CACAO</v>
          </cell>
          <cell r="D130" t="str">
            <v>CACAO</v>
          </cell>
          <cell r="E130" t="str">
            <v>Madre de Dios</v>
          </cell>
          <cell r="F130">
            <v>170103</v>
          </cell>
          <cell r="H130" t="str">
            <v>Tambopata</v>
          </cell>
          <cell r="I130" t="str">
            <v>Las Piedras</v>
          </cell>
          <cell r="R130" t="str">
            <v>PAC</v>
          </cell>
          <cell r="S130" t="str">
            <v>2018-2019</v>
          </cell>
          <cell r="T130">
            <v>2</v>
          </cell>
          <cell r="U130" t="str">
            <v>SI</v>
          </cell>
          <cell r="V130" t="str">
            <v>NO</v>
          </cell>
          <cell r="W130">
            <v>13</v>
          </cell>
          <cell r="X130">
            <v>9</v>
          </cell>
          <cell r="Y130">
            <v>4</v>
          </cell>
          <cell r="Z130">
            <v>13</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13</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44643.199999999997</v>
          </cell>
          <cell r="BH130">
            <v>0</v>
          </cell>
          <cell r="BI130">
            <v>44643.199999999997</v>
          </cell>
          <cell r="BL130">
            <v>0</v>
          </cell>
          <cell r="BM130">
            <v>0</v>
          </cell>
          <cell r="BN130">
            <v>0</v>
          </cell>
          <cell r="BQ130">
            <v>0</v>
          </cell>
          <cell r="BR130">
            <v>0</v>
          </cell>
          <cell r="BS130">
            <v>0</v>
          </cell>
          <cell r="BV130">
            <v>0</v>
          </cell>
          <cell r="BW130">
            <v>0</v>
          </cell>
          <cell r="BX130">
            <v>0</v>
          </cell>
          <cell r="CA130">
            <v>0</v>
          </cell>
          <cell r="CB130">
            <v>0</v>
          </cell>
          <cell r="CC130">
            <v>0</v>
          </cell>
          <cell r="CF130">
            <v>0</v>
          </cell>
          <cell r="CG130">
            <v>0</v>
          </cell>
          <cell r="CH130">
            <v>0</v>
          </cell>
          <cell r="CL130">
            <v>0</v>
          </cell>
          <cell r="CM130">
            <v>0</v>
          </cell>
          <cell r="CN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t="str">
            <v>ASOCIACION DE PRODUCTORES DE CACAO SAN FRANCISCO MADRE DE DIOS</v>
          </cell>
          <cell r="DK130" t="str">
            <v>01 Asociación</v>
          </cell>
          <cell r="FI130" t="str">
            <v>pacMAYOR</v>
          </cell>
        </row>
        <row r="131">
          <cell r="A131">
            <v>20539241665</v>
          </cell>
          <cell r="C131" t="str">
            <v>CAFÉ</v>
          </cell>
          <cell r="D131" t="str">
            <v>CAFÉ</v>
          </cell>
          <cell r="E131" t="str">
            <v>Amazonas</v>
          </cell>
          <cell r="F131">
            <v>10601</v>
          </cell>
          <cell r="H131" t="str">
            <v>Rodriguez de Mendoza</v>
          </cell>
          <cell r="I131" t="str">
            <v>San Nicolas</v>
          </cell>
          <cell r="R131" t="str">
            <v>PAC</v>
          </cell>
          <cell r="S131" t="str">
            <v>2019-2020-2021-2022-2023</v>
          </cell>
          <cell r="T131">
            <v>5</v>
          </cell>
          <cell r="U131" t="str">
            <v>SI</v>
          </cell>
          <cell r="V131" t="str">
            <v>SI</v>
          </cell>
          <cell r="W131">
            <v>0</v>
          </cell>
          <cell r="X131">
            <v>50</v>
          </cell>
          <cell r="Y131">
            <v>33</v>
          </cell>
          <cell r="Z131">
            <v>83</v>
          </cell>
          <cell r="AA131">
            <v>222</v>
          </cell>
          <cell r="AB131">
            <v>135</v>
          </cell>
          <cell r="AC131">
            <v>357</v>
          </cell>
          <cell r="AD131">
            <v>208</v>
          </cell>
          <cell r="AE131">
            <v>150</v>
          </cell>
          <cell r="AF131">
            <v>358</v>
          </cell>
          <cell r="AG131">
            <v>208</v>
          </cell>
          <cell r="AH131">
            <v>150</v>
          </cell>
          <cell r="AI131">
            <v>358</v>
          </cell>
          <cell r="AJ131">
            <v>208</v>
          </cell>
          <cell r="AK131">
            <v>150</v>
          </cell>
          <cell r="AL131">
            <v>358</v>
          </cell>
          <cell r="AM131">
            <v>0</v>
          </cell>
          <cell r="AN131">
            <v>0</v>
          </cell>
          <cell r="AO131">
            <v>0</v>
          </cell>
          <cell r="AP131">
            <v>0</v>
          </cell>
          <cell r="AQ131">
            <v>0</v>
          </cell>
          <cell r="AR131">
            <v>0</v>
          </cell>
          <cell r="AS131">
            <v>358</v>
          </cell>
          <cell r="AT131">
            <v>0</v>
          </cell>
          <cell r="AU131">
            <v>0</v>
          </cell>
          <cell r="AV131">
            <v>27</v>
          </cell>
          <cell r="AW131">
            <v>8</v>
          </cell>
          <cell r="AX131">
            <v>41</v>
          </cell>
          <cell r="AY131">
            <v>7</v>
          </cell>
          <cell r="AZ131">
            <v>32</v>
          </cell>
          <cell r="BA131">
            <v>6</v>
          </cell>
          <cell r="BB131">
            <v>0</v>
          </cell>
          <cell r="BC131">
            <v>0</v>
          </cell>
          <cell r="BD131">
            <v>0</v>
          </cell>
          <cell r="BE131">
            <v>0</v>
          </cell>
          <cell r="BF131">
            <v>0</v>
          </cell>
          <cell r="BG131">
            <v>4171009.19</v>
          </cell>
          <cell r="BH131">
            <v>0</v>
          </cell>
          <cell r="BI131">
            <v>4171009.19</v>
          </cell>
          <cell r="BL131">
            <v>741888.91</v>
          </cell>
          <cell r="BM131">
            <v>0</v>
          </cell>
          <cell r="BN131">
            <v>741888.91</v>
          </cell>
          <cell r="BQ131">
            <v>4099294.68</v>
          </cell>
          <cell r="BR131">
            <v>0</v>
          </cell>
          <cell r="BS131">
            <v>4099294.68</v>
          </cell>
          <cell r="BV131">
            <v>1820885.04</v>
          </cell>
          <cell r="BW131">
            <v>0</v>
          </cell>
          <cell r="BX131">
            <v>1820885.04</v>
          </cell>
          <cell r="CA131">
            <v>4179472.34</v>
          </cell>
          <cell r="CB131">
            <v>0</v>
          </cell>
          <cell r="CC131">
            <v>4179472.34</v>
          </cell>
          <cell r="CF131">
            <v>0</v>
          </cell>
          <cell r="CG131">
            <v>0</v>
          </cell>
          <cell r="CH131">
            <v>0</v>
          </cell>
          <cell r="CL131">
            <v>0</v>
          </cell>
          <cell r="CM131">
            <v>0</v>
          </cell>
          <cell r="CN131">
            <v>0</v>
          </cell>
          <cell r="CQ131">
            <v>0</v>
          </cell>
          <cell r="CR131">
            <v>0</v>
          </cell>
          <cell r="CS131">
            <v>0</v>
          </cell>
          <cell r="CT131">
            <v>4179472.285145259</v>
          </cell>
          <cell r="CU131">
            <v>0</v>
          </cell>
          <cell r="CV131">
            <v>0</v>
          </cell>
          <cell r="CW131">
            <v>4179472.285145259</v>
          </cell>
          <cell r="CX131">
            <v>0</v>
          </cell>
          <cell r="CY131">
            <v>0</v>
          </cell>
          <cell r="CZ131">
            <v>0</v>
          </cell>
          <cell r="DA131">
            <v>0</v>
          </cell>
          <cell r="DB131">
            <v>0</v>
          </cell>
          <cell r="DC131">
            <v>0</v>
          </cell>
          <cell r="DD131">
            <v>0</v>
          </cell>
          <cell r="DE131">
            <v>0</v>
          </cell>
          <cell r="DF131">
            <v>0</v>
          </cell>
          <cell r="DG131">
            <v>0</v>
          </cell>
          <cell r="DH131">
            <v>0</v>
          </cell>
          <cell r="DI131">
            <v>0</v>
          </cell>
          <cell r="DJ131" t="str">
            <v>ASOCIACION DE PRODUCTORES DE CAFES ORGANICOS Y CAFES ESPECIALES DE AMAZONAS</v>
          </cell>
          <cell r="DK131" t="str">
            <v>01 Asociación</v>
          </cell>
          <cell r="FI131" t="str">
            <v>pacMAYOR</v>
          </cell>
        </row>
        <row r="132">
          <cell r="A132">
            <v>20494923832</v>
          </cell>
          <cell r="C132" t="str">
            <v>DERIVADOS LACTEOS</v>
          </cell>
          <cell r="D132" t="str">
            <v>DERIVADOS LACTEOS</v>
          </cell>
          <cell r="E132" t="str">
            <v>Ayacucho</v>
          </cell>
          <cell r="F132">
            <v>50105</v>
          </cell>
          <cell r="H132" t="str">
            <v>Huamanga</v>
          </cell>
          <cell r="I132" t="str">
            <v>Chiara</v>
          </cell>
          <cell r="R132" t="str">
            <v>PAC</v>
          </cell>
          <cell r="S132" t="str">
            <v>2021-2022</v>
          </cell>
          <cell r="T132">
            <v>2</v>
          </cell>
          <cell r="U132" t="str">
            <v>SI</v>
          </cell>
          <cell r="V132" t="str">
            <v>SI</v>
          </cell>
          <cell r="W132">
            <v>0</v>
          </cell>
          <cell r="X132">
            <v>0</v>
          </cell>
          <cell r="Y132">
            <v>0</v>
          </cell>
          <cell r="Z132">
            <v>0</v>
          </cell>
          <cell r="AA132">
            <v>0</v>
          </cell>
          <cell r="AB132">
            <v>0</v>
          </cell>
          <cell r="AC132">
            <v>0</v>
          </cell>
          <cell r="AD132">
            <v>9</v>
          </cell>
          <cell r="AE132">
            <v>5</v>
          </cell>
          <cell r="AF132">
            <v>14</v>
          </cell>
          <cell r="AG132">
            <v>9</v>
          </cell>
          <cell r="AH132">
            <v>5</v>
          </cell>
          <cell r="AI132">
            <v>14</v>
          </cell>
          <cell r="AJ132">
            <v>0</v>
          </cell>
          <cell r="AK132">
            <v>0</v>
          </cell>
          <cell r="AL132">
            <v>0</v>
          </cell>
          <cell r="AM132">
            <v>0</v>
          </cell>
          <cell r="AN132">
            <v>0</v>
          </cell>
          <cell r="AO132">
            <v>0</v>
          </cell>
          <cell r="AP132">
            <v>0</v>
          </cell>
          <cell r="AQ132">
            <v>0</v>
          </cell>
          <cell r="AR132">
            <v>0</v>
          </cell>
          <cell r="AS132">
            <v>14</v>
          </cell>
          <cell r="AT132">
            <v>0</v>
          </cell>
          <cell r="AU132">
            <v>0</v>
          </cell>
          <cell r="AV132">
            <v>30</v>
          </cell>
          <cell r="AW132">
            <v>9</v>
          </cell>
          <cell r="AX132">
            <v>32</v>
          </cell>
          <cell r="AY132">
            <v>4</v>
          </cell>
          <cell r="AZ132">
            <v>0</v>
          </cell>
          <cell r="BA132">
            <v>0</v>
          </cell>
          <cell r="BB132">
            <v>0</v>
          </cell>
          <cell r="BC132">
            <v>0</v>
          </cell>
          <cell r="BD132">
            <v>0</v>
          </cell>
          <cell r="BE132">
            <v>0</v>
          </cell>
          <cell r="BF132">
            <v>0</v>
          </cell>
          <cell r="BG132">
            <v>0</v>
          </cell>
          <cell r="BH132">
            <v>0</v>
          </cell>
          <cell r="BI132">
            <v>0</v>
          </cell>
          <cell r="BL132">
            <v>0</v>
          </cell>
          <cell r="BM132">
            <v>0</v>
          </cell>
          <cell r="BN132">
            <v>0</v>
          </cell>
          <cell r="BQ132">
            <v>9965</v>
          </cell>
          <cell r="BR132">
            <v>0</v>
          </cell>
          <cell r="BS132">
            <v>9965</v>
          </cell>
          <cell r="BV132">
            <v>13235</v>
          </cell>
          <cell r="BW132">
            <v>0</v>
          </cell>
          <cell r="BX132">
            <v>13235</v>
          </cell>
          <cell r="CA132">
            <v>0</v>
          </cell>
          <cell r="CB132">
            <v>0</v>
          </cell>
          <cell r="CC132">
            <v>0</v>
          </cell>
          <cell r="CF132">
            <v>0</v>
          </cell>
          <cell r="CG132">
            <v>0</v>
          </cell>
          <cell r="CH132">
            <v>0</v>
          </cell>
          <cell r="CL132">
            <v>0</v>
          </cell>
          <cell r="CM132">
            <v>0</v>
          </cell>
          <cell r="CN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t="str">
            <v>ASOCIACION NUEVA ESPERANZA ALLPACHACA</v>
          </cell>
          <cell r="DK132" t="str">
            <v>01 Asociación</v>
          </cell>
          <cell r="FI132" t="str">
            <v>pacMAYOR</v>
          </cell>
        </row>
        <row r="133">
          <cell r="A133">
            <v>20494939160</v>
          </cell>
          <cell r="C133" t="str">
            <v>QUINUA Y OTROS GRANOS</v>
          </cell>
          <cell r="D133" t="str">
            <v>QUINUA</v>
          </cell>
          <cell r="E133" t="str">
            <v>Ayacucho</v>
          </cell>
          <cell r="F133">
            <v>51101</v>
          </cell>
          <cell r="H133" t="str">
            <v>Vilcas Huaman</v>
          </cell>
          <cell r="I133" t="str">
            <v>Vilcas Huaman</v>
          </cell>
          <cell r="R133" t="str">
            <v>PAC</v>
          </cell>
          <cell r="S133" t="str">
            <v>2019-2020</v>
          </cell>
          <cell r="T133">
            <v>2</v>
          </cell>
          <cell r="U133" t="str">
            <v>SI</v>
          </cell>
          <cell r="V133" t="str">
            <v>SI</v>
          </cell>
          <cell r="W133">
            <v>0</v>
          </cell>
          <cell r="X133">
            <v>96</v>
          </cell>
          <cell r="Y133">
            <v>24</v>
          </cell>
          <cell r="Z133">
            <v>120</v>
          </cell>
          <cell r="AA133">
            <v>95</v>
          </cell>
          <cell r="AB133">
            <v>25</v>
          </cell>
          <cell r="AC133">
            <v>120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120</v>
          </cell>
          <cell r="AT133">
            <v>0</v>
          </cell>
          <cell r="AU133">
            <v>4</v>
          </cell>
          <cell r="AV133">
            <v>0</v>
          </cell>
          <cell r="AW133">
            <v>0</v>
          </cell>
          <cell r="AX133">
            <v>0</v>
          </cell>
          <cell r="AY133">
            <v>0</v>
          </cell>
          <cell r="AZ133">
            <v>0</v>
          </cell>
          <cell r="BA133">
            <v>0</v>
          </cell>
          <cell r="BB133">
            <v>0</v>
          </cell>
          <cell r="BC133">
            <v>0</v>
          </cell>
          <cell r="BD133">
            <v>0</v>
          </cell>
          <cell r="BE133">
            <v>0</v>
          </cell>
          <cell r="BF133">
            <v>0</v>
          </cell>
          <cell r="BG133">
            <v>443932</v>
          </cell>
          <cell r="BH133">
            <v>0</v>
          </cell>
          <cell r="BI133">
            <v>443932</v>
          </cell>
          <cell r="BL133">
            <v>562200</v>
          </cell>
          <cell r="BM133">
            <v>0</v>
          </cell>
          <cell r="BN133">
            <v>562200</v>
          </cell>
          <cell r="BQ133">
            <v>0</v>
          </cell>
          <cell r="BR133">
            <v>0</v>
          </cell>
          <cell r="BS133">
            <v>0</v>
          </cell>
          <cell r="BV133">
            <v>0</v>
          </cell>
          <cell r="BW133">
            <v>0</v>
          </cell>
          <cell r="BX133">
            <v>0</v>
          </cell>
          <cell r="CA133">
            <v>0</v>
          </cell>
          <cell r="CB133">
            <v>0</v>
          </cell>
          <cell r="CC133">
            <v>0</v>
          </cell>
          <cell r="CF133">
            <v>0</v>
          </cell>
          <cell r="CG133">
            <v>0</v>
          </cell>
          <cell r="CH133">
            <v>0</v>
          </cell>
          <cell r="CL133">
            <v>0</v>
          </cell>
          <cell r="CM133">
            <v>0</v>
          </cell>
          <cell r="CN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t="str">
            <v>ASOCIACION DE PRODUCTORES AGRICOLAS Y GANADEROS INTI RAYMI</v>
          </cell>
          <cell r="DK133" t="str">
            <v>01 Asociación</v>
          </cell>
          <cell r="FI133" t="str">
            <v>pacMAYOR</v>
          </cell>
        </row>
        <row r="134">
          <cell r="A134">
            <v>20495177697</v>
          </cell>
          <cell r="C134" t="str">
            <v>PALTA</v>
          </cell>
          <cell r="D134" t="str">
            <v>PALTA</v>
          </cell>
          <cell r="E134" t="str">
            <v>Huancavelica</v>
          </cell>
          <cell r="F134">
            <v>90401</v>
          </cell>
          <cell r="H134" t="str">
            <v>Castrovirreyna</v>
          </cell>
          <cell r="I134" t="str">
            <v>Castrovirreyna</v>
          </cell>
          <cell r="R134" t="str">
            <v>PAC</v>
          </cell>
          <cell r="S134" t="str">
            <v>2023-2024 - 2025</v>
          </cell>
          <cell r="T134">
            <v>3</v>
          </cell>
          <cell r="U134" t="str">
            <v>SI</v>
          </cell>
          <cell r="V134" t="str">
            <v>SI</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36</v>
          </cell>
          <cell r="AK134">
            <v>13</v>
          </cell>
          <cell r="AL134">
            <v>49</v>
          </cell>
          <cell r="AM134">
            <v>36</v>
          </cell>
          <cell r="AN134">
            <v>13</v>
          </cell>
          <cell r="AO134">
            <v>49</v>
          </cell>
          <cell r="AP134">
            <v>39</v>
          </cell>
          <cell r="AQ134">
            <v>10</v>
          </cell>
          <cell r="AR134">
            <v>49</v>
          </cell>
          <cell r="AS134">
            <v>49</v>
          </cell>
          <cell r="AT134">
            <v>0</v>
          </cell>
          <cell r="AU134">
            <v>0</v>
          </cell>
          <cell r="AV134">
            <v>0</v>
          </cell>
          <cell r="AW134">
            <v>0</v>
          </cell>
          <cell r="AX134">
            <v>0</v>
          </cell>
          <cell r="AY134">
            <v>0</v>
          </cell>
          <cell r="AZ134">
            <v>36</v>
          </cell>
          <cell r="BA134">
            <v>6</v>
          </cell>
          <cell r="BB134">
            <v>52</v>
          </cell>
          <cell r="BC134">
            <v>6</v>
          </cell>
          <cell r="BD134">
            <v>24</v>
          </cell>
          <cell r="BE134">
            <v>5</v>
          </cell>
          <cell r="BF134">
            <v>0</v>
          </cell>
          <cell r="BG134">
            <v>0</v>
          </cell>
          <cell r="BH134">
            <v>0</v>
          </cell>
          <cell r="BI134">
            <v>0</v>
          </cell>
          <cell r="BL134">
            <v>0</v>
          </cell>
          <cell r="BM134">
            <v>0</v>
          </cell>
          <cell r="BN134">
            <v>0</v>
          </cell>
          <cell r="BQ134">
            <v>0</v>
          </cell>
          <cell r="BR134">
            <v>0</v>
          </cell>
          <cell r="BS134">
            <v>0</v>
          </cell>
          <cell r="BV134">
            <v>0</v>
          </cell>
          <cell r="BW134">
            <v>0</v>
          </cell>
          <cell r="BX134">
            <v>0</v>
          </cell>
          <cell r="CA134">
            <v>1050000</v>
          </cell>
          <cell r="CB134">
            <v>0</v>
          </cell>
          <cell r="CC134">
            <v>1050000</v>
          </cell>
          <cell r="CF134">
            <v>1280000</v>
          </cell>
          <cell r="CG134">
            <v>0</v>
          </cell>
          <cell r="CH134">
            <v>1280000</v>
          </cell>
          <cell r="CL134">
            <v>0</v>
          </cell>
          <cell r="CM134">
            <v>0</v>
          </cell>
          <cell r="CN134">
            <v>0</v>
          </cell>
          <cell r="CQ134">
            <v>0</v>
          </cell>
          <cell r="CR134">
            <v>1050000</v>
          </cell>
          <cell r="CS134">
            <v>0</v>
          </cell>
          <cell r="CT134">
            <v>0</v>
          </cell>
          <cell r="CU134">
            <v>0</v>
          </cell>
          <cell r="CV134">
            <v>0</v>
          </cell>
          <cell r="CW134">
            <v>1050000</v>
          </cell>
          <cell r="CX134">
            <v>0</v>
          </cell>
          <cell r="CY134">
            <v>1280000</v>
          </cell>
          <cell r="CZ134">
            <v>0</v>
          </cell>
          <cell r="DA134">
            <v>0</v>
          </cell>
          <cell r="DB134">
            <v>0</v>
          </cell>
          <cell r="DC134">
            <v>1280000</v>
          </cell>
          <cell r="DD134">
            <v>0</v>
          </cell>
          <cell r="DE134">
            <v>0</v>
          </cell>
          <cell r="DF134">
            <v>0</v>
          </cell>
          <cell r="DG134">
            <v>0</v>
          </cell>
          <cell r="DH134">
            <v>0</v>
          </cell>
          <cell r="DI134">
            <v>0</v>
          </cell>
          <cell r="DJ134" t="str">
            <v>ASOCIACION DE PRODUCTORES AGROPECUARIOS DE CAMAYOC</v>
          </cell>
          <cell r="DK134" t="str">
            <v>01 Asociación</v>
          </cell>
          <cell r="FI134" t="str">
            <v>pacMAYOR</v>
          </cell>
        </row>
        <row r="135">
          <cell r="A135">
            <v>20517247805</v>
          </cell>
          <cell r="C135" t="str">
            <v>PAPA</v>
          </cell>
          <cell r="D135" t="str">
            <v>PAPA</v>
          </cell>
          <cell r="E135" t="str">
            <v>Ayacucho</v>
          </cell>
          <cell r="F135">
            <v>50105</v>
          </cell>
          <cell r="H135" t="str">
            <v>Huamanga</v>
          </cell>
          <cell r="I135" t="str">
            <v>Chiara</v>
          </cell>
          <cell r="R135" t="str">
            <v>PAC</v>
          </cell>
          <cell r="S135" t="str">
            <v>2018</v>
          </cell>
          <cell r="T135">
            <v>1</v>
          </cell>
          <cell r="U135" t="str">
            <v>NO</v>
          </cell>
          <cell r="V135" t="str">
            <v>NO</v>
          </cell>
          <cell r="W135">
            <v>54</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54</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L135">
            <v>0</v>
          </cell>
          <cell r="BM135">
            <v>0</v>
          </cell>
          <cell r="BN135">
            <v>0</v>
          </cell>
          <cell r="BQ135">
            <v>0</v>
          </cell>
          <cell r="BR135">
            <v>0</v>
          </cell>
          <cell r="BS135">
            <v>0</v>
          </cell>
          <cell r="BV135">
            <v>0</v>
          </cell>
          <cell r="BW135">
            <v>0</v>
          </cell>
          <cell r="BX135">
            <v>0</v>
          </cell>
          <cell r="CA135">
            <v>0</v>
          </cell>
          <cell r="CB135">
            <v>0</v>
          </cell>
          <cell r="CC135">
            <v>0</v>
          </cell>
          <cell r="CF135">
            <v>0</v>
          </cell>
          <cell r="CG135">
            <v>0</v>
          </cell>
          <cell r="CH135">
            <v>0</v>
          </cell>
          <cell r="CL135">
            <v>0</v>
          </cell>
          <cell r="CM135">
            <v>0</v>
          </cell>
          <cell r="CN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t="str">
            <v>COORDINADORA NACIONAL DE PRODUCTORES DE PAPA DEL PERU- CORPAPA</v>
          </cell>
          <cell r="DK135" t="str">
            <v>01 Asociación</v>
          </cell>
          <cell r="FI135" t="str">
            <v>pacMAYOR</v>
          </cell>
        </row>
        <row r="136">
          <cell r="A136">
            <v>20520081152</v>
          </cell>
          <cell r="C136" t="str">
            <v>ORÉGANO</v>
          </cell>
          <cell r="D136" t="str">
            <v>ORÉGANO</v>
          </cell>
          <cell r="E136" t="str">
            <v>Moquegua-Tacna</v>
          </cell>
          <cell r="F136">
            <v>230406</v>
          </cell>
          <cell r="H136" t="str">
            <v>Tarata</v>
          </cell>
          <cell r="I136" t="str">
            <v>Susapaya</v>
          </cell>
          <cell r="R136" t="str">
            <v>PAC</v>
          </cell>
          <cell r="S136" t="str">
            <v>2019-2020</v>
          </cell>
          <cell r="T136">
            <v>2</v>
          </cell>
          <cell r="U136" t="str">
            <v>SI</v>
          </cell>
          <cell r="V136" t="str">
            <v>SI</v>
          </cell>
          <cell r="W136">
            <v>0</v>
          </cell>
          <cell r="X136">
            <v>41</v>
          </cell>
          <cell r="Y136">
            <v>17</v>
          </cell>
          <cell r="Z136">
            <v>58</v>
          </cell>
          <cell r="AA136">
            <v>38</v>
          </cell>
          <cell r="AB136">
            <v>15</v>
          </cell>
          <cell r="AC136">
            <v>53</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53</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L136">
            <v>0</v>
          </cell>
          <cell r="BM136">
            <v>0</v>
          </cell>
          <cell r="BN136">
            <v>0</v>
          </cell>
          <cell r="BQ136">
            <v>0</v>
          </cell>
          <cell r="BR136">
            <v>0</v>
          </cell>
          <cell r="BS136">
            <v>0</v>
          </cell>
          <cell r="BV136">
            <v>0</v>
          </cell>
          <cell r="BW136">
            <v>0</v>
          </cell>
          <cell r="BX136">
            <v>0</v>
          </cell>
          <cell r="CA136">
            <v>0</v>
          </cell>
          <cell r="CB136">
            <v>0</v>
          </cell>
          <cell r="CC136">
            <v>0</v>
          </cell>
          <cell r="CF136">
            <v>0</v>
          </cell>
          <cell r="CG136">
            <v>0</v>
          </cell>
          <cell r="CH136">
            <v>0</v>
          </cell>
          <cell r="CL136">
            <v>0</v>
          </cell>
          <cell r="CM136">
            <v>0</v>
          </cell>
          <cell r="CN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t="str">
            <v>ASOCIACION DE PRODUCTORES AGRARIOS DE SUSAPAYA</v>
          </cell>
          <cell r="DK136" t="str">
            <v>01 Asociación</v>
          </cell>
          <cell r="FI136" t="str">
            <v>pacMAYOR</v>
          </cell>
        </row>
        <row r="137">
          <cell r="A137">
            <v>20520081233</v>
          </cell>
          <cell r="C137" t="str">
            <v>UVA</v>
          </cell>
          <cell r="D137" t="str">
            <v>UVA</v>
          </cell>
          <cell r="E137" t="str">
            <v>Moquegua-Tacna</v>
          </cell>
          <cell r="F137">
            <v>180101</v>
          </cell>
          <cell r="H137" t="str">
            <v>Mariscal Nieto</v>
          </cell>
          <cell r="I137" t="str">
            <v>Moquegua</v>
          </cell>
          <cell r="R137" t="str">
            <v>PAC</v>
          </cell>
          <cell r="S137" t="str">
            <v>2020-2021-2022-2024</v>
          </cell>
          <cell r="T137">
            <v>4</v>
          </cell>
          <cell r="U137" t="str">
            <v>SI</v>
          </cell>
          <cell r="V137" t="str">
            <v>SI</v>
          </cell>
          <cell r="W137">
            <v>0</v>
          </cell>
          <cell r="X137">
            <v>0</v>
          </cell>
          <cell r="Y137">
            <v>0</v>
          </cell>
          <cell r="Z137">
            <v>0</v>
          </cell>
          <cell r="AA137">
            <v>27</v>
          </cell>
          <cell r="AB137">
            <v>27</v>
          </cell>
          <cell r="AC137">
            <v>54</v>
          </cell>
          <cell r="AD137">
            <v>29</v>
          </cell>
          <cell r="AE137">
            <v>25</v>
          </cell>
          <cell r="AF137">
            <v>54</v>
          </cell>
          <cell r="AG137">
            <v>29</v>
          </cell>
          <cell r="AH137">
            <v>25</v>
          </cell>
          <cell r="AI137">
            <v>54</v>
          </cell>
          <cell r="AJ137">
            <v>0</v>
          </cell>
          <cell r="AK137">
            <v>0</v>
          </cell>
          <cell r="AL137">
            <v>0</v>
          </cell>
          <cell r="AM137">
            <v>27</v>
          </cell>
          <cell r="AN137">
            <v>27</v>
          </cell>
          <cell r="AO137">
            <v>54</v>
          </cell>
          <cell r="AP137">
            <v>0</v>
          </cell>
          <cell r="AQ137">
            <v>0</v>
          </cell>
          <cell r="AR137">
            <v>0</v>
          </cell>
          <cell r="AS137">
            <v>54</v>
          </cell>
          <cell r="AT137">
            <v>0</v>
          </cell>
          <cell r="AU137">
            <v>0</v>
          </cell>
          <cell r="AV137">
            <v>36</v>
          </cell>
          <cell r="AW137">
            <v>10</v>
          </cell>
          <cell r="AX137">
            <v>27</v>
          </cell>
          <cell r="AY137">
            <v>7</v>
          </cell>
          <cell r="AZ137">
            <v>0</v>
          </cell>
          <cell r="BA137">
            <v>0</v>
          </cell>
          <cell r="BB137">
            <v>0</v>
          </cell>
          <cell r="BC137">
            <v>0</v>
          </cell>
          <cell r="BD137">
            <v>0</v>
          </cell>
          <cell r="BE137">
            <v>0</v>
          </cell>
          <cell r="BF137">
            <v>0</v>
          </cell>
          <cell r="BG137">
            <v>0</v>
          </cell>
          <cell r="BH137">
            <v>0</v>
          </cell>
          <cell r="BI137">
            <v>0</v>
          </cell>
          <cell r="BL137">
            <v>4395000</v>
          </cell>
          <cell r="BM137">
            <v>0</v>
          </cell>
          <cell r="BN137">
            <v>4395000</v>
          </cell>
          <cell r="BQ137">
            <v>110889.05</v>
          </cell>
          <cell r="BR137">
            <v>0</v>
          </cell>
          <cell r="BS137">
            <v>110889.05</v>
          </cell>
          <cell r="BV137">
            <v>747748</v>
          </cell>
          <cell r="BW137">
            <v>0</v>
          </cell>
          <cell r="BX137">
            <v>747748</v>
          </cell>
          <cell r="CA137">
            <v>841975.4</v>
          </cell>
          <cell r="CB137">
            <v>0</v>
          </cell>
          <cell r="CC137">
            <v>841975.4</v>
          </cell>
          <cell r="CF137">
            <v>1277517.75</v>
          </cell>
          <cell r="CG137">
            <v>0</v>
          </cell>
          <cell r="CH137">
            <v>1277517.75</v>
          </cell>
          <cell r="CL137">
            <v>0</v>
          </cell>
          <cell r="CM137">
            <v>0</v>
          </cell>
          <cell r="CN137">
            <v>0</v>
          </cell>
          <cell r="CQ137">
            <v>0</v>
          </cell>
          <cell r="CR137">
            <v>841975.4</v>
          </cell>
          <cell r="CS137">
            <v>0</v>
          </cell>
          <cell r="CT137">
            <v>0</v>
          </cell>
          <cell r="CU137">
            <v>0</v>
          </cell>
          <cell r="CV137">
            <v>0</v>
          </cell>
          <cell r="CW137">
            <v>841975.4</v>
          </cell>
          <cell r="CX137">
            <v>0</v>
          </cell>
          <cell r="CY137">
            <v>1082100</v>
          </cell>
          <cell r="CZ137">
            <v>0</v>
          </cell>
          <cell r="DA137">
            <v>0</v>
          </cell>
          <cell r="DB137">
            <v>195417.75</v>
          </cell>
          <cell r="DC137">
            <v>1277517.75</v>
          </cell>
          <cell r="DD137">
            <v>0</v>
          </cell>
          <cell r="DE137">
            <v>0</v>
          </cell>
          <cell r="DF137">
            <v>0</v>
          </cell>
          <cell r="DG137">
            <v>0</v>
          </cell>
          <cell r="DH137">
            <v>0</v>
          </cell>
          <cell r="DI137">
            <v>0</v>
          </cell>
          <cell r="DJ137" t="str">
            <v>ASOCIACION DE VITIVINICULTORES DE MOQUEGUA 'AVIMO'</v>
          </cell>
          <cell r="DK137" t="str">
            <v>01 Asociación</v>
          </cell>
          <cell r="FI137" t="str">
            <v>pacMAYOR</v>
          </cell>
        </row>
        <row r="138">
          <cell r="A138">
            <v>20521131218</v>
          </cell>
          <cell r="C138" t="str">
            <v>TUNA</v>
          </cell>
          <cell r="D138" t="str">
            <v>TUNA</v>
          </cell>
          <cell r="E138" t="str">
            <v>Lima</v>
          </cell>
          <cell r="F138">
            <v>150709</v>
          </cell>
          <cell r="H138" t="str">
            <v>Huarochiri</v>
          </cell>
          <cell r="I138" t="str">
            <v>Huarochiri</v>
          </cell>
          <cell r="R138" t="str">
            <v>PAC</v>
          </cell>
          <cell r="S138" t="str">
            <v>2018</v>
          </cell>
          <cell r="T138">
            <v>1</v>
          </cell>
          <cell r="U138" t="str">
            <v>NO</v>
          </cell>
          <cell r="V138" t="str">
            <v>NO</v>
          </cell>
          <cell r="W138">
            <v>30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30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L138">
            <v>0</v>
          </cell>
          <cell r="BM138">
            <v>0</v>
          </cell>
          <cell r="BN138">
            <v>0</v>
          </cell>
          <cell r="BQ138">
            <v>0</v>
          </cell>
          <cell r="BR138">
            <v>0</v>
          </cell>
          <cell r="BS138">
            <v>0</v>
          </cell>
          <cell r="BV138">
            <v>0</v>
          </cell>
          <cell r="BW138">
            <v>0</v>
          </cell>
          <cell r="BX138">
            <v>0</v>
          </cell>
          <cell r="CA138">
            <v>0</v>
          </cell>
          <cell r="CB138">
            <v>0</v>
          </cell>
          <cell r="CC138">
            <v>0</v>
          </cell>
          <cell r="CF138">
            <v>0</v>
          </cell>
          <cell r="CG138">
            <v>0</v>
          </cell>
          <cell r="CH138">
            <v>0</v>
          </cell>
          <cell r="CL138">
            <v>0</v>
          </cell>
          <cell r="CM138">
            <v>0</v>
          </cell>
          <cell r="CN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t="str">
            <v>ASOCIACION DE PRODUCTORES DE TUNA Y COCHINILLA-APROTYC</v>
          </cell>
          <cell r="DK138" t="str">
            <v>01 Asociación</v>
          </cell>
          <cell r="FI138" t="str">
            <v>pacMAYOR</v>
          </cell>
        </row>
        <row r="139">
          <cell r="A139">
            <v>20525839690</v>
          </cell>
          <cell r="C139" t="str">
            <v>FRIJOL CAUPI</v>
          </cell>
          <cell r="D139" t="str">
            <v>FRIJOL CAUPI</v>
          </cell>
          <cell r="E139" t="str">
            <v>Piura</v>
          </cell>
          <cell r="F139">
            <v>200405</v>
          </cell>
          <cell r="H139" t="str">
            <v>Morropon</v>
          </cell>
          <cell r="I139" t="str">
            <v>Morropon</v>
          </cell>
          <cell r="R139" t="str">
            <v>PAC</v>
          </cell>
          <cell r="S139" t="str">
            <v>2019-2020-2021-2022</v>
          </cell>
          <cell r="T139">
            <v>4</v>
          </cell>
          <cell r="U139" t="str">
            <v>SI</v>
          </cell>
          <cell r="V139" t="str">
            <v>SI</v>
          </cell>
          <cell r="W139">
            <v>0</v>
          </cell>
          <cell r="X139">
            <v>63</v>
          </cell>
          <cell r="Y139">
            <v>7</v>
          </cell>
          <cell r="Z139">
            <v>70</v>
          </cell>
          <cell r="AA139">
            <v>76</v>
          </cell>
          <cell r="AB139">
            <v>8</v>
          </cell>
          <cell r="AC139">
            <v>84</v>
          </cell>
          <cell r="AD139">
            <v>76</v>
          </cell>
          <cell r="AE139">
            <v>9</v>
          </cell>
          <cell r="AF139">
            <v>85</v>
          </cell>
          <cell r="AG139">
            <v>76</v>
          </cell>
          <cell r="AH139">
            <v>9</v>
          </cell>
          <cell r="AI139">
            <v>85</v>
          </cell>
          <cell r="AJ139">
            <v>0</v>
          </cell>
          <cell r="AK139">
            <v>0</v>
          </cell>
          <cell r="AL139">
            <v>0</v>
          </cell>
          <cell r="AM139">
            <v>0</v>
          </cell>
          <cell r="AN139">
            <v>0</v>
          </cell>
          <cell r="AO139">
            <v>0</v>
          </cell>
          <cell r="AP139">
            <v>0</v>
          </cell>
          <cell r="AQ139">
            <v>0</v>
          </cell>
          <cell r="AR139">
            <v>0</v>
          </cell>
          <cell r="AS139">
            <v>85</v>
          </cell>
          <cell r="AT139">
            <v>63</v>
          </cell>
          <cell r="AU139">
            <v>9</v>
          </cell>
          <cell r="AV139">
            <v>103</v>
          </cell>
          <cell r="AW139">
            <v>13</v>
          </cell>
          <cell r="AX139">
            <v>30</v>
          </cell>
          <cell r="AY139">
            <v>4</v>
          </cell>
          <cell r="AZ139">
            <v>0</v>
          </cell>
          <cell r="BA139">
            <v>0</v>
          </cell>
          <cell r="BB139">
            <v>0</v>
          </cell>
          <cell r="BC139">
            <v>0</v>
          </cell>
          <cell r="BD139">
            <v>0</v>
          </cell>
          <cell r="BE139">
            <v>0</v>
          </cell>
          <cell r="BF139">
            <v>0</v>
          </cell>
          <cell r="BG139">
            <v>0</v>
          </cell>
          <cell r="BH139">
            <v>0</v>
          </cell>
          <cell r="BI139">
            <v>0</v>
          </cell>
          <cell r="BL139">
            <v>0</v>
          </cell>
          <cell r="BM139">
            <v>0</v>
          </cell>
          <cell r="BN139">
            <v>0</v>
          </cell>
          <cell r="BQ139">
            <v>0</v>
          </cell>
          <cell r="BR139">
            <v>0</v>
          </cell>
          <cell r="BS139">
            <v>0</v>
          </cell>
          <cell r="BV139">
            <v>0</v>
          </cell>
          <cell r="BW139">
            <v>0</v>
          </cell>
          <cell r="BX139">
            <v>0</v>
          </cell>
          <cell r="CA139">
            <v>0</v>
          </cell>
          <cell r="CB139">
            <v>0</v>
          </cell>
          <cell r="CC139">
            <v>0</v>
          </cell>
          <cell r="CF139">
            <v>0</v>
          </cell>
          <cell r="CG139">
            <v>0</v>
          </cell>
          <cell r="CH139">
            <v>0</v>
          </cell>
          <cell r="CL139">
            <v>0</v>
          </cell>
          <cell r="CM139">
            <v>0</v>
          </cell>
          <cell r="CN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t="str">
            <v>ASOCIACION DE PRODUCTORES AGROPECUARIOS DE LA PROVINCIA DE MORROPON</v>
          </cell>
          <cell r="DK139" t="str">
            <v>01 Asociación</v>
          </cell>
          <cell r="FI139" t="str">
            <v>pacMAYOR</v>
          </cell>
        </row>
        <row r="140">
          <cell r="A140">
            <v>20525955843</v>
          </cell>
          <cell r="C140" t="str">
            <v>PANELA</v>
          </cell>
          <cell r="D140" t="str">
            <v>PANELA</v>
          </cell>
          <cell r="E140" t="str">
            <v>Piura</v>
          </cell>
          <cell r="F140">
            <v>200205</v>
          </cell>
          <cell r="H140" t="str">
            <v>Ayabaca</v>
          </cell>
          <cell r="I140" t="str">
            <v>Montero</v>
          </cell>
          <cell r="R140" t="str">
            <v>PAC</v>
          </cell>
          <cell r="S140" t="str">
            <v>2019-2020-2021-2022-2023-2024 - 2025</v>
          </cell>
          <cell r="T140">
            <v>7</v>
          </cell>
          <cell r="U140" t="str">
            <v>SI</v>
          </cell>
          <cell r="V140" t="str">
            <v>SI</v>
          </cell>
          <cell r="W140">
            <v>0</v>
          </cell>
          <cell r="X140">
            <v>109</v>
          </cell>
          <cell r="Y140">
            <v>15</v>
          </cell>
          <cell r="Z140">
            <v>124</v>
          </cell>
          <cell r="AA140">
            <v>122</v>
          </cell>
          <cell r="AB140">
            <v>18</v>
          </cell>
          <cell r="AC140">
            <v>140</v>
          </cell>
          <cell r="AD140">
            <v>134</v>
          </cell>
          <cell r="AE140">
            <v>14</v>
          </cell>
          <cell r="AF140">
            <v>148</v>
          </cell>
          <cell r="AG140">
            <v>134</v>
          </cell>
          <cell r="AH140">
            <v>14</v>
          </cell>
          <cell r="AI140">
            <v>148</v>
          </cell>
          <cell r="AJ140">
            <v>134</v>
          </cell>
          <cell r="AK140">
            <v>14</v>
          </cell>
          <cell r="AL140">
            <v>148</v>
          </cell>
          <cell r="AM140">
            <v>134</v>
          </cell>
          <cell r="AN140">
            <v>14</v>
          </cell>
          <cell r="AO140">
            <v>148</v>
          </cell>
          <cell r="AP140">
            <v>112</v>
          </cell>
          <cell r="AQ140">
            <v>9</v>
          </cell>
          <cell r="AR140">
            <v>121</v>
          </cell>
          <cell r="AS140">
            <v>121</v>
          </cell>
          <cell r="AT140">
            <v>74</v>
          </cell>
          <cell r="AU140">
            <v>9</v>
          </cell>
          <cell r="AV140">
            <v>70</v>
          </cell>
          <cell r="AW140">
            <v>12</v>
          </cell>
          <cell r="AX140">
            <v>86</v>
          </cell>
          <cell r="AY140">
            <v>11</v>
          </cell>
          <cell r="AZ140">
            <v>82</v>
          </cell>
          <cell r="BA140">
            <v>7</v>
          </cell>
          <cell r="BB140">
            <v>71</v>
          </cell>
          <cell r="BC140">
            <v>7</v>
          </cell>
          <cell r="BD140">
            <v>56</v>
          </cell>
          <cell r="BE140">
            <v>4</v>
          </cell>
          <cell r="BF140">
            <v>0</v>
          </cell>
          <cell r="BG140">
            <v>307612.99</v>
          </cell>
          <cell r="BH140">
            <v>698475.97</v>
          </cell>
          <cell r="BI140">
            <v>1006088.96</v>
          </cell>
          <cell r="BL140">
            <v>686148.1</v>
          </cell>
          <cell r="BM140">
            <v>1025900.29</v>
          </cell>
          <cell r="BN140">
            <v>1712048.39</v>
          </cell>
          <cell r="BQ140">
            <v>563567.62</v>
          </cell>
          <cell r="BR140">
            <v>831438.22</v>
          </cell>
          <cell r="BS140">
            <v>1395005.84</v>
          </cell>
          <cell r="BV140">
            <v>668236.84</v>
          </cell>
          <cell r="BW140">
            <v>1017817.89</v>
          </cell>
          <cell r="BX140">
            <v>1686054.73</v>
          </cell>
          <cell r="CA140">
            <v>500956.3</v>
          </cell>
          <cell r="CB140">
            <v>1857056.28</v>
          </cell>
          <cell r="CC140">
            <v>2358012.58</v>
          </cell>
          <cell r="CF140">
            <v>561609.56188239972</v>
          </cell>
          <cell r="CG140">
            <v>553382.103</v>
          </cell>
          <cell r="CH140">
            <v>1114991.6648824001</v>
          </cell>
          <cell r="CL140">
            <v>532532.87427999987</v>
          </cell>
          <cell r="CM140">
            <v>1240703.8855000001</v>
          </cell>
          <cell r="CN140">
            <v>1773236.75978</v>
          </cell>
          <cell r="CQ140">
            <v>2522.3997420000001</v>
          </cell>
          <cell r="CR140">
            <v>0</v>
          </cell>
          <cell r="CS140">
            <v>0</v>
          </cell>
          <cell r="CT140">
            <v>2355490.181452</v>
          </cell>
          <cell r="CU140">
            <v>0</v>
          </cell>
          <cell r="CV140">
            <v>0</v>
          </cell>
          <cell r="CW140">
            <v>2358012.5811939999</v>
          </cell>
          <cell r="CX140">
            <v>359.99912</v>
          </cell>
          <cell r="CY140">
            <v>0</v>
          </cell>
          <cell r="CZ140">
            <v>1114631.6657624</v>
          </cell>
          <cell r="DA140">
            <v>0</v>
          </cell>
          <cell r="DB140">
            <v>0</v>
          </cell>
          <cell r="DC140">
            <v>1114991.6648824001</v>
          </cell>
          <cell r="DD140">
            <v>1178.2394400000001</v>
          </cell>
          <cell r="DE140">
            <v>0</v>
          </cell>
          <cell r="DF140">
            <v>1772058.52034</v>
          </cell>
          <cell r="DG140">
            <v>0</v>
          </cell>
          <cell r="DH140">
            <v>0</v>
          </cell>
          <cell r="DI140">
            <v>1773236.75978</v>
          </cell>
          <cell r="DJ140" t="str">
            <v>COOPERATIVA AGRARIA ECOLÓGICA Y SOLIDARIA PIURA - CAES PIURA</v>
          </cell>
          <cell r="DK140" t="str">
            <v>02 Cooperativa</v>
          </cell>
          <cell r="FI140" t="str">
            <v>pacMAYOR</v>
          </cell>
        </row>
        <row r="141">
          <cell r="A141">
            <v>20486094657</v>
          </cell>
          <cell r="C141" t="str">
            <v>CAFÉ</v>
          </cell>
          <cell r="D141" t="str">
            <v xml:space="preserve">CAFÉ </v>
          </cell>
          <cell r="E141" t="str">
            <v>Junin</v>
          </cell>
          <cell r="F141">
            <v>120606</v>
          </cell>
          <cell r="H141" t="str">
            <v>Satipo</v>
          </cell>
          <cell r="I141" t="str">
            <v>Pangoa</v>
          </cell>
          <cell r="R141" t="str">
            <v>PAC</v>
          </cell>
          <cell r="S141" t="str">
            <v>2018</v>
          </cell>
          <cell r="T141">
            <v>1</v>
          </cell>
          <cell r="U141" t="str">
            <v>NO</v>
          </cell>
          <cell r="V141" t="str">
            <v>NO</v>
          </cell>
          <cell r="W141">
            <v>23</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23</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L141">
            <v>0</v>
          </cell>
          <cell r="BM141">
            <v>0</v>
          </cell>
          <cell r="BN141">
            <v>0</v>
          </cell>
          <cell r="BQ141">
            <v>0</v>
          </cell>
          <cell r="BR141">
            <v>0</v>
          </cell>
          <cell r="BS141">
            <v>0</v>
          </cell>
          <cell r="BV141">
            <v>0</v>
          </cell>
          <cell r="BW141">
            <v>0</v>
          </cell>
          <cell r="BX141">
            <v>0</v>
          </cell>
          <cell r="CA141">
            <v>0</v>
          </cell>
          <cell r="CB141">
            <v>0</v>
          </cell>
          <cell r="CC141">
            <v>0</v>
          </cell>
          <cell r="CF141">
            <v>0</v>
          </cell>
          <cell r="CG141">
            <v>0</v>
          </cell>
          <cell r="CH141">
            <v>0</v>
          </cell>
          <cell r="CL141">
            <v>0</v>
          </cell>
          <cell r="CM141">
            <v>0</v>
          </cell>
          <cell r="CN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t="str">
            <v>ASOCIACION DE PRODUCTORES DE CAFES ESPECIALES MOUNTAIN COFFE</v>
          </cell>
          <cell r="DK141" t="str">
            <v>01 Asociación</v>
          </cell>
          <cell r="FI141" t="str">
            <v>pacMAYOR</v>
          </cell>
        </row>
        <row r="142">
          <cell r="A142">
            <v>20526179367</v>
          </cell>
          <cell r="C142" t="str">
            <v>BANANO</v>
          </cell>
          <cell r="D142" t="str">
            <v>BANANO</v>
          </cell>
          <cell r="E142" t="str">
            <v>Piura</v>
          </cell>
          <cell r="F142">
            <v>200402</v>
          </cell>
          <cell r="H142" t="str">
            <v>Morropon</v>
          </cell>
          <cell r="I142" t="str">
            <v>Buenos Aires</v>
          </cell>
          <cell r="R142" t="str">
            <v>PAC</v>
          </cell>
          <cell r="S142" t="str">
            <v>2025</v>
          </cell>
          <cell r="T142">
            <v>1</v>
          </cell>
          <cell r="U142" t="str">
            <v>SI</v>
          </cell>
          <cell r="V142" t="str">
            <v>SI</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22</v>
          </cell>
          <cell r="AQ142">
            <v>14</v>
          </cell>
          <cell r="AR142">
            <v>36</v>
          </cell>
          <cell r="AS142">
            <v>36</v>
          </cell>
          <cell r="BD142">
            <v>8</v>
          </cell>
          <cell r="BE142">
            <v>1</v>
          </cell>
          <cell r="CL142">
            <v>0</v>
          </cell>
          <cell r="CM142">
            <v>781855.20000000019</v>
          </cell>
          <cell r="CN142">
            <v>781855.20000000019</v>
          </cell>
          <cell r="DD142">
            <v>0</v>
          </cell>
          <cell r="DE142">
            <v>0</v>
          </cell>
          <cell r="DF142">
            <v>781855.20000000019</v>
          </cell>
          <cell r="DG142">
            <v>0</v>
          </cell>
          <cell r="DH142">
            <v>0</v>
          </cell>
          <cell r="DI142">
            <v>781855.20000000019</v>
          </cell>
          <cell r="DJ142" t="str">
            <v>COOPERATIVA AGRARIA DE USUARIOS ASPRAOSRA LTDA</v>
          </cell>
          <cell r="DK142" t="str">
            <v>02 Cooperativa</v>
          </cell>
          <cell r="FI142" t="str">
            <v>pacMAYOR|pac</v>
          </cell>
        </row>
        <row r="143">
          <cell r="A143">
            <v>20564032485</v>
          </cell>
          <cell r="C143" t="str">
            <v>CACAO</v>
          </cell>
          <cell r="D143" t="str">
            <v>CACAO</v>
          </cell>
          <cell r="E143" t="str">
            <v>Cusco</v>
          </cell>
          <cell r="F143">
            <v>80902</v>
          </cell>
          <cell r="H143" t="str">
            <v>La Convencion</v>
          </cell>
          <cell r="I143" t="str">
            <v>Echarate</v>
          </cell>
          <cell r="R143" t="str">
            <v>PAC</v>
          </cell>
          <cell r="S143" t="str">
            <v>2024 - 2025</v>
          </cell>
          <cell r="T143">
            <v>2</v>
          </cell>
          <cell r="U143" t="str">
            <v>SI</v>
          </cell>
          <cell r="V143" t="str">
            <v>SI</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30</v>
          </cell>
          <cell r="AN143">
            <v>15</v>
          </cell>
          <cell r="AO143">
            <v>45</v>
          </cell>
          <cell r="AP143">
            <v>22</v>
          </cell>
          <cell r="AQ143">
            <v>12</v>
          </cell>
          <cell r="AR143">
            <v>34</v>
          </cell>
          <cell r="AS143">
            <v>34</v>
          </cell>
          <cell r="AT143">
            <v>0</v>
          </cell>
          <cell r="AU143">
            <v>0</v>
          </cell>
          <cell r="AV143">
            <v>0</v>
          </cell>
          <cell r="AW143">
            <v>0</v>
          </cell>
          <cell r="AX143">
            <v>0</v>
          </cell>
          <cell r="AY143">
            <v>0</v>
          </cell>
          <cell r="AZ143">
            <v>0</v>
          </cell>
          <cell r="BA143">
            <v>0</v>
          </cell>
          <cell r="BB143">
            <v>32</v>
          </cell>
          <cell r="BC143">
            <v>7</v>
          </cell>
          <cell r="BD143">
            <v>27</v>
          </cell>
          <cell r="BE143">
            <v>5</v>
          </cell>
          <cell r="BF143">
            <v>0</v>
          </cell>
          <cell r="BG143">
            <v>0</v>
          </cell>
          <cell r="BH143">
            <v>0</v>
          </cell>
          <cell r="BI143">
            <v>0</v>
          </cell>
          <cell r="BL143">
            <v>0</v>
          </cell>
          <cell r="BM143">
            <v>0</v>
          </cell>
          <cell r="BN143">
            <v>0</v>
          </cell>
          <cell r="BQ143">
            <v>0</v>
          </cell>
          <cell r="BR143">
            <v>0</v>
          </cell>
          <cell r="BS143">
            <v>0</v>
          </cell>
          <cell r="BV143">
            <v>0</v>
          </cell>
          <cell r="BW143">
            <v>0</v>
          </cell>
          <cell r="BX143">
            <v>0</v>
          </cell>
          <cell r="CA143">
            <v>0</v>
          </cell>
          <cell r="CB143">
            <v>0</v>
          </cell>
          <cell r="CC143">
            <v>0</v>
          </cell>
          <cell r="CF143">
            <v>170000</v>
          </cell>
          <cell r="CG143">
            <v>0</v>
          </cell>
          <cell r="CH143">
            <v>170000</v>
          </cell>
          <cell r="CL143">
            <v>299062.7</v>
          </cell>
          <cell r="CM143">
            <v>0</v>
          </cell>
          <cell r="CN143">
            <v>299062.7</v>
          </cell>
          <cell r="CQ143">
            <v>0</v>
          </cell>
          <cell r="CR143">
            <v>0</v>
          </cell>
          <cell r="CS143">
            <v>0</v>
          </cell>
          <cell r="CT143">
            <v>0</v>
          </cell>
          <cell r="CU143">
            <v>0</v>
          </cell>
          <cell r="CV143">
            <v>0</v>
          </cell>
          <cell r="CW143">
            <v>0</v>
          </cell>
          <cell r="CX143">
            <v>0</v>
          </cell>
          <cell r="CY143">
            <v>0</v>
          </cell>
          <cell r="CZ143">
            <v>170000</v>
          </cell>
          <cell r="DA143">
            <v>0</v>
          </cell>
          <cell r="DB143">
            <v>0</v>
          </cell>
          <cell r="DC143">
            <v>170000</v>
          </cell>
          <cell r="DD143">
            <v>0</v>
          </cell>
          <cell r="DE143">
            <v>0</v>
          </cell>
          <cell r="DF143">
            <v>299062.7</v>
          </cell>
          <cell r="DG143">
            <v>0</v>
          </cell>
          <cell r="DH143">
            <v>0</v>
          </cell>
          <cell r="DI143">
            <v>299062.7</v>
          </cell>
          <cell r="DJ143" t="str">
            <v>ASOCIACION DE PRODUCTORES ECOLOGICOS DE CACAO MEDIO URUBAMBA - IVOCHOTE</v>
          </cell>
          <cell r="DK143" t="str">
            <v>01 Asociación</v>
          </cell>
          <cell r="FI143" t="str">
            <v>pacMAYOR</v>
          </cell>
        </row>
        <row r="144">
          <cell r="A144">
            <v>20526888686</v>
          </cell>
          <cell r="C144" t="str">
            <v>QUINUA Y OTROS GRANOS</v>
          </cell>
          <cell r="D144" t="str">
            <v>QUINUA</v>
          </cell>
          <cell r="E144" t="str">
            <v>Apurimac</v>
          </cell>
          <cell r="F144">
            <v>30608</v>
          </cell>
          <cell r="H144" t="str">
            <v>Chincheros</v>
          </cell>
          <cell r="I144" t="str">
            <v>Ranracancha</v>
          </cell>
          <cell r="R144" t="str">
            <v>PAC</v>
          </cell>
          <cell r="S144" t="str">
            <v>2022-2023-2024</v>
          </cell>
          <cell r="T144">
            <v>3</v>
          </cell>
          <cell r="U144" t="str">
            <v>SI</v>
          </cell>
          <cell r="V144" t="str">
            <v>SI</v>
          </cell>
          <cell r="W144">
            <v>0</v>
          </cell>
          <cell r="X144">
            <v>0</v>
          </cell>
          <cell r="Y144">
            <v>0</v>
          </cell>
          <cell r="Z144">
            <v>0</v>
          </cell>
          <cell r="AA144">
            <v>0</v>
          </cell>
          <cell r="AB144">
            <v>0</v>
          </cell>
          <cell r="AC144">
            <v>0</v>
          </cell>
          <cell r="AD144">
            <v>0</v>
          </cell>
          <cell r="AE144">
            <v>0</v>
          </cell>
          <cell r="AF144">
            <v>0</v>
          </cell>
          <cell r="AG144">
            <v>474</v>
          </cell>
          <cell r="AH144">
            <v>129</v>
          </cell>
          <cell r="AI144">
            <v>603</v>
          </cell>
          <cell r="AJ144">
            <v>474</v>
          </cell>
          <cell r="AK144">
            <v>129</v>
          </cell>
          <cell r="AL144">
            <v>603</v>
          </cell>
          <cell r="AM144">
            <v>475</v>
          </cell>
          <cell r="AN144">
            <v>131</v>
          </cell>
          <cell r="AO144">
            <v>606</v>
          </cell>
          <cell r="AP144">
            <v>0</v>
          </cell>
          <cell r="AQ144">
            <v>0</v>
          </cell>
          <cell r="AR144">
            <v>0</v>
          </cell>
          <cell r="AS144">
            <v>606</v>
          </cell>
          <cell r="AT144">
            <v>0</v>
          </cell>
          <cell r="AU144">
            <v>0</v>
          </cell>
          <cell r="AV144">
            <v>0</v>
          </cell>
          <cell r="AW144">
            <v>0</v>
          </cell>
          <cell r="AX144">
            <v>22</v>
          </cell>
          <cell r="AY144">
            <v>3</v>
          </cell>
          <cell r="AZ144">
            <v>25</v>
          </cell>
          <cell r="BA144">
            <v>12</v>
          </cell>
          <cell r="BB144">
            <v>12</v>
          </cell>
          <cell r="BC144">
            <v>0</v>
          </cell>
          <cell r="BD144">
            <v>0</v>
          </cell>
          <cell r="BE144">
            <v>0</v>
          </cell>
          <cell r="BF144">
            <v>0</v>
          </cell>
          <cell r="BG144">
            <v>0</v>
          </cell>
          <cell r="BH144">
            <v>0</v>
          </cell>
          <cell r="BI144">
            <v>0</v>
          </cell>
          <cell r="BL144">
            <v>0</v>
          </cell>
          <cell r="BM144">
            <v>0</v>
          </cell>
          <cell r="BN144">
            <v>0</v>
          </cell>
          <cell r="BQ144">
            <v>0</v>
          </cell>
          <cell r="BR144">
            <v>0</v>
          </cell>
          <cell r="BS144">
            <v>0</v>
          </cell>
          <cell r="BV144">
            <v>337573.42</v>
          </cell>
          <cell r="BW144">
            <v>0</v>
          </cell>
          <cell r="BX144">
            <v>337573.42</v>
          </cell>
          <cell r="CA144">
            <v>269924.78999999998</v>
          </cell>
          <cell r="CB144">
            <v>0</v>
          </cell>
          <cell r="CC144">
            <v>269924.78999999998</v>
          </cell>
          <cell r="CF144">
            <v>0</v>
          </cell>
          <cell r="CG144">
            <v>0</v>
          </cell>
          <cell r="CH144">
            <v>0</v>
          </cell>
          <cell r="CL144">
            <v>0</v>
          </cell>
          <cell r="CM144">
            <v>0</v>
          </cell>
          <cell r="CN144">
            <v>0</v>
          </cell>
          <cell r="CQ144">
            <v>0</v>
          </cell>
          <cell r="CR144">
            <v>0</v>
          </cell>
          <cell r="CS144">
            <v>0</v>
          </cell>
          <cell r="CT144">
            <v>269924.83334029</v>
          </cell>
          <cell r="CU144">
            <v>0</v>
          </cell>
          <cell r="CV144">
            <v>0</v>
          </cell>
          <cell r="CW144">
            <v>269924.83334029</v>
          </cell>
          <cell r="CX144">
            <v>0</v>
          </cell>
          <cell r="CY144">
            <v>0</v>
          </cell>
          <cell r="CZ144">
            <v>0</v>
          </cell>
          <cell r="DA144">
            <v>0</v>
          </cell>
          <cell r="DB144">
            <v>0</v>
          </cell>
          <cell r="DC144">
            <v>0</v>
          </cell>
          <cell r="DD144">
            <v>0</v>
          </cell>
          <cell r="DE144">
            <v>0</v>
          </cell>
          <cell r="DF144">
            <v>0</v>
          </cell>
          <cell r="DG144">
            <v>0</v>
          </cell>
          <cell r="DH144">
            <v>0</v>
          </cell>
          <cell r="DI144">
            <v>0</v>
          </cell>
          <cell r="DJ144" t="str">
            <v>CENTRAL DE COMUNIDADES CAMPESINAS DE RANRACANCHA</v>
          </cell>
          <cell r="DK144" t="str">
            <v>01 Asociación</v>
          </cell>
          <cell r="FI144" t="str">
            <v>pacMAYOR</v>
          </cell>
        </row>
        <row r="145">
          <cell r="A145">
            <v>20527491232</v>
          </cell>
          <cell r="C145" t="str">
            <v>CASTAÑA</v>
          </cell>
          <cell r="D145" t="str">
            <v>CASTAÑA</v>
          </cell>
          <cell r="E145" t="str">
            <v>Madre de Dios</v>
          </cell>
          <cell r="F145">
            <v>170101</v>
          </cell>
          <cell r="H145" t="str">
            <v>Tambopata</v>
          </cell>
          <cell r="I145" t="str">
            <v>Tambopata</v>
          </cell>
          <cell r="R145" t="str">
            <v>PAC</v>
          </cell>
          <cell r="S145" t="str">
            <v>2019-2020-2021-2022-2023</v>
          </cell>
          <cell r="T145">
            <v>5</v>
          </cell>
          <cell r="U145" t="str">
            <v>SI</v>
          </cell>
          <cell r="V145" t="str">
            <v>SI</v>
          </cell>
          <cell r="W145">
            <v>0</v>
          </cell>
          <cell r="X145">
            <v>9</v>
          </cell>
          <cell r="Y145">
            <v>15</v>
          </cell>
          <cell r="Z145">
            <v>24</v>
          </cell>
          <cell r="AA145">
            <v>9</v>
          </cell>
          <cell r="AB145">
            <v>15</v>
          </cell>
          <cell r="AC145">
            <v>24</v>
          </cell>
          <cell r="AD145">
            <v>13</v>
          </cell>
          <cell r="AE145">
            <v>16</v>
          </cell>
          <cell r="AF145">
            <v>29</v>
          </cell>
          <cell r="AG145">
            <v>13</v>
          </cell>
          <cell r="AH145">
            <v>16</v>
          </cell>
          <cell r="AI145">
            <v>29</v>
          </cell>
          <cell r="AJ145">
            <v>13</v>
          </cell>
          <cell r="AK145">
            <v>16</v>
          </cell>
          <cell r="AL145">
            <v>29</v>
          </cell>
          <cell r="AM145">
            <v>0</v>
          </cell>
          <cell r="AN145">
            <v>0</v>
          </cell>
          <cell r="AO145">
            <v>0</v>
          </cell>
          <cell r="AP145">
            <v>0</v>
          </cell>
          <cell r="AQ145">
            <v>0</v>
          </cell>
          <cell r="AR145">
            <v>0</v>
          </cell>
          <cell r="AS145">
            <v>29</v>
          </cell>
          <cell r="AT145">
            <v>0</v>
          </cell>
          <cell r="AU145">
            <v>0</v>
          </cell>
          <cell r="AV145">
            <v>31</v>
          </cell>
          <cell r="AW145">
            <v>10</v>
          </cell>
          <cell r="AX145">
            <v>53</v>
          </cell>
          <cell r="AY145">
            <v>10</v>
          </cell>
          <cell r="AZ145">
            <v>33</v>
          </cell>
          <cell r="BA145">
            <v>1</v>
          </cell>
          <cell r="BB145">
            <v>0</v>
          </cell>
          <cell r="BC145">
            <v>0</v>
          </cell>
          <cell r="BD145">
            <v>0</v>
          </cell>
          <cell r="BE145">
            <v>0</v>
          </cell>
          <cell r="BF145">
            <v>0</v>
          </cell>
          <cell r="BG145">
            <v>0</v>
          </cell>
          <cell r="BH145">
            <v>428800</v>
          </cell>
          <cell r="BI145">
            <v>428800</v>
          </cell>
          <cell r="BL145">
            <v>0</v>
          </cell>
          <cell r="BM145">
            <v>364320</v>
          </cell>
          <cell r="BN145">
            <v>364320</v>
          </cell>
          <cell r="BQ145">
            <v>551881.5</v>
          </cell>
          <cell r="BR145">
            <v>1507330</v>
          </cell>
          <cell r="BS145">
            <v>2059211.5</v>
          </cell>
          <cell r="BV145">
            <v>623284.93000000005</v>
          </cell>
          <cell r="BW145">
            <v>2917045.12</v>
          </cell>
          <cell r="BX145">
            <v>3540330.05</v>
          </cell>
          <cell r="CA145">
            <v>989109.97</v>
          </cell>
          <cell r="CB145">
            <v>173573.4</v>
          </cell>
          <cell r="CC145">
            <v>1162683.3700000001</v>
          </cell>
          <cell r="CF145">
            <v>0</v>
          </cell>
          <cell r="CG145">
            <v>0</v>
          </cell>
          <cell r="CH145">
            <v>0</v>
          </cell>
          <cell r="CL145">
            <v>0</v>
          </cell>
          <cell r="CM145">
            <v>0</v>
          </cell>
          <cell r="CN145">
            <v>0</v>
          </cell>
          <cell r="CQ145">
            <v>0</v>
          </cell>
          <cell r="CR145">
            <v>0</v>
          </cell>
          <cell r="CS145">
            <v>0</v>
          </cell>
          <cell r="CT145">
            <v>1162683.3692464</v>
          </cell>
          <cell r="CU145">
            <v>0</v>
          </cell>
          <cell r="CV145">
            <v>0</v>
          </cell>
          <cell r="CW145">
            <v>1162683.3692464</v>
          </cell>
          <cell r="CX145">
            <v>0</v>
          </cell>
          <cell r="CY145">
            <v>0</v>
          </cell>
          <cell r="CZ145">
            <v>0</v>
          </cell>
          <cell r="DA145">
            <v>0</v>
          </cell>
          <cell r="DB145">
            <v>0</v>
          </cell>
          <cell r="DC145">
            <v>0</v>
          </cell>
          <cell r="DD145">
            <v>0</v>
          </cell>
          <cell r="DE145">
            <v>0</v>
          </cell>
          <cell r="DF145">
            <v>0</v>
          </cell>
          <cell r="DG145">
            <v>0</v>
          </cell>
          <cell r="DH145">
            <v>0</v>
          </cell>
          <cell r="DI145">
            <v>0</v>
          </cell>
          <cell r="DJ145" t="str">
            <v>RECOLECTORES ORGANICOS DE LA NUEZ AMAZONICA DEL PERU</v>
          </cell>
          <cell r="DK145" t="str">
            <v>01 Asociación</v>
          </cell>
          <cell r="FI145" t="str">
            <v>pacMAYOR</v>
          </cell>
        </row>
        <row r="146">
          <cell r="A146">
            <v>20527492638</v>
          </cell>
          <cell r="C146" t="str">
            <v>COPAIBA</v>
          </cell>
          <cell r="D146" t="str">
            <v>COPAIBA</v>
          </cell>
          <cell r="E146" t="str">
            <v>Madre de Dios</v>
          </cell>
          <cell r="F146">
            <v>170201</v>
          </cell>
          <cell r="H146" t="str">
            <v>Manu</v>
          </cell>
          <cell r="I146" t="str">
            <v>Manu</v>
          </cell>
          <cell r="R146" t="str">
            <v>PAC</v>
          </cell>
          <cell r="S146" t="str">
            <v>2024 - 2025</v>
          </cell>
          <cell r="T146">
            <v>2</v>
          </cell>
          <cell r="U146" t="str">
            <v>SI</v>
          </cell>
          <cell r="V146" t="str">
            <v>SI</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28</v>
          </cell>
          <cell r="AN146">
            <v>7</v>
          </cell>
          <cell r="AO146">
            <v>35</v>
          </cell>
          <cell r="AP146">
            <v>16</v>
          </cell>
          <cell r="AQ146">
            <v>14</v>
          </cell>
          <cell r="AR146">
            <v>30</v>
          </cell>
          <cell r="AS146">
            <v>30</v>
          </cell>
          <cell r="AT146">
            <v>0</v>
          </cell>
          <cell r="AU146">
            <v>0</v>
          </cell>
          <cell r="AV146">
            <v>0</v>
          </cell>
          <cell r="AW146">
            <v>0</v>
          </cell>
          <cell r="AX146">
            <v>0</v>
          </cell>
          <cell r="AY146">
            <v>0</v>
          </cell>
          <cell r="AZ146">
            <v>0</v>
          </cell>
          <cell r="BA146">
            <v>0</v>
          </cell>
          <cell r="BB146">
            <v>39</v>
          </cell>
          <cell r="BC146">
            <v>0</v>
          </cell>
          <cell r="BD146">
            <v>14</v>
          </cell>
          <cell r="BE146">
            <v>0</v>
          </cell>
          <cell r="BF146">
            <v>0</v>
          </cell>
          <cell r="BG146">
            <v>0</v>
          </cell>
          <cell r="BH146">
            <v>0</v>
          </cell>
          <cell r="BI146">
            <v>0</v>
          </cell>
          <cell r="BL146">
            <v>0</v>
          </cell>
          <cell r="BM146">
            <v>0</v>
          </cell>
          <cell r="BN146">
            <v>0</v>
          </cell>
          <cell r="BQ146">
            <v>0</v>
          </cell>
          <cell r="BR146">
            <v>0</v>
          </cell>
          <cell r="BS146">
            <v>0</v>
          </cell>
          <cell r="BV146">
            <v>0</v>
          </cell>
          <cell r="BW146">
            <v>0</v>
          </cell>
          <cell r="BX146">
            <v>0</v>
          </cell>
          <cell r="CA146">
            <v>0</v>
          </cell>
          <cell r="CB146">
            <v>0</v>
          </cell>
          <cell r="CC146">
            <v>0</v>
          </cell>
          <cell r="CF146">
            <v>7596</v>
          </cell>
          <cell r="CG146">
            <v>0</v>
          </cell>
          <cell r="CH146">
            <v>7596</v>
          </cell>
          <cell r="CL146">
            <v>4030</v>
          </cell>
          <cell r="CM146">
            <v>0</v>
          </cell>
          <cell r="CN146">
            <v>4030</v>
          </cell>
          <cell r="CQ146">
            <v>0</v>
          </cell>
          <cell r="CR146">
            <v>0</v>
          </cell>
          <cell r="CS146">
            <v>0</v>
          </cell>
          <cell r="CT146">
            <v>0</v>
          </cell>
          <cell r="CU146">
            <v>0</v>
          </cell>
          <cell r="CV146">
            <v>0</v>
          </cell>
          <cell r="CW146">
            <v>0</v>
          </cell>
          <cell r="CX146">
            <v>0</v>
          </cell>
          <cell r="CY146">
            <v>7596</v>
          </cell>
          <cell r="CZ146">
            <v>0</v>
          </cell>
          <cell r="DA146">
            <v>0</v>
          </cell>
          <cell r="DB146">
            <v>0</v>
          </cell>
          <cell r="DC146">
            <v>7596</v>
          </cell>
          <cell r="DD146">
            <v>3850</v>
          </cell>
          <cell r="DE146">
            <v>0</v>
          </cell>
          <cell r="DF146">
            <v>180</v>
          </cell>
          <cell r="DG146">
            <v>0</v>
          </cell>
          <cell r="DH146">
            <v>0</v>
          </cell>
          <cell r="DI146">
            <v>4030</v>
          </cell>
          <cell r="DJ146" t="str">
            <v>COMUNIDAD NATIVA SHIPETIARI</v>
          </cell>
          <cell r="DK146" t="str">
            <v>05 Comunidades Campesinas</v>
          </cell>
          <cell r="FI146" t="str">
            <v>pacMAYOR</v>
          </cell>
        </row>
        <row r="147">
          <cell r="A147">
            <v>20527504741</v>
          </cell>
          <cell r="C147" t="str">
            <v>MAÍZ</v>
          </cell>
          <cell r="D147" t="str">
            <v>MAÍZ BLANCO GIGANTE</v>
          </cell>
          <cell r="E147" t="str">
            <v>Cusco</v>
          </cell>
          <cell r="F147">
            <v>81202</v>
          </cell>
          <cell r="H147" t="str">
            <v>Quispicanchi</v>
          </cell>
          <cell r="I147" t="str">
            <v>Andahuaylillas</v>
          </cell>
          <cell r="R147" t="str">
            <v>PAC</v>
          </cell>
          <cell r="S147" t="str">
            <v>2024 - 2025</v>
          </cell>
          <cell r="T147">
            <v>2</v>
          </cell>
          <cell r="U147" t="str">
            <v>SI</v>
          </cell>
          <cell r="V147" t="str">
            <v>SI</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15</v>
          </cell>
          <cell r="AN147">
            <v>9</v>
          </cell>
          <cell r="AO147">
            <v>24</v>
          </cell>
          <cell r="AP147">
            <v>15</v>
          </cell>
          <cell r="AQ147">
            <v>9</v>
          </cell>
          <cell r="AR147">
            <v>24</v>
          </cell>
          <cell r="AS147">
            <v>24</v>
          </cell>
          <cell r="AT147">
            <v>0</v>
          </cell>
          <cell r="AU147">
            <v>0</v>
          </cell>
          <cell r="AV147">
            <v>0</v>
          </cell>
          <cell r="AW147">
            <v>0</v>
          </cell>
          <cell r="AX147">
            <v>0</v>
          </cell>
          <cell r="AY147">
            <v>0</v>
          </cell>
          <cell r="AZ147">
            <v>0</v>
          </cell>
          <cell r="BA147">
            <v>0</v>
          </cell>
          <cell r="BB147">
            <v>17</v>
          </cell>
          <cell r="BC147">
            <v>4</v>
          </cell>
          <cell r="BD147">
            <v>12</v>
          </cell>
          <cell r="BE147">
            <v>2</v>
          </cell>
          <cell r="BF147">
            <v>0</v>
          </cell>
          <cell r="BG147">
            <v>0</v>
          </cell>
          <cell r="BH147">
            <v>0</v>
          </cell>
          <cell r="BI147">
            <v>0</v>
          </cell>
          <cell r="BL147">
            <v>0</v>
          </cell>
          <cell r="BM147">
            <v>0</v>
          </cell>
          <cell r="BN147">
            <v>0</v>
          </cell>
          <cell r="BQ147">
            <v>0</v>
          </cell>
          <cell r="BR147">
            <v>0</v>
          </cell>
          <cell r="BS147">
            <v>0</v>
          </cell>
          <cell r="BV147">
            <v>0</v>
          </cell>
          <cell r="BW147">
            <v>0</v>
          </cell>
          <cell r="BX147">
            <v>0</v>
          </cell>
          <cell r="CA147">
            <v>0</v>
          </cell>
          <cell r="CB147">
            <v>0</v>
          </cell>
          <cell r="CC147">
            <v>0</v>
          </cell>
          <cell r="CF147">
            <v>0</v>
          </cell>
          <cell r="CG147">
            <v>0</v>
          </cell>
          <cell r="CH147">
            <v>0</v>
          </cell>
          <cell r="CL147">
            <v>36424.998996900002</v>
          </cell>
          <cell r="CM147">
            <v>0</v>
          </cell>
          <cell r="CN147">
            <v>36424.998996900002</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36424.998996900002</v>
          </cell>
          <cell r="DF147">
            <v>0</v>
          </cell>
          <cell r="DG147">
            <v>0</v>
          </cell>
          <cell r="DH147">
            <v>0</v>
          </cell>
          <cell r="DI147">
            <v>36424.998996900002</v>
          </cell>
          <cell r="DJ147" t="str">
            <v>ASOCIACION DE AGRICULTORES DE QQUEROHUASI</v>
          </cell>
          <cell r="DK147" t="str">
            <v>01 Asociación</v>
          </cell>
          <cell r="FI147" t="str">
            <v>pacMAYOR</v>
          </cell>
        </row>
        <row r="148">
          <cell r="A148">
            <v>20602161081</v>
          </cell>
          <cell r="C148" t="str">
            <v>CAFÉ</v>
          </cell>
          <cell r="D148" t="str">
            <v>CAFÉ</v>
          </cell>
          <cell r="E148" t="str">
            <v>Junin</v>
          </cell>
          <cell r="F148">
            <v>120302</v>
          </cell>
          <cell r="H148" t="str">
            <v>Chanchamayo</v>
          </cell>
          <cell r="I148" t="str">
            <v>Perene</v>
          </cell>
          <cell r="R148" t="str">
            <v>PAC</v>
          </cell>
          <cell r="S148" t="str">
            <v>2019</v>
          </cell>
          <cell r="T148">
            <v>1</v>
          </cell>
          <cell r="U148" t="str">
            <v>SI</v>
          </cell>
          <cell r="V148" t="str">
            <v>NO</v>
          </cell>
          <cell r="W148">
            <v>0</v>
          </cell>
          <cell r="X148">
            <v>16</v>
          </cell>
          <cell r="Y148">
            <v>14</v>
          </cell>
          <cell r="Z148">
            <v>30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30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15460</v>
          </cell>
          <cell r="BH148">
            <v>0</v>
          </cell>
          <cell r="BI148">
            <v>15460</v>
          </cell>
          <cell r="BL148">
            <v>0</v>
          </cell>
          <cell r="BM148">
            <v>0</v>
          </cell>
          <cell r="BN148">
            <v>0</v>
          </cell>
          <cell r="BQ148">
            <v>0</v>
          </cell>
          <cell r="BR148">
            <v>0</v>
          </cell>
          <cell r="BS148">
            <v>0</v>
          </cell>
          <cell r="BV148">
            <v>0</v>
          </cell>
          <cell r="BW148">
            <v>0</v>
          </cell>
          <cell r="BX148">
            <v>0</v>
          </cell>
          <cell r="CA148">
            <v>0</v>
          </cell>
          <cell r="CB148">
            <v>0</v>
          </cell>
          <cell r="CC148">
            <v>0</v>
          </cell>
          <cell r="CF148">
            <v>0</v>
          </cell>
          <cell r="CG148">
            <v>0</v>
          </cell>
          <cell r="CH148">
            <v>0</v>
          </cell>
          <cell r="CL148">
            <v>0</v>
          </cell>
          <cell r="CM148">
            <v>0</v>
          </cell>
          <cell r="CN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0</v>
          </cell>
          <cell r="DE148">
            <v>0</v>
          </cell>
          <cell r="DF148">
            <v>0</v>
          </cell>
          <cell r="DG148">
            <v>0</v>
          </cell>
          <cell r="DH148">
            <v>0</v>
          </cell>
          <cell r="DI148">
            <v>0</v>
          </cell>
          <cell r="DJ148" t="str">
            <v>APROVAPERU</v>
          </cell>
          <cell r="DK148" t="str">
            <v>01 Asociación</v>
          </cell>
          <cell r="FI148" t="str">
            <v>pacMAYOR</v>
          </cell>
        </row>
        <row r="149">
          <cell r="A149">
            <v>20527622434</v>
          </cell>
          <cell r="C149" t="str">
            <v>DERIVADOS LACTEOS</v>
          </cell>
          <cell r="D149" t="str">
            <v>DERIVADOS LACTEOS</v>
          </cell>
          <cell r="E149" t="str">
            <v>Cusco</v>
          </cell>
          <cell r="F149">
            <v>80201</v>
          </cell>
          <cell r="H149" t="str">
            <v>Acomayo</v>
          </cell>
          <cell r="I149" t="str">
            <v>Acomayo</v>
          </cell>
          <cell r="R149" t="str">
            <v>PAC</v>
          </cell>
          <cell r="S149" t="str">
            <v>2023-2024 - 2025</v>
          </cell>
          <cell r="T149">
            <v>3</v>
          </cell>
          <cell r="U149" t="str">
            <v>SI</v>
          </cell>
          <cell r="V149" t="str">
            <v>SI</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15</v>
          </cell>
          <cell r="AK149">
            <v>8</v>
          </cell>
          <cell r="AL149">
            <v>23</v>
          </cell>
          <cell r="AM149">
            <v>15</v>
          </cell>
          <cell r="AN149">
            <v>8</v>
          </cell>
          <cell r="AO149">
            <v>23</v>
          </cell>
          <cell r="AP149">
            <v>5</v>
          </cell>
          <cell r="AQ149">
            <v>23</v>
          </cell>
          <cell r="AR149">
            <v>28</v>
          </cell>
          <cell r="AS149">
            <v>28</v>
          </cell>
          <cell r="AT149">
            <v>0</v>
          </cell>
          <cell r="AU149">
            <v>0</v>
          </cell>
          <cell r="AV149">
            <v>0</v>
          </cell>
          <cell r="AW149">
            <v>0</v>
          </cell>
          <cell r="AX149">
            <v>0</v>
          </cell>
          <cell r="AY149">
            <v>0</v>
          </cell>
          <cell r="AZ149">
            <v>24</v>
          </cell>
          <cell r="BA149">
            <v>5</v>
          </cell>
          <cell r="BB149">
            <v>35</v>
          </cell>
          <cell r="BC149">
            <v>6</v>
          </cell>
          <cell r="BD149">
            <v>11</v>
          </cell>
          <cell r="BE149">
            <v>2</v>
          </cell>
          <cell r="BF149">
            <v>0</v>
          </cell>
          <cell r="BG149">
            <v>0</v>
          </cell>
          <cell r="BH149">
            <v>0</v>
          </cell>
          <cell r="BI149">
            <v>0</v>
          </cell>
          <cell r="BL149">
            <v>0</v>
          </cell>
          <cell r="BM149">
            <v>0</v>
          </cell>
          <cell r="BN149">
            <v>0</v>
          </cell>
          <cell r="BQ149">
            <v>0</v>
          </cell>
          <cell r="BR149">
            <v>0</v>
          </cell>
          <cell r="BS149">
            <v>0</v>
          </cell>
          <cell r="BV149">
            <v>0</v>
          </cell>
          <cell r="BW149">
            <v>0</v>
          </cell>
          <cell r="BX149">
            <v>0</v>
          </cell>
          <cell r="CA149">
            <v>143776.79999999999</v>
          </cell>
          <cell r="CB149">
            <v>0</v>
          </cell>
          <cell r="CC149">
            <v>143776.79999999999</v>
          </cell>
          <cell r="CF149">
            <v>162883.20000000001</v>
          </cell>
          <cell r="CG149">
            <v>0</v>
          </cell>
          <cell r="CH149">
            <v>162883.20000000001</v>
          </cell>
          <cell r="CL149">
            <v>155547.5</v>
          </cell>
          <cell r="CM149">
            <v>0</v>
          </cell>
          <cell r="CN149">
            <v>155547.5</v>
          </cell>
          <cell r="CQ149">
            <v>0</v>
          </cell>
          <cell r="CR149">
            <v>0</v>
          </cell>
          <cell r="CS149">
            <v>0</v>
          </cell>
          <cell r="CT149">
            <v>143776.79999999999</v>
          </cell>
          <cell r="CU149">
            <v>0</v>
          </cell>
          <cell r="CV149">
            <v>0</v>
          </cell>
          <cell r="CW149">
            <v>143776.79999999999</v>
          </cell>
          <cell r="CX149">
            <v>0</v>
          </cell>
          <cell r="CY149">
            <v>0</v>
          </cell>
          <cell r="CZ149">
            <v>162883.20000000001</v>
          </cell>
          <cell r="DA149">
            <v>0</v>
          </cell>
          <cell r="DB149">
            <v>0</v>
          </cell>
          <cell r="DC149">
            <v>162883.20000000001</v>
          </cell>
          <cell r="DD149">
            <v>0</v>
          </cell>
          <cell r="DE149">
            <v>155547.5</v>
          </cell>
          <cell r="DF149">
            <v>0</v>
          </cell>
          <cell r="DG149">
            <v>0</v>
          </cell>
          <cell r="DH149">
            <v>0</v>
          </cell>
          <cell r="DI149">
            <v>155547.5</v>
          </cell>
          <cell r="DJ149" t="str">
            <v>ASOCIACION DE PRODUCTORES LACTEOS DE CUATRO LAGUNAS POMACANCHI</v>
          </cell>
          <cell r="DK149" t="str">
            <v>01 Asociación</v>
          </cell>
          <cell r="FI149" t="str">
            <v>pacMAYOR</v>
          </cell>
        </row>
        <row r="150">
          <cell r="A150">
            <v>20527644675</v>
          </cell>
          <cell r="C150" t="str">
            <v>AGUAJE</v>
          </cell>
          <cell r="D150" t="str">
            <v>AGUAJE</v>
          </cell>
          <cell r="E150" t="str">
            <v>Madre de Dios</v>
          </cell>
          <cell r="F150">
            <v>170101</v>
          </cell>
          <cell r="H150" t="str">
            <v>Tambopata</v>
          </cell>
          <cell r="I150" t="str">
            <v>Tambopata</v>
          </cell>
          <cell r="R150" t="str">
            <v>PAC</v>
          </cell>
          <cell r="S150" t="str">
            <v>2019</v>
          </cell>
          <cell r="T150">
            <v>1</v>
          </cell>
          <cell r="U150" t="str">
            <v>SI</v>
          </cell>
          <cell r="V150" t="str">
            <v>NO</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t="str">
            <v xml:space="preserve"> ---</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L150">
            <v>0</v>
          </cell>
          <cell r="BM150">
            <v>0</v>
          </cell>
          <cell r="BN150">
            <v>0</v>
          </cell>
          <cell r="BQ150">
            <v>0</v>
          </cell>
          <cell r="BR150">
            <v>0</v>
          </cell>
          <cell r="BS150">
            <v>0</v>
          </cell>
          <cell r="BV150">
            <v>0</v>
          </cell>
          <cell r="BW150">
            <v>0</v>
          </cell>
          <cell r="BX150">
            <v>0</v>
          </cell>
          <cell r="CA150">
            <v>0</v>
          </cell>
          <cell r="CB150">
            <v>0</v>
          </cell>
          <cell r="CC150">
            <v>0</v>
          </cell>
          <cell r="CF150">
            <v>0</v>
          </cell>
          <cell r="CG150">
            <v>0</v>
          </cell>
          <cell r="CH150">
            <v>0</v>
          </cell>
          <cell r="CL150">
            <v>0</v>
          </cell>
          <cell r="CM150">
            <v>0</v>
          </cell>
          <cell r="CN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t="str">
            <v>ASOCIACION DE PALMICULTORES SAN JUAN</v>
          </cell>
          <cell r="DK150" t="str">
            <v>01 Asociación</v>
          </cell>
          <cell r="FI150" t="str">
            <v>pacMAYOR</v>
          </cell>
        </row>
        <row r="151">
          <cell r="A151">
            <v>20527890285</v>
          </cell>
          <cell r="C151" t="str">
            <v>PALTA</v>
          </cell>
          <cell r="D151" t="str">
            <v>PALTA</v>
          </cell>
          <cell r="E151" t="str">
            <v>Apurimac</v>
          </cell>
          <cell r="F151">
            <v>30601</v>
          </cell>
          <cell r="H151" t="str">
            <v>Chincheros</v>
          </cell>
          <cell r="I151" t="str">
            <v>Chincheros</v>
          </cell>
          <cell r="R151" t="str">
            <v>PAC</v>
          </cell>
          <cell r="S151" t="str">
            <v>2019-2020</v>
          </cell>
          <cell r="T151">
            <v>2</v>
          </cell>
          <cell r="U151" t="str">
            <v>SI</v>
          </cell>
          <cell r="V151" t="str">
            <v>SI</v>
          </cell>
          <cell r="W151">
            <v>0</v>
          </cell>
          <cell r="X151">
            <v>15</v>
          </cell>
          <cell r="Y151">
            <v>12</v>
          </cell>
          <cell r="Z151">
            <v>27</v>
          </cell>
          <cell r="AA151">
            <v>20</v>
          </cell>
          <cell r="AB151">
            <v>4</v>
          </cell>
          <cell r="AC151">
            <v>24</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24</v>
          </cell>
          <cell r="AT151">
            <v>0</v>
          </cell>
          <cell r="AU151">
            <v>2</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L151">
            <v>324995</v>
          </cell>
          <cell r="BM151">
            <v>0</v>
          </cell>
          <cell r="BN151">
            <v>324995</v>
          </cell>
          <cell r="BQ151">
            <v>0</v>
          </cell>
          <cell r="BR151">
            <v>0</v>
          </cell>
          <cell r="BS151">
            <v>0</v>
          </cell>
          <cell r="BV151">
            <v>0</v>
          </cell>
          <cell r="BW151">
            <v>0</v>
          </cell>
          <cell r="BX151">
            <v>0</v>
          </cell>
          <cell r="CA151">
            <v>0</v>
          </cell>
          <cell r="CB151">
            <v>0</v>
          </cell>
          <cell r="CC151">
            <v>0</v>
          </cell>
          <cell r="CF151">
            <v>0</v>
          </cell>
          <cell r="CG151">
            <v>0</v>
          </cell>
          <cell r="CH151">
            <v>0</v>
          </cell>
          <cell r="CL151">
            <v>0</v>
          </cell>
          <cell r="CM151">
            <v>0</v>
          </cell>
          <cell r="CN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t="str">
            <v>ASOCIACION DE FRUTICULTORES DEL VALLE PAMPAS- AFRUVAP</v>
          </cell>
          <cell r="DK151" t="str">
            <v>01 Asociación</v>
          </cell>
          <cell r="FI151" t="str">
            <v>pacMAYOR</v>
          </cell>
        </row>
        <row r="152">
          <cell r="A152">
            <v>20528270434</v>
          </cell>
          <cell r="C152" t="str">
            <v>CAMU CAMU</v>
          </cell>
          <cell r="D152" t="str">
            <v>CAMU CAMU</v>
          </cell>
          <cell r="E152" t="str">
            <v>Loreto</v>
          </cell>
          <cell r="F152">
            <v>160108</v>
          </cell>
          <cell r="H152" t="str">
            <v>Maynas</v>
          </cell>
          <cell r="I152" t="str">
            <v>Punchana</v>
          </cell>
          <cell r="R152" t="str">
            <v>PAC</v>
          </cell>
          <cell r="S152" t="str">
            <v>2018-2019-2020-2021-2022</v>
          </cell>
          <cell r="T152">
            <v>5</v>
          </cell>
          <cell r="U152" t="str">
            <v>SI</v>
          </cell>
          <cell r="V152" t="str">
            <v>SI</v>
          </cell>
          <cell r="W152">
            <v>86</v>
          </cell>
          <cell r="X152">
            <v>69</v>
          </cell>
          <cell r="Y152">
            <v>13</v>
          </cell>
          <cell r="Z152">
            <v>82</v>
          </cell>
          <cell r="AA152">
            <v>69</v>
          </cell>
          <cell r="AB152">
            <v>13</v>
          </cell>
          <cell r="AC152">
            <v>82</v>
          </cell>
          <cell r="AD152">
            <v>69</v>
          </cell>
          <cell r="AE152">
            <v>13</v>
          </cell>
          <cell r="AF152">
            <v>82</v>
          </cell>
          <cell r="AG152">
            <v>69</v>
          </cell>
          <cell r="AH152">
            <v>13</v>
          </cell>
          <cell r="AI152">
            <v>82</v>
          </cell>
          <cell r="AJ152">
            <v>0</v>
          </cell>
          <cell r="AK152">
            <v>0</v>
          </cell>
          <cell r="AL152">
            <v>0</v>
          </cell>
          <cell r="AM152">
            <v>0</v>
          </cell>
          <cell r="AN152">
            <v>0</v>
          </cell>
          <cell r="AO152">
            <v>0</v>
          </cell>
          <cell r="AP152">
            <v>0</v>
          </cell>
          <cell r="AQ152">
            <v>0</v>
          </cell>
          <cell r="AR152">
            <v>0</v>
          </cell>
          <cell r="AS152">
            <v>82</v>
          </cell>
          <cell r="AT152">
            <v>0</v>
          </cell>
          <cell r="AU152">
            <v>0</v>
          </cell>
          <cell r="AV152">
            <v>20</v>
          </cell>
          <cell r="AW152">
            <v>0</v>
          </cell>
          <cell r="AX152">
            <v>14</v>
          </cell>
          <cell r="AY152">
            <v>1</v>
          </cell>
          <cell r="AZ152">
            <v>0</v>
          </cell>
          <cell r="BA152">
            <v>0</v>
          </cell>
          <cell r="BB152">
            <v>0</v>
          </cell>
          <cell r="BC152">
            <v>0</v>
          </cell>
          <cell r="BD152">
            <v>0</v>
          </cell>
          <cell r="BE152">
            <v>0</v>
          </cell>
          <cell r="BF152">
            <v>0</v>
          </cell>
          <cell r="BG152">
            <v>9437.5</v>
          </cell>
          <cell r="BH152">
            <v>0</v>
          </cell>
          <cell r="BI152">
            <v>9437.5</v>
          </cell>
          <cell r="BL152">
            <v>20984</v>
          </cell>
          <cell r="BM152">
            <v>0</v>
          </cell>
          <cell r="BN152">
            <v>20984</v>
          </cell>
          <cell r="BQ152">
            <v>89252.5</v>
          </cell>
          <cell r="BR152">
            <v>0</v>
          </cell>
          <cell r="BS152">
            <v>89252.5</v>
          </cell>
          <cell r="BV152">
            <v>18600</v>
          </cell>
          <cell r="BW152">
            <v>0</v>
          </cell>
          <cell r="BX152">
            <v>18600</v>
          </cell>
          <cell r="CA152">
            <v>0</v>
          </cell>
          <cell r="CB152">
            <v>0</v>
          </cell>
          <cell r="CC152">
            <v>0</v>
          </cell>
          <cell r="CF152">
            <v>0</v>
          </cell>
          <cell r="CG152">
            <v>0</v>
          </cell>
          <cell r="CH152">
            <v>0</v>
          </cell>
          <cell r="CL152">
            <v>0</v>
          </cell>
          <cell r="CM152">
            <v>0</v>
          </cell>
          <cell r="CN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t="str">
            <v>ASOCIACION DE PRODUCTORES DE CAMU CAMU DE LAS CUENCAS AMAZONAS NAPO Y TIGRE</v>
          </cell>
          <cell r="DK152" t="str">
            <v>01 Asociación</v>
          </cell>
          <cell r="FI152" t="str">
            <v>pacMAYOR</v>
          </cell>
        </row>
        <row r="153">
          <cell r="A153">
            <v>20528396535</v>
          </cell>
          <cell r="C153" t="str">
            <v>AGUAJE</v>
          </cell>
          <cell r="D153" t="str">
            <v>AGUAJE</v>
          </cell>
          <cell r="E153" t="str">
            <v>Loreto</v>
          </cell>
          <cell r="F153">
            <v>160705</v>
          </cell>
          <cell r="H153" t="str">
            <v>Datem del Marañon</v>
          </cell>
          <cell r="I153" t="str">
            <v>Pastaza</v>
          </cell>
          <cell r="R153" t="str">
            <v>PAC</v>
          </cell>
          <cell r="S153" t="str">
            <v>2023-2024 - 2025</v>
          </cell>
          <cell r="T153">
            <v>3</v>
          </cell>
          <cell r="U153" t="str">
            <v>SI</v>
          </cell>
          <cell r="V153" t="str">
            <v>SI</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11</v>
          </cell>
          <cell r="AK153">
            <v>8</v>
          </cell>
          <cell r="AL153">
            <v>19</v>
          </cell>
          <cell r="AM153">
            <v>11</v>
          </cell>
          <cell r="AN153">
            <v>8</v>
          </cell>
          <cell r="AO153">
            <v>19</v>
          </cell>
          <cell r="AP153">
            <v>11</v>
          </cell>
          <cell r="AQ153">
            <v>8</v>
          </cell>
          <cell r="AR153">
            <v>19</v>
          </cell>
          <cell r="AS153">
            <v>19</v>
          </cell>
          <cell r="AT153">
            <v>0</v>
          </cell>
          <cell r="AU153">
            <v>0</v>
          </cell>
          <cell r="AV153">
            <v>0</v>
          </cell>
          <cell r="AW153">
            <v>0</v>
          </cell>
          <cell r="AX153">
            <v>0</v>
          </cell>
          <cell r="AY153">
            <v>0</v>
          </cell>
          <cell r="AZ153">
            <v>16</v>
          </cell>
          <cell r="BA153">
            <v>5</v>
          </cell>
          <cell r="BB153">
            <v>27</v>
          </cell>
          <cell r="BC153">
            <v>2</v>
          </cell>
          <cell r="BD153">
            <v>6</v>
          </cell>
          <cell r="BE153">
            <v>0</v>
          </cell>
          <cell r="BF153">
            <v>0</v>
          </cell>
          <cell r="BG153">
            <v>0</v>
          </cell>
          <cell r="BH153">
            <v>0</v>
          </cell>
          <cell r="BI153">
            <v>0</v>
          </cell>
          <cell r="BL153">
            <v>0</v>
          </cell>
          <cell r="BM153">
            <v>0</v>
          </cell>
          <cell r="BN153">
            <v>0</v>
          </cell>
          <cell r="BQ153">
            <v>0</v>
          </cell>
          <cell r="BR153">
            <v>0</v>
          </cell>
          <cell r="BS153">
            <v>0</v>
          </cell>
          <cell r="BV153">
            <v>0</v>
          </cell>
          <cell r="BW153">
            <v>0</v>
          </cell>
          <cell r="BX153">
            <v>0</v>
          </cell>
          <cell r="CA153">
            <v>19786.54</v>
          </cell>
          <cell r="CB153">
            <v>0</v>
          </cell>
          <cell r="CC153">
            <v>19786.54</v>
          </cell>
          <cell r="CF153">
            <v>880</v>
          </cell>
          <cell r="CG153">
            <v>0</v>
          </cell>
          <cell r="CH153">
            <v>880</v>
          </cell>
          <cell r="CL153">
            <v>2753.5</v>
          </cell>
          <cell r="CM153">
            <v>0</v>
          </cell>
          <cell r="CN153">
            <v>2753.5</v>
          </cell>
          <cell r="CQ153">
            <v>432</v>
          </cell>
          <cell r="CR153">
            <v>14567.28686</v>
          </cell>
          <cell r="CS153">
            <v>0</v>
          </cell>
          <cell r="CT153">
            <v>4787.25</v>
          </cell>
          <cell r="CU153">
            <v>0</v>
          </cell>
          <cell r="CV153">
            <v>0</v>
          </cell>
          <cell r="CW153">
            <v>19786.53686</v>
          </cell>
          <cell r="CX153">
            <v>0</v>
          </cell>
          <cell r="CY153">
            <v>0</v>
          </cell>
          <cell r="CZ153">
            <v>880</v>
          </cell>
          <cell r="DA153">
            <v>0</v>
          </cell>
          <cell r="DB153">
            <v>0</v>
          </cell>
          <cell r="DC153">
            <v>880</v>
          </cell>
          <cell r="DD153">
            <v>0</v>
          </cell>
          <cell r="DE153">
            <v>1110</v>
          </cell>
          <cell r="DF153">
            <v>1643.5</v>
          </cell>
          <cell r="DG153">
            <v>0</v>
          </cell>
          <cell r="DH153">
            <v>0</v>
          </cell>
          <cell r="DI153">
            <v>2753.5</v>
          </cell>
          <cell r="DJ153" t="str">
            <v>ASOCIACION DE PRODUCTORES Y MANEJO DE AGUAJE</v>
          </cell>
          <cell r="DK153" t="str">
            <v>01 Asociación</v>
          </cell>
          <cell r="FI153" t="str">
            <v>pacMAYOR</v>
          </cell>
        </row>
        <row r="154">
          <cell r="A154">
            <v>20600263286</v>
          </cell>
          <cell r="C154" t="str">
            <v>CAFÉ</v>
          </cell>
          <cell r="D154" t="str">
            <v>CAFÉ</v>
          </cell>
          <cell r="E154" t="str">
            <v>San Martin</v>
          </cell>
          <cell r="F154">
            <v>220101</v>
          </cell>
          <cell r="H154" t="str">
            <v>Moyobamba</v>
          </cell>
          <cell r="I154" t="str">
            <v>Moyobamba</v>
          </cell>
          <cell r="R154" t="str">
            <v>PAC</v>
          </cell>
          <cell r="S154" t="str">
            <v>2023-2024 - 2025</v>
          </cell>
          <cell r="T154">
            <v>3</v>
          </cell>
          <cell r="U154" t="str">
            <v>SI</v>
          </cell>
          <cell r="V154" t="str">
            <v>SI</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400</v>
          </cell>
          <cell r="AK154">
            <v>130</v>
          </cell>
          <cell r="AL154">
            <v>530</v>
          </cell>
          <cell r="AM154">
            <v>363</v>
          </cell>
          <cell r="AN154">
            <v>154</v>
          </cell>
          <cell r="AO154">
            <v>517</v>
          </cell>
          <cell r="AP154">
            <v>373</v>
          </cell>
          <cell r="AQ154">
            <v>157</v>
          </cell>
          <cell r="AR154">
            <v>530</v>
          </cell>
          <cell r="AS154">
            <v>530</v>
          </cell>
          <cell r="AT154">
            <v>0</v>
          </cell>
          <cell r="AU154">
            <v>0</v>
          </cell>
          <cell r="AV154">
            <v>0</v>
          </cell>
          <cell r="AW154">
            <v>0</v>
          </cell>
          <cell r="AX154">
            <v>0</v>
          </cell>
          <cell r="AY154">
            <v>0</v>
          </cell>
          <cell r="AZ154">
            <v>11</v>
          </cell>
          <cell r="BA154">
            <v>0</v>
          </cell>
          <cell r="BB154">
            <v>9</v>
          </cell>
          <cell r="BC154">
            <v>0</v>
          </cell>
          <cell r="BD154">
            <v>19</v>
          </cell>
          <cell r="BE154">
            <v>0</v>
          </cell>
          <cell r="BF154">
            <v>0</v>
          </cell>
          <cell r="BG154">
            <v>0</v>
          </cell>
          <cell r="BH154">
            <v>0</v>
          </cell>
          <cell r="BI154">
            <v>0</v>
          </cell>
          <cell r="BL154">
            <v>0</v>
          </cell>
          <cell r="BM154">
            <v>0</v>
          </cell>
          <cell r="BN154">
            <v>0</v>
          </cell>
          <cell r="BQ154">
            <v>0</v>
          </cell>
          <cell r="BR154">
            <v>0</v>
          </cell>
          <cell r="BS154">
            <v>0</v>
          </cell>
          <cell r="BV154">
            <v>0</v>
          </cell>
          <cell r="BW154">
            <v>0</v>
          </cell>
          <cell r="BX154">
            <v>0</v>
          </cell>
          <cell r="CA154">
            <v>2786167.15</v>
          </cell>
          <cell r="CB154">
            <v>4427275.82</v>
          </cell>
          <cell r="CC154">
            <v>7213442.9699999997</v>
          </cell>
          <cell r="CF154">
            <v>0</v>
          </cell>
          <cell r="CG154">
            <v>12766509.342584429</v>
          </cell>
          <cell r="CH154">
            <v>12766509.342584429</v>
          </cell>
          <cell r="CL154">
            <v>5494241.1587829776</v>
          </cell>
          <cell r="CM154">
            <v>16241144.0086086</v>
          </cell>
          <cell r="CN154">
            <v>21735385.16739158</v>
          </cell>
          <cell r="CQ154">
            <v>0</v>
          </cell>
          <cell r="CR154">
            <v>0</v>
          </cell>
          <cell r="CS154">
            <v>0</v>
          </cell>
          <cell r="CT154">
            <v>7213442.9549359996</v>
          </cell>
          <cell r="CU154">
            <v>0</v>
          </cell>
          <cell r="CV154">
            <v>0</v>
          </cell>
          <cell r="CW154">
            <v>7213442.9549359996</v>
          </cell>
          <cell r="CX154">
            <v>0</v>
          </cell>
          <cell r="CY154">
            <v>0</v>
          </cell>
          <cell r="CZ154">
            <v>12766509.342584429</v>
          </cell>
          <cell r="DA154">
            <v>0</v>
          </cell>
          <cell r="DB154">
            <v>0</v>
          </cell>
          <cell r="DC154">
            <v>12766509.342584429</v>
          </cell>
          <cell r="DD154">
            <v>0</v>
          </cell>
          <cell r="DE154">
            <v>0</v>
          </cell>
          <cell r="DF154">
            <v>21735385.167391561</v>
          </cell>
          <cell r="DG154">
            <v>0</v>
          </cell>
          <cell r="DH154">
            <v>0</v>
          </cell>
          <cell r="DI154">
            <v>21735385.167391561</v>
          </cell>
          <cell r="DJ154" t="str">
            <v>ASOCIACIÓN DE PRODUCTORES SELVA NORORIENTAL</v>
          </cell>
          <cell r="DK154" t="str">
            <v>01 Asociación</v>
          </cell>
          <cell r="DN154" t="str">
            <v>San Martín</v>
          </cell>
          <cell r="DQ154" t="str">
            <v>SI</v>
          </cell>
          <cell r="DR154">
            <v>42095</v>
          </cell>
          <cell r="DS154">
            <v>2023</v>
          </cell>
          <cell r="DT154" t="str">
            <v>Ejecución</v>
          </cell>
          <cell r="DU154" t="str">
            <v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v>
          </cell>
          <cell r="DV154" t="str">
            <v>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v>
          </cell>
          <cell r="DW154" t="str">
            <v>Asociación de Productores Selva Nororiental - APROSELVANOR</v>
          </cell>
          <cell r="DX154">
            <v>607</v>
          </cell>
          <cell r="DY154">
            <v>190</v>
          </cell>
          <cell r="DZ154">
            <v>2110</v>
          </cell>
          <cell r="EA154" t="str">
            <v>10869 qq</v>
          </cell>
          <cell r="EB154" t="str">
            <v>Marzo - Noviembre</v>
          </cell>
          <cell r="EC154" t="str">
            <v>Abril - Noviembre</v>
          </cell>
          <cell r="ED154" t="str">
            <v>800 - 1600 m s. n. m.</v>
          </cell>
          <cell r="EE154" t="str">
            <v>Catimor, Caturra, Pache, Bourbon, Típica</v>
          </cell>
          <cell r="EF154" t="str">
            <v>Si (vigencia hasta el 01/04/2027) IMO CERT Latinoamerica LTDA , N° de certificado: 6400012046</v>
          </cell>
          <cell r="EG154" t="str">
            <v>Si (vigente hasta julio del 2028)</v>
          </cell>
          <cell r="EH154" t="str">
            <v>Certificación Comercio Justo: FLO ID 33184
Certificación Ogánica: BIOLATINA
Certificación Café Practices
Certificación Rainforest Alliance</v>
          </cell>
          <cell r="EI154"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ell>
          <cell r="EJ154">
            <v>1</v>
          </cell>
          <cell r="EK154" t="str">
            <v>Car.Fernando Belaunde Terry Lote. 1a2 C.P. Perla De Indañe San Martin - Moyobamba - Moyobamba</v>
          </cell>
          <cell r="EL154" t="str">
            <v>aproselvanor@gmail.com</v>
          </cell>
          <cell r="EM154">
            <v>917474868</v>
          </cell>
          <cell r="EN154" t="str">
            <v>https://www.aproselvanor.com/</v>
          </cell>
          <cell r="EO154" t="str">
            <v>https://www.facebook.com/Aproselvanor/</v>
          </cell>
          <cell r="EP154" t="str">
            <v>Maricely Guevara Sánchez</v>
          </cell>
          <cell r="ES154" t="str">
            <v>Maricely Guevara Sánchez</v>
          </cell>
          <cell r="ET154">
            <v>917474868</v>
          </cell>
          <cell r="EV154" t="str">
            <v>Q0225625N/UAAODE</v>
          </cell>
          <cell r="EW154">
            <v>47675</v>
          </cell>
          <cell r="EX154" t="str">
            <v>Café de los 8 Valles - Café Mujer</v>
          </cell>
          <cell r="EY154" t="str">
            <v>Bolsa GrainPro (1 kg)</v>
          </cell>
          <cell r="EZ154" t="str">
            <v>Café de los 8 Valles - Café Mujer</v>
          </cell>
          <cell r="FA154" t="str">
            <v>Café Clasico 82 ptos) y Café Premiun (84 ptos)
Envases trilaminados con cierre ziper de seguridad y válvula (250 gramos, 0.5 kg y 1.0kg)
Bolsas GrainPro.</v>
          </cell>
          <cell r="FC154" t="str">
            <v>SI</v>
          </cell>
          <cell r="FD154">
            <v>4154567.84</v>
          </cell>
          <cell r="FE154">
            <v>546485</v>
          </cell>
          <cell r="FF154">
            <v>7920.072463768116</v>
          </cell>
          <cell r="FG154">
            <v>28.80026350461133</v>
          </cell>
          <cell r="FH154" t="str">
            <v>Estados Unidos, Belgica, Dinamarca, Suecia, Australia, Alemania, Colombia.</v>
          </cell>
          <cell r="FI154" t="str">
            <v>pacMAYOR|san martin</v>
          </cell>
        </row>
        <row r="155">
          <cell r="A155">
            <v>20529088176</v>
          </cell>
          <cell r="C155" t="str">
            <v>AGUAYMANTO</v>
          </cell>
          <cell r="D155" t="str">
            <v>AGUAYMANTO</v>
          </cell>
          <cell r="E155" t="str">
            <v>Huanuco</v>
          </cell>
          <cell r="F155">
            <v>100204</v>
          </cell>
          <cell r="H155" t="str">
            <v>Ambo</v>
          </cell>
          <cell r="I155" t="str">
            <v>Conchamarca</v>
          </cell>
          <cell r="R155" t="str">
            <v>PAC</v>
          </cell>
          <cell r="S155" t="str">
            <v>2018-2019-2020-2021-2022</v>
          </cell>
          <cell r="T155">
            <v>5</v>
          </cell>
          <cell r="U155" t="str">
            <v>SI</v>
          </cell>
          <cell r="V155" t="str">
            <v>SI</v>
          </cell>
          <cell r="W155">
            <v>33</v>
          </cell>
          <cell r="X155">
            <v>24</v>
          </cell>
          <cell r="Y155">
            <v>10</v>
          </cell>
          <cell r="Z155">
            <v>34</v>
          </cell>
          <cell r="AA155">
            <v>23</v>
          </cell>
          <cell r="AB155">
            <v>10</v>
          </cell>
          <cell r="AC155">
            <v>33</v>
          </cell>
          <cell r="AD155">
            <v>7</v>
          </cell>
          <cell r="AE155">
            <v>13</v>
          </cell>
          <cell r="AF155">
            <v>20</v>
          </cell>
          <cell r="AG155">
            <v>7</v>
          </cell>
          <cell r="AH155">
            <v>13</v>
          </cell>
          <cell r="AI155">
            <v>20</v>
          </cell>
          <cell r="AJ155">
            <v>0</v>
          </cell>
          <cell r="AK155">
            <v>0</v>
          </cell>
          <cell r="AL155">
            <v>0</v>
          </cell>
          <cell r="AM155">
            <v>0</v>
          </cell>
          <cell r="AN155">
            <v>0</v>
          </cell>
          <cell r="AO155">
            <v>0</v>
          </cell>
          <cell r="AP155">
            <v>0</v>
          </cell>
          <cell r="AQ155">
            <v>0</v>
          </cell>
          <cell r="AR155">
            <v>0</v>
          </cell>
          <cell r="AS155">
            <v>20</v>
          </cell>
          <cell r="AT155">
            <v>0</v>
          </cell>
          <cell r="AU155">
            <v>0</v>
          </cell>
          <cell r="AV155">
            <v>31</v>
          </cell>
          <cell r="AW155">
            <v>3</v>
          </cell>
          <cell r="AX155">
            <v>46</v>
          </cell>
          <cell r="AY155">
            <v>2</v>
          </cell>
          <cell r="AZ155">
            <v>0</v>
          </cell>
          <cell r="BA155">
            <v>0</v>
          </cell>
          <cell r="BB155">
            <v>0</v>
          </cell>
          <cell r="BC155">
            <v>0</v>
          </cell>
          <cell r="BD155">
            <v>0</v>
          </cell>
          <cell r="BE155">
            <v>0</v>
          </cell>
          <cell r="BF155">
            <v>15600</v>
          </cell>
          <cell r="BG155">
            <v>19150</v>
          </cell>
          <cell r="BH155">
            <v>0</v>
          </cell>
          <cell r="BI155">
            <v>19150</v>
          </cell>
          <cell r="BL155">
            <v>34605</v>
          </cell>
          <cell r="BM155">
            <v>0</v>
          </cell>
          <cell r="BN155">
            <v>34605</v>
          </cell>
          <cell r="BQ155">
            <v>60000</v>
          </cell>
          <cell r="BR155">
            <v>0</v>
          </cell>
          <cell r="BS155">
            <v>60000</v>
          </cell>
          <cell r="BV155">
            <v>20000</v>
          </cell>
          <cell r="BW155">
            <v>0</v>
          </cell>
          <cell r="BX155">
            <v>20000</v>
          </cell>
          <cell r="CA155">
            <v>5062.2</v>
          </cell>
          <cell r="CB155">
            <v>0</v>
          </cell>
          <cell r="CC155">
            <v>5062.2</v>
          </cell>
          <cell r="CF155">
            <v>0</v>
          </cell>
          <cell r="CG155">
            <v>0</v>
          </cell>
          <cell r="CH155">
            <v>0</v>
          </cell>
          <cell r="CL155">
            <v>0</v>
          </cell>
          <cell r="CM155">
            <v>0</v>
          </cell>
          <cell r="CN155">
            <v>0</v>
          </cell>
          <cell r="CQ155">
            <v>0</v>
          </cell>
          <cell r="CR155">
            <v>0</v>
          </cell>
          <cell r="CS155">
            <v>0</v>
          </cell>
          <cell r="CT155">
            <v>5062.2</v>
          </cell>
          <cell r="CU155">
            <v>0</v>
          </cell>
          <cell r="CV155">
            <v>0</v>
          </cell>
          <cell r="CW155">
            <v>5062.2</v>
          </cell>
          <cell r="CX155">
            <v>0</v>
          </cell>
          <cell r="CY155">
            <v>0</v>
          </cell>
          <cell r="CZ155">
            <v>0</v>
          </cell>
          <cell r="DA155">
            <v>0</v>
          </cell>
          <cell r="DB155">
            <v>0</v>
          </cell>
          <cell r="DC155">
            <v>0</v>
          </cell>
          <cell r="DD155">
            <v>0</v>
          </cell>
          <cell r="DE155">
            <v>0</v>
          </cell>
          <cell r="DF155">
            <v>0</v>
          </cell>
          <cell r="DG155">
            <v>0</v>
          </cell>
          <cell r="DH155">
            <v>0</v>
          </cell>
          <cell r="DI155">
            <v>0</v>
          </cell>
          <cell r="DJ155" t="str">
            <v>PRODUCTORES ASOCIADOS DE PAPA AMARILLA TUMBAY "PAPATY"</v>
          </cell>
          <cell r="DK155" t="str">
            <v>01 Asociación</v>
          </cell>
          <cell r="FI155" t="str">
            <v>pacMAYOR</v>
          </cell>
        </row>
        <row r="156">
          <cell r="A156">
            <v>20529095971</v>
          </cell>
          <cell r="C156" t="str">
            <v>DERIVADOS LACTEOS</v>
          </cell>
          <cell r="D156" t="str">
            <v>QUESOS</v>
          </cell>
          <cell r="E156" t="str">
            <v>Pasco</v>
          </cell>
          <cell r="F156">
            <v>190201</v>
          </cell>
          <cell r="H156" t="str">
            <v>Daniel Alcides Carrion</v>
          </cell>
          <cell r="I156" t="str">
            <v>Yanahuanca</v>
          </cell>
          <cell r="R156" t="str">
            <v>PAC</v>
          </cell>
          <cell r="S156" t="str">
            <v>2024 - 2025</v>
          </cell>
          <cell r="T156">
            <v>2</v>
          </cell>
          <cell r="U156" t="str">
            <v>SI</v>
          </cell>
          <cell r="V156" t="str">
            <v>SI</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21</v>
          </cell>
          <cell r="AN156">
            <v>15</v>
          </cell>
          <cell r="AO156">
            <v>36</v>
          </cell>
          <cell r="AP156">
            <v>30</v>
          </cell>
          <cell r="AQ156">
            <v>11</v>
          </cell>
          <cell r="AR156">
            <v>41</v>
          </cell>
          <cell r="AS156">
            <v>41</v>
          </cell>
          <cell r="AT156">
            <v>0</v>
          </cell>
          <cell r="AU156">
            <v>0</v>
          </cell>
          <cell r="AV156">
            <v>0</v>
          </cell>
          <cell r="AW156">
            <v>0</v>
          </cell>
          <cell r="AX156">
            <v>0</v>
          </cell>
          <cell r="AY156">
            <v>0</v>
          </cell>
          <cell r="AZ156">
            <v>0</v>
          </cell>
          <cell r="BA156">
            <v>0</v>
          </cell>
          <cell r="BB156">
            <v>16</v>
          </cell>
          <cell r="BC156">
            <v>0</v>
          </cell>
          <cell r="BD156">
            <v>20</v>
          </cell>
          <cell r="BE156">
            <v>4</v>
          </cell>
          <cell r="BF156">
            <v>0</v>
          </cell>
          <cell r="BG156">
            <v>0</v>
          </cell>
          <cell r="BH156">
            <v>0</v>
          </cell>
          <cell r="BI156">
            <v>0</v>
          </cell>
          <cell r="BL156">
            <v>0</v>
          </cell>
          <cell r="BM156">
            <v>0</v>
          </cell>
          <cell r="BN156">
            <v>0</v>
          </cell>
          <cell r="BQ156">
            <v>0</v>
          </cell>
          <cell r="BR156">
            <v>0</v>
          </cell>
          <cell r="BS156">
            <v>0</v>
          </cell>
          <cell r="BV156">
            <v>0</v>
          </cell>
          <cell r="BW156">
            <v>0</v>
          </cell>
          <cell r="BX156">
            <v>0</v>
          </cell>
          <cell r="CA156">
            <v>0</v>
          </cell>
          <cell r="CB156">
            <v>0</v>
          </cell>
          <cell r="CC156">
            <v>0</v>
          </cell>
          <cell r="CF156">
            <v>109850</v>
          </cell>
          <cell r="CG156">
            <v>0</v>
          </cell>
          <cell r="CH156">
            <v>109850</v>
          </cell>
          <cell r="CL156">
            <v>785103.60000000009</v>
          </cell>
          <cell r="CM156">
            <v>0</v>
          </cell>
          <cell r="CN156">
            <v>785103.60000000009</v>
          </cell>
          <cell r="CQ156">
            <v>0</v>
          </cell>
          <cell r="CR156">
            <v>0</v>
          </cell>
          <cell r="CS156">
            <v>0</v>
          </cell>
          <cell r="CT156">
            <v>0</v>
          </cell>
          <cell r="CU156">
            <v>0</v>
          </cell>
          <cell r="CV156">
            <v>0</v>
          </cell>
          <cell r="CW156">
            <v>0</v>
          </cell>
          <cell r="CX156">
            <v>0</v>
          </cell>
          <cell r="CY156">
            <v>109850</v>
          </cell>
          <cell r="CZ156">
            <v>0</v>
          </cell>
          <cell r="DA156">
            <v>0</v>
          </cell>
          <cell r="DB156">
            <v>0</v>
          </cell>
          <cell r="DC156">
            <v>109850</v>
          </cell>
          <cell r="DD156">
            <v>0</v>
          </cell>
          <cell r="DE156">
            <v>785103.60000000009</v>
          </cell>
          <cell r="DF156">
            <v>0</v>
          </cell>
          <cell r="DG156">
            <v>0</v>
          </cell>
          <cell r="DH156">
            <v>0</v>
          </cell>
          <cell r="DI156">
            <v>785103.60000000009</v>
          </cell>
          <cell r="DJ156" t="str">
            <v>ASOCIACION DE PRODUCTORES AGROPECUARIOS NUEVA ALTERNATIVA PRODUCTIVA Y PROTECCION AMBIENTAL</v>
          </cell>
          <cell r="DK156" t="str">
            <v>01 Asociación</v>
          </cell>
          <cell r="FI156" t="str">
            <v>pacMAYOR</v>
          </cell>
        </row>
        <row r="157">
          <cell r="A157">
            <v>20529126523</v>
          </cell>
          <cell r="C157" t="str">
            <v>FLORES</v>
          </cell>
          <cell r="D157" t="str">
            <v>FLORES</v>
          </cell>
          <cell r="E157" t="str">
            <v>Huanuco</v>
          </cell>
          <cell r="F157">
            <v>100103</v>
          </cell>
          <cell r="H157" t="str">
            <v>Huanuco</v>
          </cell>
          <cell r="I157" t="str">
            <v>Chinchao</v>
          </cell>
          <cell r="R157" t="str">
            <v>PAC</v>
          </cell>
          <cell r="S157" t="str">
            <v>2021</v>
          </cell>
          <cell r="T157">
            <v>1</v>
          </cell>
          <cell r="U157" t="str">
            <v>SI</v>
          </cell>
          <cell r="V157" t="str">
            <v>SI</v>
          </cell>
          <cell r="W157">
            <v>0</v>
          </cell>
          <cell r="X157">
            <v>0</v>
          </cell>
          <cell r="Y157">
            <v>0</v>
          </cell>
          <cell r="Z157">
            <v>0</v>
          </cell>
          <cell r="AA157">
            <v>0</v>
          </cell>
          <cell r="AB157">
            <v>0</v>
          </cell>
          <cell r="AC157">
            <v>0</v>
          </cell>
          <cell r="AD157">
            <v>83</v>
          </cell>
          <cell r="AE157">
            <v>1</v>
          </cell>
          <cell r="AF157">
            <v>84</v>
          </cell>
          <cell r="AG157">
            <v>0</v>
          </cell>
          <cell r="AH157">
            <v>0</v>
          </cell>
          <cell r="AI157">
            <v>0</v>
          </cell>
          <cell r="AJ157">
            <v>0</v>
          </cell>
          <cell r="AK157">
            <v>0</v>
          </cell>
          <cell r="AL157">
            <v>0</v>
          </cell>
          <cell r="AM157">
            <v>0</v>
          </cell>
          <cell r="AN157">
            <v>0</v>
          </cell>
          <cell r="AO157">
            <v>0</v>
          </cell>
          <cell r="AP157">
            <v>0</v>
          </cell>
          <cell r="AQ157">
            <v>0</v>
          </cell>
          <cell r="AR157">
            <v>0</v>
          </cell>
          <cell r="AS157">
            <v>84</v>
          </cell>
          <cell r="AT157">
            <v>0</v>
          </cell>
          <cell r="AU157">
            <v>0</v>
          </cell>
          <cell r="AV157">
            <v>26</v>
          </cell>
          <cell r="AW157">
            <v>2</v>
          </cell>
          <cell r="AX157">
            <v>0</v>
          </cell>
          <cell r="AY157">
            <v>0</v>
          </cell>
          <cell r="AZ157">
            <v>0</v>
          </cell>
          <cell r="BA157">
            <v>0</v>
          </cell>
          <cell r="BB157">
            <v>0</v>
          </cell>
          <cell r="BC157">
            <v>0</v>
          </cell>
          <cell r="BD157">
            <v>0</v>
          </cell>
          <cell r="BE157">
            <v>0</v>
          </cell>
          <cell r="BF157">
            <v>0</v>
          </cell>
          <cell r="BG157">
            <v>0</v>
          </cell>
          <cell r="BH157">
            <v>0</v>
          </cell>
          <cell r="BI157">
            <v>0</v>
          </cell>
          <cell r="BL157">
            <v>0</v>
          </cell>
          <cell r="BM157">
            <v>0</v>
          </cell>
          <cell r="BN157">
            <v>0</v>
          </cell>
          <cell r="BQ157">
            <v>0</v>
          </cell>
          <cell r="BR157">
            <v>0</v>
          </cell>
          <cell r="BS157">
            <v>0</v>
          </cell>
          <cell r="BV157">
            <v>0</v>
          </cell>
          <cell r="BW157">
            <v>0</v>
          </cell>
          <cell r="BX157">
            <v>0</v>
          </cell>
          <cell r="CA157">
            <v>0</v>
          </cell>
          <cell r="CB157">
            <v>0</v>
          </cell>
          <cell r="CC157">
            <v>0</v>
          </cell>
          <cell r="CF157">
            <v>0</v>
          </cell>
          <cell r="CG157">
            <v>0</v>
          </cell>
          <cell r="CH157">
            <v>0</v>
          </cell>
          <cell r="CL157">
            <v>0</v>
          </cell>
          <cell r="CM157">
            <v>0</v>
          </cell>
          <cell r="CN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t="str">
            <v>ASOCIACION DE PRODUCTORES AGROPECUARIOS PARAISO DE HORTENSIAS</v>
          </cell>
          <cell r="DK157" t="str">
            <v>01 Asociación</v>
          </cell>
          <cell r="FI157" t="str">
            <v>pacMAYOR</v>
          </cell>
        </row>
        <row r="158">
          <cell r="A158">
            <v>20529538988</v>
          </cell>
          <cell r="C158" t="str">
            <v>CUY</v>
          </cell>
          <cell r="D158" t="str">
            <v>CUY</v>
          </cell>
          <cell r="E158" t="str">
            <v>Cajamarca</v>
          </cell>
          <cell r="F158">
            <v>60203</v>
          </cell>
          <cell r="H158" t="str">
            <v>Cajabamba</v>
          </cell>
          <cell r="I158" t="str">
            <v>Condebamba</v>
          </cell>
          <cell r="R158" t="str">
            <v>PAC</v>
          </cell>
          <cell r="S158" t="str">
            <v>2022-2023-2024</v>
          </cell>
          <cell r="T158">
            <v>3</v>
          </cell>
          <cell r="U158" t="str">
            <v>SI</v>
          </cell>
          <cell r="V158" t="str">
            <v>SI</v>
          </cell>
          <cell r="W158">
            <v>0</v>
          </cell>
          <cell r="X158">
            <v>0</v>
          </cell>
          <cell r="Y158">
            <v>0</v>
          </cell>
          <cell r="Z158">
            <v>0</v>
          </cell>
          <cell r="AA158">
            <v>0</v>
          </cell>
          <cell r="AB158">
            <v>0</v>
          </cell>
          <cell r="AC158">
            <v>0</v>
          </cell>
          <cell r="AD158">
            <v>0</v>
          </cell>
          <cell r="AE158">
            <v>0</v>
          </cell>
          <cell r="AF158">
            <v>0</v>
          </cell>
          <cell r="AG158">
            <v>41</v>
          </cell>
          <cell r="AH158">
            <v>42</v>
          </cell>
          <cell r="AI158">
            <v>83</v>
          </cell>
          <cell r="AJ158">
            <v>41</v>
          </cell>
          <cell r="AK158">
            <v>42</v>
          </cell>
          <cell r="AL158">
            <v>83</v>
          </cell>
          <cell r="AM158">
            <v>40</v>
          </cell>
          <cell r="AN158">
            <v>42</v>
          </cell>
          <cell r="AO158">
            <v>82</v>
          </cell>
          <cell r="AP158">
            <v>0</v>
          </cell>
          <cell r="AQ158">
            <v>0</v>
          </cell>
          <cell r="AR158">
            <v>0</v>
          </cell>
          <cell r="AS158">
            <v>82</v>
          </cell>
          <cell r="AT158">
            <v>0</v>
          </cell>
          <cell r="AU158">
            <v>0</v>
          </cell>
          <cell r="AV158">
            <v>0</v>
          </cell>
          <cell r="AW158">
            <v>0</v>
          </cell>
          <cell r="AX158">
            <v>56</v>
          </cell>
          <cell r="AY158">
            <v>5</v>
          </cell>
          <cell r="AZ158">
            <v>10</v>
          </cell>
          <cell r="BA158">
            <v>5</v>
          </cell>
          <cell r="BB158">
            <v>58</v>
          </cell>
          <cell r="BC158">
            <v>4</v>
          </cell>
          <cell r="BD158">
            <v>0</v>
          </cell>
          <cell r="BE158">
            <v>0</v>
          </cell>
          <cell r="BF158">
            <v>0</v>
          </cell>
          <cell r="BG158">
            <v>0</v>
          </cell>
          <cell r="BH158">
            <v>0</v>
          </cell>
          <cell r="BI158">
            <v>0</v>
          </cell>
          <cell r="BL158">
            <v>0</v>
          </cell>
          <cell r="BM158">
            <v>0</v>
          </cell>
          <cell r="BN158">
            <v>0</v>
          </cell>
          <cell r="BQ158">
            <v>0</v>
          </cell>
          <cell r="BR158">
            <v>0</v>
          </cell>
          <cell r="BS158">
            <v>0</v>
          </cell>
          <cell r="BV158">
            <v>226595</v>
          </cell>
          <cell r="BW158">
            <v>0</v>
          </cell>
          <cell r="BX158">
            <v>226595</v>
          </cell>
          <cell r="CA158">
            <v>881820</v>
          </cell>
          <cell r="CB158">
            <v>0</v>
          </cell>
          <cell r="CC158">
            <v>881820</v>
          </cell>
          <cell r="CF158">
            <v>1797516</v>
          </cell>
          <cell r="CG158">
            <v>0</v>
          </cell>
          <cell r="CH158">
            <v>1797516</v>
          </cell>
          <cell r="CL158">
            <v>0</v>
          </cell>
          <cell r="CM158">
            <v>0</v>
          </cell>
          <cell r="CN158">
            <v>0</v>
          </cell>
          <cell r="CQ158">
            <v>0</v>
          </cell>
          <cell r="CR158">
            <v>881820</v>
          </cell>
          <cell r="CS158">
            <v>0</v>
          </cell>
          <cell r="CT158">
            <v>0</v>
          </cell>
          <cell r="CU158">
            <v>0</v>
          </cell>
          <cell r="CV158">
            <v>0</v>
          </cell>
          <cell r="CW158">
            <v>881820</v>
          </cell>
          <cell r="CX158">
            <v>0</v>
          </cell>
          <cell r="CY158">
            <v>1797516</v>
          </cell>
          <cell r="CZ158">
            <v>0</v>
          </cell>
          <cell r="DA158">
            <v>0</v>
          </cell>
          <cell r="DB158">
            <v>0</v>
          </cell>
          <cell r="DC158">
            <v>1797516</v>
          </cell>
          <cell r="DD158">
            <v>0</v>
          </cell>
          <cell r="DE158">
            <v>0</v>
          </cell>
          <cell r="DF158">
            <v>0</v>
          </cell>
          <cell r="DG158">
            <v>0</v>
          </cell>
          <cell r="DH158">
            <v>0</v>
          </cell>
          <cell r="DI158">
            <v>0</v>
          </cell>
          <cell r="DJ158" t="str">
            <v>COOPERATIVA DE SERVICIOS ESPECIALES REDES DE PRODUCTORES DE CUYES DEL CRISNEJAS</v>
          </cell>
          <cell r="DK158" t="str">
            <v>02 Cooperativa</v>
          </cell>
          <cell r="FI158" t="str">
            <v>pacMAYOR</v>
          </cell>
        </row>
        <row r="159">
          <cell r="A159">
            <v>20601537771</v>
          </cell>
          <cell r="C159" t="str">
            <v>CAFÉ</v>
          </cell>
          <cell r="D159" t="str">
            <v>CAFÉ</v>
          </cell>
          <cell r="E159" t="str">
            <v>Junin</v>
          </cell>
          <cell r="F159">
            <v>120303</v>
          </cell>
          <cell r="H159" t="str">
            <v>Chanchamayo</v>
          </cell>
          <cell r="I159" t="str">
            <v>Pichanaqui</v>
          </cell>
          <cell r="R159" t="str">
            <v>PAC</v>
          </cell>
          <cell r="S159" t="str">
            <v>2019-2020</v>
          </cell>
          <cell r="T159">
            <v>2</v>
          </cell>
          <cell r="U159" t="str">
            <v>SI</v>
          </cell>
          <cell r="V159" t="str">
            <v>SI</v>
          </cell>
          <cell r="W159">
            <v>0</v>
          </cell>
          <cell r="X159">
            <v>77</v>
          </cell>
          <cell r="Y159">
            <v>34</v>
          </cell>
          <cell r="Z159">
            <v>111</v>
          </cell>
          <cell r="AA159">
            <v>77</v>
          </cell>
          <cell r="AB159">
            <v>34</v>
          </cell>
          <cell r="AC159">
            <v>111</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111</v>
          </cell>
          <cell r="AT159">
            <v>4</v>
          </cell>
          <cell r="AU159">
            <v>6</v>
          </cell>
          <cell r="AV159">
            <v>0</v>
          </cell>
          <cell r="AW159">
            <v>0</v>
          </cell>
          <cell r="AX159">
            <v>0</v>
          </cell>
          <cell r="AY159">
            <v>0</v>
          </cell>
          <cell r="AZ159">
            <v>0</v>
          </cell>
          <cell r="BA159">
            <v>0</v>
          </cell>
          <cell r="BB159">
            <v>0</v>
          </cell>
          <cell r="BC159">
            <v>0</v>
          </cell>
          <cell r="BD159">
            <v>0</v>
          </cell>
          <cell r="BE159">
            <v>0</v>
          </cell>
          <cell r="BF159">
            <v>0</v>
          </cell>
          <cell r="BG159">
            <v>2384211.58</v>
          </cell>
          <cell r="BH159">
            <v>0</v>
          </cell>
          <cell r="BI159">
            <v>2384211.58</v>
          </cell>
          <cell r="BL159">
            <v>0</v>
          </cell>
          <cell r="BM159">
            <v>1447396.71</v>
          </cell>
          <cell r="BN159">
            <v>1447396.71</v>
          </cell>
          <cell r="BQ159">
            <v>0</v>
          </cell>
          <cell r="BR159">
            <v>0</v>
          </cell>
          <cell r="BS159">
            <v>0</v>
          </cell>
          <cell r="BV159">
            <v>0</v>
          </cell>
          <cell r="BW159">
            <v>0</v>
          </cell>
          <cell r="BX159">
            <v>0</v>
          </cell>
          <cell r="CA159">
            <v>0</v>
          </cell>
          <cell r="CB159">
            <v>0</v>
          </cell>
          <cell r="CC159">
            <v>0</v>
          </cell>
          <cell r="CF159">
            <v>0</v>
          </cell>
          <cell r="CG159">
            <v>0</v>
          </cell>
          <cell r="CH159">
            <v>0</v>
          </cell>
          <cell r="CL159">
            <v>0</v>
          </cell>
          <cell r="CM159">
            <v>0</v>
          </cell>
          <cell r="CN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t="str">
            <v>ASOCIACION DE PRODUCTORES SOSTENIBLES EL AYNI</v>
          </cell>
          <cell r="DK159" t="str">
            <v>01 Asociación</v>
          </cell>
          <cell r="FI159" t="str">
            <v>pacMAYOR</v>
          </cell>
        </row>
        <row r="160">
          <cell r="A160">
            <v>20539205600</v>
          </cell>
          <cell r="C160" t="str">
            <v>CAFÉ</v>
          </cell>
          <cell r="D160" t="str">
            <v>CAFÉ</v>
          </cell>
          <cell r="E160" t="str">
            <v>Amazonas</v>
          </cell>
          <cell r="F160">
            <v>10601</v>
          </cell>
          <cell r="H160" t="str">
            <v>Rodriguez de Mendoza</v>
          </cell>
          <cell r="I160" t="str">
            <v>San Nicolas</v>
          </cell>
          <cell r="R160" t="str">
            <v>PAC</v>
          </cell>
          <cell r="S160" t="str">
            <v>2019</v>
          </cell>
          <cell r="T160">
            <v>1</v>
          </cell>
          <cell r="U160" t="str">
            <v>SI</v>
          </cell>
          <cell r="V160" t="str">
            <v>NO</v>
          </cell>
          <cell r="W160">
            <v>0</v>
          </cell>
          <cell r="X160">
            <v>231</v>
          </cell>
          <cell r="Y160">
            <v>149</v>
          </cell>
          <cell r="Z160">
            <v>380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380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L160">
            <v>0</v>
          </cell>
          <cell r="BM160">
            <v>0</v>
          </cell>
          <cell r="BN160">
            <v>0</v>
          </cell>
          <cell r="BQ160">
            <v>0</v>
          </cell>
          <cell r="BR160">
            <v>0</v>
          </cell>
          <cell r="BS160">
            <v>0</v>
          </cell>
          <cell r="BV160">
            <v>0</v>
          </cell>
          <cell r="BW160">
            <v>0</v>
          </cell>
          <cell r="BX160">
            <v>0</v>
          </cell>
          <cell r="CA160">
            <v>0</v>
          </cell>
          <cell r="CB160">
            <v>0</v>
          </cell>
          <cell r="CC160">
            <v>0</v>
          </cell>
          <cell r="CF160">
            <v>0</v>
          </cell>
          <cell r="CG160">
            <v>0</v>
          </cell>
          <cell r="CH160">
            <v>0</v>
          </cell>
          <cell r="CL160">
            <v>0</v>
          </cell>
          <cell r="CM160">
            <v>0</v>
          </cell>
          <cell r="CN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t="str">
            <v>ASOCIACION DE PRODUCTORES Y EXPORTADORES DE CAFE RODRIGUEZ DE MENDOZA</v>
          </cell>
          <cell r="DK160" t="str">
            <v>01 Asociación</v>
          </cell>
          <cell r="FI160" t="str">
            <v>pacMAYOR</v>
          </cell>
        </row>
        <row r="161">
          <cell r="A161">
            <v>20494145791</v>
          </cell>
          <cell r="C161" t="str">
            <v>CACAO</v>
          </cell>
          <cell r="D161" t="str">
            <v>CACAO EN GRANO</v>
          </cell>
          <cell r="E161" t="str">
            <v>Loreto</v>
          </cell>
          <cell r="F161">
            <v>160211</v>
          </cell>
          <cell r="H161" t="str">
            <v>Alto Amazonas</v>
          </cell>
          <cell r="I161" t="str">
            <v>Teniente Cesar Lopez Rojas</v>
          </cell>
          <cell r="R161" t="str">
            <v>PAC</v>
          </cell>
          <cell r="S161" t="str">
            <v>2025</v>
          </cell>
          <cell r="T161">
            <v>1</v>
          </cell>
          <cell r="U161" t="str">
            <v>SI</v>
          </cell>
          <cell r="V161" t="str">
            <v>SI</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26</v>
          </cell>
          <cell r="AQ161">
            <v>4</v>
          </cell>
          <cell r="AR161">
            <v>30</v>
          </cell>
          <cell r="AS161">
            <v>30</v>
          </cell>
          <cell r="BD161">
            <v>5</v>
          </cell>
          <cell r="BE161">
            <v>0</v>
          </cell>
          <cell r="CL161">
            <v>0</v>
          </cell>
          <cell r="CM161">
            <v>0</v>
          </cell>
          <cell r="CN161">
            <v>0</v>
          </cell>
          <cell r="DD161">
            <v>0</v>
          </cell>
          <cell r="DE161">
            <v>0</v>
          </cell>
          <cell r="DF161">
            <v>0</v>
          </cell>
          <cell r="DG161">
            <v>0</v>
          </cell>
          <cell r="DH161">
            <v>0</v>
          </cell>
          <cell r="DI161">
            <v>0</v>
          </cell>
          <cell r="DJ161" t="str">
            <v>ASOCIACION ECOLOGICA Y DE PRODUCTORES AGROPECUARIOS SAN JOSE OBRERO</v>
          </cell>
          <cell r="DK161" t="str">
            <v>01 Asociación</v>
          </cell>
          <cell r="FI161" t="str">
            <v>pacMAYOR</v>
          </cell>
        </row>
        <row r="162">
          <cell r="A162">
            <v>20136201213</v>
          </cell>
          <cell r="C162" t="str">
            <v>CAFÉ</v>
          </cell>
          <cell r="D162" t="str">
            <v>CAFÉ</v>
          </cell>
          <cell r="E162" t="str">
            <v>Cusco</v>
          </cell>
          <cell r="F162">
            <v>80901</v>
          </cell>
          <cell r="H162" t="str">
            <v>La Convencion</v>
          </cell>
          <cell r="I162" t="str">
            <v>Santa Ana</v>
          </cell>
          <cell r="R162" t="str">
            <v>PAC</v>
          </cell>
          <cell r="S162" t="str">
            <v>2024 - 2025</v>
          </cell>
          <cell r="T162">
            <v>2</v>
          </cell>
          <cell r="U162" t="str">
            <v>SI</v>
          </cell>
          <cell r="V162" t="str">
            <v>SI</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880</v>
          </cell>
          <cell r="AN162">
            <v>220</v>
          </cell>
          <cell r="AO162">
            <v>1100</v>
          </cell>
          <cell r="AP162">
            <v>404</v>
          </cell>
          <cell r="AQ162">
            <v>161</v>
          </cell>
          <cell r="AR162">
            <v>565</v>
          </cell>
          <cell r="AS162">
            <v>565</v>
          </cell>
          <cell r="AT162">
            <v>0</v>
          </cell>
          <cell r="AU162">
            <v>0</v>
          </cell>
          <cell r="AV162">
            <v>0</v>
          </cell>
          <cell r="AW162">
            <v>0</v>
          </cell>
          <cell r="AX162">
            <v>0</v>
          </cell>
          <cell r="AY162">
            <v>0</v>
          </cell>
          <cell r="AZ162">
            <v>0</v>
          </cell>
          <cell r="BA162">
            <v>0</v>
          </cell>
          <cell r="BB162">
            <v>35</v>
          </cell>
          <cell r="BC162">
            <v>7</v>
          </cell>
          <cell r="BD162">
            <v>10</v>
          </cell>
          <cell r="BE162">
            <v>2</v>
          </cell>
          <cell r="BF162">
            <v>0</v>
          </cell>
          <cell r="BG162">
            <v>0</v>
          </cell>
          <cell r="BH162">
            <v>0</v>
          </cell>
          <cell r="BI162">
            <v>0</v>
          </cell>
          <cell r="BL162">
            <v>0</v>
          </cell>
          <cell r="BM162">
            <v>0</v>
          </cell>
          <cell r="BN162">
            <v>0</v>
          </cell>
          <cell r="BQ162">
            <v>0</v>
          </cell>
          <cell r="BR162">
            <v>0</v>
          </cell>
          <cell r="BS162">
            <v>0</v>
          </cell>
          <cell r="BV162">
            <v>0</v>
          </cell>
          <cell r="BW162">
            <v>0</v>
          </cell>
          <cell r="BX162">
            <v>0</v>
          </cell>
          <cell r="CA162">
            <v>0</v>
          </cell>
          <cell r="CB162">
            <v>0</v>
          </cell>
          <cell r="CC162">
            <v>0</v>
          </cell>
          <cell r="CF162">
            <v>0</v>
          </cell>
          <cell r="CG162">
            <v>6987135.670337229</v>
          </cell>
          <cell r="CH162">
            <v>6987135.670337229</v>
          </cell>
          <cell r="CL162">
            <v>1525696.9459472301</v>
          </cell>
          <cell r="CM162">
            <v>8390056.4926622696</v>
          </cell>
          <cell r="CN162">
            <v>9915753.4386094995</v>
          </cell>
          <cell r="CQ162">
            <v>0</v>
          </cell>
          <cell r="CR162">
            <v>0</v>
          </cell>
          <cell r="CS162">
            <v>0</v>
          </cell>
          <cell r="CT162">
            <v>0</v>
          </cell>
          <cell r="CU162">
            <v>0</v>
          </cell>
          <cell r="CV162">
            <v>0</v>
          </cell>
          <cell r="CW162">
            <v>0</v>
          </cell>
          <cell r="CX162">
            <v>0</v>
          </cell>
          <cell r="CY162">
            <v>0</v>
          </cell>
          <cell r="CZ162">
            <v>6987135.670337229</v>
          </cell>
          <cell r="DA162">
            <v>0</v>
          </cell>
          <cell r="DB162">
            <v>0</v>
          </cell>
          <cell r="DC162">
            <v>6987135.670337229</v>
          </cell>
          <cell r="DD162">
            <v>0</v>
          </cell>
          <cell r="DE162">
            <v>889079.29922723025</v>
          </cell>
          <cell r="DF162">
            <v>9026674.1393822692</v>
          </cell>
          <cell r="DG162">
            <v>0</v>
          </cell>
          <cell r="DH162">
            <v>0</v>
          </cell>
          <cell r="DI162">
            <v>9915753.4386094995</v>
          </cell>
          <cell r="DJ162" t="str">
            <v>CENTRAL DE COOPERATIVAS AGRARIAS CAFETALERAS COCLA LTDA. N° 281</v>
          </cell>
          <cell r="DK162" t="str">
            <v>02 Cooperativa</v>
          </cell>
          <cell r="DN162" t="str">
            <v>Cusco</v>
          </cell>
          <cell r="DQ162" t="str">
            <v>SI</v>
          </cell>
          <cell r="DR162">
            <v>24314</v>
          </cell>
          <cell r="DS162">
            <v>2024</v>
          </cell>
          <cell r="DT162" t="str">
            <v>Ejecución</v>
          </cell>
          <cell r="DU162" t="str">
            <v>La Central Cocla es una organización sólida y debidamente formalizada que inició sus actividades económicas el 06/07/1967, se ha consolidado como un referente en la producción y comercialización de café en volumen y calidad de la region Cusco.</v>
          </cell>
          <cell r="DV162" t="str">
            <v>En el marco de las estrategias de apoyo al productor, AGROMERCADO se encuentra ejecutando un Plan de Articulación Comercial en beneficio de esta cooperativa. Esta intervención se realiza en estricto cumplimiento de lo priorizado en el Anexo 5A</v>
          </cell>
          <cell r="DW162" t="str">
            <v>Central de Cooperativas Agrarias Cafetaleras Cocla Ltda. Nro 281</v>
          </cell>
          <cell r="DX162">
            <v>472</v>
          </cell>
          <cell r="DY162">
            <v>188</v>
          </cell>
          <cell r="DZ162">
            <v>1670</v>
          </cell>
          <cell r="EA162" t="str">
            <v>300 TM</v>
          </cell>
          <cell r="EB162" t="str">
            <v>Mayo - Agosto</v>
          </cell>
          <cell r="EC162" t="str">
            <v>Junio - Diciembre</v>
          </cell>
          <cell r="ED162" t="str">
            <v>1750 - 2200 m s. n. m.</v>
          </cell>
          <cell r="EE162" t="str">
            <v>Catimor 65%, Caturra 15%, Bourbon 10%, Otros 10%</v>
          </cell>
          <cell r="EF162" t="str">
            <v>Certificación Orgánica, vigencia hasta agosto 2026</v>
          </cell>
          <cell r="EG162" t="str">
            <v>Fair trade hasta junio 2027</v>
          </cell>
          <cell r="EI162" t="str">
            <v>Grado 1: 65 %, Grado 2: 60%</v>
          </cell>
          <cell r="EJ162">
            <v>0.75</v>
          </cell>
          <cell r="EK162" t="str">
            <v>Av. Edgar De La Torre Nro. 1353 Quillabamba (Local De Cocla) Cusco - La Convencion - Santa Ana</v>
          </cell>
          <cell r="EL162" t="str">
            <v>gerencia@cocla.pe</v>
          </cell>
          <cell r="EM162">
            <v>984936414</v>
          </cell>
          <cell r="EN162" t="str">
            <v>https://cocla.pe/</v>
          </cell>
          <cell r="EO162" t="str">
            <v>https://www.facebook.com/cocla.coffee/?locale=es_LA</v>
          </cell>
          <cell r="EP162" t="str">
            <v>Vivanco Delgado Vladimir</v>
          </cell>
          <cell r="ES162" t="str">
            <v>Vivanco Delgado Vladimir</v>
          </cell>
          <cell r="ET162">
            <v>984936414</v>
          </cell>
          <cell r="EV162" t="str">
            <v>Q0002114N/GICNDE
 Q0002214N/GICNDE
 Q0002314N/GICNDE
 Q0206914N/GICNDE
 Q0207014N/GICNDE
 Q0207114N/GICNDE</v>
          </cell>
          <cell r="EW162">
            <v>47304</v>
          </cell>
          <cell r="EX162" t="str">
            <v>Cocla</v>
          </cell>
          <cell r="EY162" t="str">
            <v>sobres de 250 gr, 500 gr</v>
          </cell>
          <cell r="EZ162" t="str">
            <v>Cocla</v>
          </cell>
          <cell r="FA162" t="str">
            <v>Sobres de 100gr, 200gr, 500gr</v>
          </cell>
          <cell r="FC162" t="str">
            <v>SI</v>
          </cell>
          <cell r="FD162">
            <v>2803351.4</v>
          </cell>
          <cell r="FE162">
            <v>362692</v>
          </cell>
          <cell r="FF162">
            <v>5256.405797101449</v>
          </cell>
          <cell r="FG162">
            <v>19.114202898550719</v>
          </cell>
          <cell r="FH162" t="str">
            <v>Canada, Estados Unidos, Alemania, Japón, Francia,</v>
          </cell>
          <cell r="FI162" t="str">
            <v>pacMAYOR|san martin</v>
          </cell>
        </row>
        <row r="163">
          <cell r="A163">
            <v>20532561397</v>
          </cell>
          <cell r="C163" t="str">
            <v>ORÉGANO</v>
          </cell>
          <cell r="D163" t="str">
            <v>ORÉGANO</v>
          </cell>
          <cell r="E163" t="str">
            <v>Moquegua-Tacna</v>
          </cell>
          <cell r="F163">
            <v>180202</v>
          </cell>
          <cell r="H163" t="str">
            <v>General Sanchez Cerro</v>
          </cell>
          <cell r="I163" t="str">
            <v>Chojata</v>
          </cell>
          <cell r="R163" t="str">
            <v>PAC</v>
          </cell>
          <cell r="S163" t="str">
            <v>2019-2020</v>
          </cell>
          <cell r="T163">
            <v>2</v>
          </cell>
          <cell r="U163" t="str">
            <v>SI</v>
          </cell>
          <cell r="V163" t="str">
            <v>SI</v>
          </cell>
          <cell r="W163">
            <v>0</v>
          </cell>
          <cell r="X163">
            <v>43</v>
          </cell>
          <cell r="Y163">
            <v>7</v>
          </cell>
          <cell r="Z163">
            <v>50</v>
          </cell>
          <cell r="AA163">
            <v>40</v>
          </cell>
          <cell r="AB163">
            <v>9</v>
          </cell>
          <cell r="AC163">
            <v>49</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49</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L163">
            <v>0</v>
          </cell>
          <cell r="BM163">
            <v>0</v>
          </cell>
          <cell r="BN163">
            <v>0</v>
          </cell>
          <cell r="BQ163">
            <v>0</v>
          </cell>
          <cell r="BR163">
            <v>0</v>
          </cell>
          <cell r="BS163">
            <v>0</v>
          </cell>
          <cell r="BV163">
            <v>0</v>
          </cell>
          <cell r="BW163">
            <v>0</v>
          </cell>
          <cell r="BX163">
            <v>0</v>
          </cell>
          <cell r="CA163">
            <v>0</v>
          </cell>
          <cell r="CB163">
            <v>0</v>
          </cell>
          <cell r="CC163">
            <v>0</v>
          </cell>
          <cell r="CF163">
            <v>0</v>
          </cell>
          <cell r="CG163">
            <v>0</v>
          </cell>
          <cell r="CH163">
            <v>0</v>
          </cell>
          <cell r="CL163">
            <v>0</v>
          </cell>
          <cell r="CM163">
            <v>0</v>
          </cell>
          <cell r="CN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t="str">
            <v>COMUNIDAD CAMPESINA SAN LORENZO DE CHOJATA</v>
          </cell>
          <cell r="DK163" t="str">
            <v>05 Comunidades Campesinas</v>
          </cell>
          <cell r="FI163" t="str">
            <v>pacMAYOR</v>
          </cell>
        </row>
        <row r="164">
          <cell r="A164">
            <v>20532737932</v>
          </cell>
          <cell r="C164" t="str">
            <v>FIBRA DE ALPACA</v>
          </cell>
          <cell r="D164" t="str">
            <v>FIBRA DE ALPACA</v>
          </cell>
          <cell r="E164" t="str">
            <v>Moquegua-Tacna</v>
          </cell>
          <cell r="F164">
            <v>180105</v>
          </cell>
          <cell r="H164" t="str">
            <v>Mariscal Nieto</v>
          </cell>
          <cell r="I164" t="str">
            <v>San Cristobal</v>
          </cell>
          <cell r="R164" t="str">
            <v>PAC</v>
          </cell>
          <cell r="S164" t="str">
            <v>2018-2019-2020-2021-2023 - 2025</v>
          </cell>
          <cell r="T164">
            <v>6</v>
          </cell>
          <cell r="U164" t="str">
            <v>SI</v>
          </cell>
          <cell r="V164" t="str">
            <v>SI</v>
          </cell>
          <cell r="W164">
            <v>59</v>
          </cell>
          <cell r="X164">
            <v>47</v>
          </cell>
          <cell r="Y164">
            <v>47</v>
          </cell>
          <cell r="Z164">
            <v>94</v>
          </cell>
          <cell r="AA164">
            <v>44</v>
          </cell>
          <cell r="AB164">
            <v>47</v>
          </cell>
          <cell r="AC164">
            <v>91</v>
          </cell>
          <cell r="AD164">
            <v>37</v>
          </cell>
          <cell r="AE164">
            <v>31</v>
          </cell>
          <cell r="AF164">
            <v>68</v>
          </cell>
          <cell r="AG164">
            <v>0</v>
          </cell>
          <cell r="AH164">
            <v>0</v>
          </cell>
          <cell r="AI164">
            <v>0</v>
          </cell>
          <cell r="AJ164">
            <v>40</v>
          </cell>
          <cell r="AK164">
            <v>26</v>
          </cell>
          <cell r="AL164">
            <v>66</v>
          </cell>
          <cell r="AM164">
            <v>0</v>
          </cell>
          <cell r="AN164">
            <v>0</v>
          </cell>
          <cell r="AO164">
            <v>0</v>
          </cell>
          <cell r="AP164">
            <v>0</v>
          </cell>
          <cell r="AQ164">
            <v>0</v>
          </cell>
          <cell r="AR164">
            <v>0</v>
          </cell>
          <cell r="AS164">
            <v>66</v>
          </cell>
          <cell r="AT164">
            <v>0</v>
          </cell>
          <cell r="AU164">
            <v>0</v>
          </cell>
          <cell r="AV164">
            <v>30</v>
          </cell>
          <cell r="AW164">
            <v>5</v>
          </cell>
          <cell r="AX164">
            <v>3</v>
          </cell>
          <cell r="AY164">
            <v>1</v>
          </cell>
          <cell r="AZ164">
            <v>1</v>
          </cell>
          <cell r="BA164">
            <v>0</v>
          </cell>
          <cell r="BB164">
            <v>0</v>
          </cell>
          <cell r="BC164">
            <v>0</v>
          </cell>
          <cell r="BD164">
            <v>0</v>
          </cell>
          <cell r="BE164">
            <v>0</v>
          </cell>
          <cell r="BF164">
            <v>0</v>
          </cell>
          <cell r="BG164">
            <v>0</v>
          </cell>
          <cell r="BH164">
            <v>0</v>
          </cell>
          <cell r="BI164">
            <v>0</v>
          </cell>
          <cell r="BL164">
            <v>0</v>
          </cell>
          <cell r="BM164">
            <v>0</v>
          </cell>
          <cell r="BN164">
            <v>0</v>
          </cell>
          <cell r="BQ164">
            <v>64921.02</v>
          </cell>
          <cell r="BR164">
            <v>0</v>
          </cell>
          <cell r="BS164">
            <v>64921.02</v>
          </cell>
          <cell r="BV164">
            <v>0</v>
          </cell>
          <cell r="BW164">
            <v>0</v>
          </cell>
          <cell r="BX164">
            <v>0</v>
          </cell>
          <cell r="CA164">
            <v>47831.199999999997</v>
          </cell>
          <cell r="CB164">
            <v>0</v>
          </cell>
          <cell r="CC164">
            <v>47831.199999999997</v>
          </cell>
          <cell r="CF164">
            <v>0</v>
          </cell>
          <cell r="CG164">
            <v>0</v>
          </cell>
          <cell r="CH164">
            <v>0</v>
          </cell>
          <cell r="CL164">
            <v>58855.199999999997</v>
          </cell>
          <cell r="CM164">
            <v>0</v>
          </cell>
          <cell r="CN164">
            <v>58855.199999999997</v>
          </cell>
          <cell r="CQ164">
            <v>0</v>
          </cell>
          <cell r="CR164">
            <v>47831.199999999997</v>
          </cell>
          <cell r="CS164">
            <v>0</v>
          </cell>
          <cell r="CT164">
            <v>0</v>
          </cell>
          <cell r="CU164">
            <v>0</v>
          </cell>
          <cell r="CV164">
            <v>0</v>
          </cell>
          <cell r="CW164">
            <v>47831.199999999997</v>
          </cell>
          <cell r="CX164">
            <v>0</v>
          </cell>
          <cell r="CY164">
            <v>0</v>
          </cell>
          <cell r="CZ164">
            <v>0</v>
          </cell>
          <cell r="DA164">
            <v>0</v>
          </cell>
          <cell r="DB164">
            <v>0</v>
          </cell>
          <cell r="DC164">
            <v>0</v>
          </cell>
          <cell r="DD164">
            <v>0</v>
          </cell>
          <cell r="DE164">
            <v>58855.199999999997</v>
          </cell>
          <cell r="DF164">
            <v>0</v>
          </cell>
          <cell r="DG164">
            <v>0</v>
          </cell>
          <cell r="DH164">
            <v>0</v>
          </cell>
          <cell r="DI164">
            <v>58855.199999999997</v>
          </cell>
          <cell r="DJ164" t="str">
            <v>COMUNIDAD CAMPESINA DE ARUNTAYA</v>
          </cell>
          <cell r="DK164" t="str">
            <v>05 Comunidades Campesinas</v>
          </cell>
          <cell r="FI164" t="str">
            <v>pacMAYOR</v>
          </cell>
        </row>
        <row r="165">
          <cell r="A165">
            <v>20532800561</v>
          </cell>
          <cell r="C165" t="str">
            <v>PALTA</v>
          </cell>
          <cell r="D165" t="str">
            <v>PALTA</v>
          </cell>
          <cell r="E165" t="str">
            <v>Moquegua-Tacna</v>
          </cell>
          <cell r="F165">
            <v>230301</v>
          </cell>
          <cell r="H165" t="str">
            <v>Jorge Basadre</v>
          </cell>
          <cell r="I165" t="str">
            <v>Locumba</v>
          </cell>
          <cell r="R165" t="str">
            <v>PAC</v>
          </cell>
          <cell r="S165" t="str">
            <v>2018</v>
          </cell>
          <cell r="T165">
            <v>1</v>
          </cell>
          <cell r="U165" t="str">
            <v>NO</v>
          </cell>
          <cell r="V165" t="str">
            <v>NO</v>
          </cell>
          <cell r="W165">
            <v>26</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26</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L165">
            <v>0</v>
          </cell>
          <cell r="BM165">
            <v>0</v>
          </cell>
          <cell r="BN165">
            <v>0</v>
          </cell>
          <cell r="BQ165">
            <v>0</v>
          </cell>
          <cell r="BR165">
            <v>0</v>
          </cell>
          <cell r="BS165">
            <v>0</v>
          </cell>
          <cell r="BV165">
            <v>0</v>
          </cell>
          <cell r="BW165">
            <v>0</v>
          </cell>
          <cell r="BX165">
            <v>0</v>
          </cell>
          <cell r="CA165">
            <v>0</v>
          </cell>
          <cell r="CB165">
            <v>0</v>
          </cell>
          <cell r="CC165">
            <v>0</v>
          </cell>
          <cell r="CF165">
            <v>0</v>
          </cell>
          <cell r="CG165">
            <v>0</v>
          </cell>
          <cell r="CH165">
            <v>0</v>
          </cell>
          <cell r="CL165">
            <v>0</v>
          </cell>
          <cell r="CM165">
            <v>0</v>
          </cell>
          <cell r="CN165">
            <v>0</v>
          </cell>
          <cell r="CQ165">
            <v>0</v>
          </cell>
          <cell r="CR165">
            <v>0</v>
          </cell>
          <cell r="CS165">
            <v>0</v>
          </cell>
          <cell r="CT165">
            <v>0</v>
          </cell>
          <cell r="CU165">
            <v>0</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t="str">
            <v>ASOCIACION DE FRUTICULTORES Y AGROINDUSTRIALES DEL VALLE CINTO LOCUMBA</v>
          </cell>
          <cell r="DK165" t="str">
            <v>01 Asociación</v>
          </cell>
          <cell r="FI165" t="str">
            <v>pacMAYOR</v>
          </cell>
        </row>
        <row r="166">
          <cell r="A166">
            <v>20532978204</v>
          </cell>
          <cell r="C166" t="str">
            <v>ORÉGANO</v>
          </cell>
          <cell r="D166" t="str">
            <v>ORÉGANO</v>
          </cell>
          <cell r="E166" t="str">
            <v>Moquegua-Tacna</v>
          </cell>
          <cell r="F166">
            <v>230302</v>
          </cell>
          <cell r="H166" t="str">
            <v>Jorge Basadre</v>
          </cell>
          <cell r="I166" t="str">
            <v>Ilabaya</v>
          </cell>
          <cell r="R166" t="str">
            <v>PAC</v>
          </cell>
          <cell r="S166" t="str">
            <v>2019-2020</v>
          </cell>
          <cell r="T166">
            <v>2</v>
          </cell>
          <cell r="U166" t="str">
            <v>SI</v>
          </cell>
          <cell r="V166" t="str">
            <v>SI</v>
          </cell>
          <cell r="W166">
            <v>0</v>
          </cell>
          <cell r="X166">
            <v>31</v>
          </cell>
          <cell r="Y166">
            <v>28</v>
          </cell>
          <cell r="Z166">
            <v>59</v>
          </cell>
          <cell r="AA166">
            <v>27</v>
          </cell>
          <cell r="AB166">
            <v>30</v>
          </cell>
          <cell r="AC166">
            <v>57</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57</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L166">
            <v>0</v>
          </cell>
          <cell r="BM166">
            <v>0</v>
          </cell>
          <cell r="BN166">
            <v>0</v>
          </cell>
          <cell r="BQ166">
            <v>0</v>
          </cell>
          <cell r="BR166">
            <v>0</v>
          </cell>
          <cell r="BS166">
            <v>0</v>
          </cell>
          <cell r="BV166">
            <v>0</v>
          </cell>
          <cell r="BW166">
            <v>0</v>
          </cell>
          <cell r="BX166">
            <v>0</v>
          </cell>
          <cell r="CA166">
            <v>0</v>
          </cell>
          <cell r="CB166">
            <v>0</v>
          </cell>
          <cell r="CC166">
            <v>0</v>
          </cell>
          <cell r="CF166">
            <v>0</v>
          </cell>
          <cell r="CG166">
            <v>0</v>
          </cell>
          <cell r="CH166">
            <v>0</v>
          </cell>
          <cell r="CL166">
            <v>0</v>
          </cell>
          <cell r="CM166">
            <v>0</v>
          </cell>
          <cell r="CN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t="str">
            <v>ASOCIACION DE PRODUCTORES AGROINDUSTRIALES CORAGUAYA</v>
          </cell>
          <cell r="DK166" t="str">
            <v>01 Asociación</v>
          </cell>
          <cell r="FI166" t="str">
            <v>pacMAYOR</v>
          </cell>
        </row>
        <row r="167">
          <cell r="A167">
            <v>20533006346</v>
          </cell>
          <cell r="C167" t="str">
            <v>ORÉGANO</v>
          </cell>
          <cell r="D167" t="str">
            <v>ORÉGANO</v>
          </cell>
          <cell r="E167" t="str">
            <v>Moquegua-Tacna</v>
          </cell>
          <cell r="F167">
            <v>230205</v>
          </cell>
          <cell r="H167" t="str">
            <v>Candarave</v>
          </cell>
          <cell r="I167" t="str">
            <v>Huanuara</v>
          </cell>
          <cell r="R167" t="str">
            <v>PAC</v>
          </cell>
          <cell r="S167" t="str">
            <v>2019-2020-2021</v>
          </cell>
          <cell r="T167">
            <v>3</v>
          </cell>
          <cell r="U167" t="str">
            <v>SI</v>
          </cell>
          <cell r="V167" t="str">
            <v>SI</v>
          </cell>
          <cell r="W167">
            <v>0</v>
          </cell>
          <cell r="X167">
            <v>56</v>
          </cell>
          <cell r="Y167">
            <v>32</v>
          </cell>
          <cell r="Z167">
            <v>88</v>
          </cell>
          <cell r="AA167">
            <v>55</v>
          </cell>
          <cell r="AB167">
            <v>33</v>
          </cell>
          <cell r="AC167">
            <v>88</v>
          </cell>
          <cell r="AD167">
            <v>12</v>
          </cell>
          <cell r="AE167">
            <v>9</v>
          </cell>
          <cell r="AF167">
            <v>21</v>
          </cell>
          <cell r="AG167">
            <v>0</v>
          </cell>
          <cell r="AH167">
            <v>0</v>
          </cell>
          <cell r="AI167">
            <v>0</v>
          </cell>
          <cell r="AJ167">
            <v>0</v>
          </cell>
          <cell r="AK167">
            <v>0</v>
          </cell>
          <cell r="AL167">
            <v>0</v>
          </cell>
          <cell r="AM167">
            <v>0</v>
          </cell>
          <cell r="AN167">
            <v>0</v>
          </cell>
          <cell r="AO167">
            <v>0</v>
          </cell>
          <cell r="AP167">
            <v>0</v>
          </cell>
          <cell r="AQ167">
            <v>0</v>
          </cell>
          <cell r="AR167">
            <v>0</v>
          </cell>
          <cell r="AS167">
            <v>21</v>
          </cell>
          <cell r="AT167">
            <v>0</v>
          </cell>
          <cell r="AU167">
            <v>1</v>
          </cell>
          <cell r="AV167">
            <v>78</v>
          </cell>
          <cell r="AW167">
            <v>3</v>
          </cell>
          <cell r="AX167">
            <v>0</v>
          </cell>
          <cell r="AY167">
            <v>0</v>
          </cell>
          <cell r="AZ167">
            <v>0</v>
          </cell>
          <cell r="BA167">
            <v>0</v>
          </cell>
          <cell r="BB167">
            <v>0</v>
          </cell>
          <cell r="BC167">
            <v>0</v>
          </cell>
          <cell r="BD167">
            <v>0</v>
          </cell>
          <cell r="BE167">
            <v>0</v>
          </cell>
          <cell r="BF167">
            <v>0</v>
          </cell>
          <cell r="BG167">
            <v>0</v>
          </cell>
          <cell r="BH167">
            <v>0</v>
          </cell>
          <cell r="BI167">
            <v>0</v>
          </cell>
          <cell r="BL167">
            <v>127245</v>
          </cell>
          <cell r="BM167">
            <v>0</v>
          </cell>
          <cell r="BN167">
            <v>127245</v>
          </cell>
          <cell r="BQ167">
            <v>82840</v>
          </cell>
          <cell r="BR167">
            <v>0</v>
          </cell>
          <cell r="BS167">
            <v>82840</v>
          </cell>
          <cell r="BV167">
            <v>0</v>
          </cell>
          <cell r="BW167">
            <v>0</v>
          </cell>
          <cell r="BX167">
            <v>0</v>
          </cell>
          <cell r="CA167">
            <v>0</v>
          </cell>
          <cell r="CB167">
            <v>0</v>
          </cell>
          <cell r="CC167">
            <v>0</v>
          </cell>
          <cell r="CF167">
            <v>0</v>
          </cell>
          <cell r="CG167">
            <v>0</v>
          </cell>
          <cell r="CH167">
            <v>0</v>
          </cell>
          <cell r="CL167">
            <v>0</v>
          </cell>
          <cell r="CM167">
            <v>0</v>
          </cell>
          <cell r="CN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t="str">
            <v>ASOCIACION DE PRODUCTORES DE OREGANO MURALLA</v>
          </cell>
          <cell r="DK167" t="str">
            <v>01 Asociación</v>
          </cell>
          <cell r="FI167" t="str">
            <v>pacMAYOR</v>
          </cell>
        </row>
        <row r="168">
          <cell r="A168">
            <v>20533263233</v>
          </cell>
          <cell r="C168" t="str">
            <v>ORÉGANO</v>
          </cell>
          <cell r="D168" t="str">
            <v>ORÉGANO</v>
          </cell>
          <cell r="E168" t="str">
            <v>Moquegua-Tacna</v>
          </cell>
          <cell r="F168">
            <v>230404</v>
          </cell>
          <cell r="H168" t="str">
            <v>Tarata</v>
          </cell>
          <cell r="I168" t="str">
            <v>Estique-Pampa</v>
          </cell>
          <cell r="R168" t="str">
            <v>PAC</v>
          </cell>
          <cell r="S168" t="str">
            <v>2024</v>
          </cell>
          <cell r="T168">
            <v>1</v>
          </cell>
          <cell r="U168" t="str">
            <v>SI</v>
          </cell>
          <cell r="V168" t="str">
            <v>SI</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6</v>
          </cell>
          <cell r="AN168">
            <v>9</v>
          </cell>
          <cell r="AO168">
            <v>15</v>
          </cell>
          <cell r="AP168">
            <v>0</v>
          </cell>
          <cell r="AQ168">
            <v>0</v>
          </cell>
          <cell r="AR168">
            <v>0</v>
          </cell>
          <cell r="AS168">
            <v>15</v>
          </cell>
          <cell r="AT168">
            <v>0</v>
          </cell>
          <cell r="AU168">
            <v>0</v>
          </cell>
          <cell r="AV168">
            <v>0</v>
          </cell>
          <cell r="AW168">
            <v>0</v>
          </cell>
          <cell r="AX168">
            <v>0</v>
          </cell>
          <cell r="AY168">
            <v>0</v>
          </cell>
          <cell r="AZ168">
            <v>0</v>
          </cell>
          <cell r="BA168">
            <v>0</v>
          </cell>
          <cell r="BB168">
            <v>33</v>
          </cell>
          <cell r="BC168">
            <v>5</v>
          </cell>
          <cell r="BD168">
            <v>0</v>
          </cell>
          <cell r="BE168">
            <v>0</v>
          </cell>
          <cell r="BF168">
            <v>0</v>
          </cell>
          <cell r="BG168">
            <v>0</v>
          </cell>
          <cell r="BH168">
            <v>0</v>
          </cell>
          <cell r="BI168">
            <v>0</v>
          </cell>
          <cell r="BL168">
            <v>0</v>
          </cell>
          <cell r="BM168">
            <v>0</v>
          </cell>
          <cell r="BN168">
            <v>0</v>
          </cell>
          <cell r="BQ168">
            <v>0</v>
          </cell>
          <cell r="BR168">
            <v>0</v>
          </cell>
          <cell r="BS168">
            <v>0</v>
          </cell>
          <cell r="BV168">
            <v>0</v>
          </cell>
          <cell r="BW168">
            <v>0</v>
          </cell>
          <cell r="BX168">
            <v>0</v>
          </cell>
          <cell r="CA168">
            <v>0</v>
          </cell>
          <cell r="CB168">
            <v>0</v>
          </cell>
          <cell r="CC168">
            <v>0</v>
          </cell>
          <cell r="CF168">
            <v>52858</v>
          </cell>
          <cell r="CG168">
            <v>0</v>
          </cell>
          <cell r="CH168">
            <v>52858</v>
          </cell>
          <cell r="CL168">
            <v>0</v>
          </cell>
          <cell r="CM168">
            <v>0</v>
          </cell>
          <cell r="CN168">
            <v>0</v>
          </cell>
          <cell r="CQ168">
            <v>0</v>
          </cell>
          <cell r="CR168">
            <v>0</v>
          </cell>
          <cell r="CS168">
            <v>0</v>
          </cell>
          <cell r="CT168">
            <v>0</v>
          </cell>
          <cell r="CU168">
            <v>0</v>
          </cell>
          <cell r="CV168">
            <v>0</v>
          </cell>
          <cell r="CW168">
            <v>0</v>
          </cell>
          <cell r="CX168">
            <v>0</v>
          </cell>
          <cell r="CY168">
            <v>52858</v>
          </cell>
          <cell r="CZ168">
            <v>0</v>
          </cell>
          <cell r="DA168">
            <v>0</v>
          </cell>
          <cell r="DB168">
            <v>0</v>
          </cell>
          <cell r="DC168">
            <v>52858</v>
          </cell>
          <cell r="DD168">
            <v>0</v>
          </cell>
          <cell r="DE168">
            <v>0</v>
          </cell>
          <cell r="DF168">
            <v>0</v>
          </cell>
          <cell r="DG168">
            <v>0</v>
          </cell>
          <cell r="DH168">
            <v>0</v>
          </cell>
          <cell r="DI168">
            <v>0</v>
          </cell>
          <cell r="DJ168" t="str">
            <v>ASOCIACION EMPRENDEDOR DE LOS ANDES</v>
          </cell>
          <cell r="DK168" t="str">
            <v>01 Asociación</v>
          </cell>
          <cell r="FI168" t="str">
            <v>pacMAYOR</v>
          </cell>
        </row>
        <row r="169">
          <cell r="A169">
            <v>20533718176</v>
          </cell>
          <cell r="C169" t="str">
            <v>PALTA</v>
          </cell>
          <cell r="D169" t="str">
            <v>PALTA</v>
          </cell>
          <cell r="E169" t="str">
            <v>Ancash</v>
          </cell>
          <cell r="F169">
            <v>21210</v>
          </cell>
          <cell r="H169" t="str">
            <v>Huaylas</v>
          </cell>
          <cell r="I169" t="str">
            <v>Yuracmarca</v>
          </cell>
          <cell r="R169" t="str">
            <v>PAC</v>
          </cell>
          <cell r="S169" t="str">
            <v>2022-2023-2024 - 2025</v>
          </cell>
          <cell r="T169">
            <v>4</v>
          </cell>
          <cell r="U169" t="str">
            <v>SI</v>
          </cell>
          <cell r="V169" t="str">
            <v>SI</v>
          </cell>
          <cell r="W169">
            <v>0</v>
          </cell>
          <cell r="X169">
            <v>0</v>
          </cell>
          <cell r="Y169">
            <v>0</v>
          </cell>
          <cell r="Z169">
            <v>0</v>
          </cell>
          <cell r="AA169">
            <v>0</v>
          </cell>
          <cell r="AB169">
            <v>0</v>
          </cell>
          <cell r="AC169">
            <v>0</v>
          </cell>
          <cell r="AD169">
            <v>0</v>
          </cell>
          <cell r="AE169">
            <v>0</v>
          </cell>
          <cell r="AF169">
            <v>0</v>
          </cell>
          <cell r="AG169">
            <v>13</v>
          </cell>
          <cell r="AH169">
            <v>7</v>
          </cell>
          <cell r="AI169">
            <v>20</v>
          </cell>
          <cell r="AJ169">
            <v>13</v>
          </cell>
          <cell r="AK169">
            <v>7</v>
          </cell>
          <cell r="AL169">
            <v>20</v>
          </cell>
          <cell r="AM169">
            <v>11</v>
          </cell>
          <cell r="AN169">
            <v>7</v>
          </cell>
          <cell r="AO169">
            <v>18</v>
          </cell>
          <cell r="AP169">
            <v>11</v>
          </cell>
          <cell r="AQ169">
            <v>5</v>
          </cell>
          <cell r="AR169">
            <v>16</v>
          </cell>
          <cell r="AS169">
            <v>16</v>
          </cell>
          <cell r="AT169">
            <v>0</v>
          </cell>
          <cell r="AU169">
            <v>0</v>
          </cell>
          <cell r="AV169">
            <v>0</v>
          </cell>
          <cell r="AW169">
            <v>0</v>
          </cell>
          <cell r="AX169">
            <v>19</v>
          </cell>
          <cell r="AY169">
            <v>5</v>
          </cell>
          <cell r="AZ169">
            <v>44</v>
          </cell>
          <cell r="BA169">
            <v>3</v>
          </cell>
          <cell r="BB169">
            <v>32</v>
          </cell>
          <cell r="BC169">
            <v>4</v>
          </cell>
          <cell r="BD169">
            <v>35</v>
          </cell>
          <cell r="BE169">
            <v>0</v>
          </cell>
          <cell r="BF169">
            <v>0</v>
          </cell>
          <cell r="BG169">
            <v>0</v>
          </cell>
          <cell r="BH169">
            <v>0</v>
          </cell>
          <cell r="BI169">
            <v>0</v>
          </cell>
          <cell r="BL169">
            <v>0</v>
          </cell>
          <cell r="BM169">
            <v>0</v>
          </cell>
          <cell r="BN169">
            <v>0</v>
          </cell>
          <cell r="BQ169">
            <v>0</v>
          </cell>
          <cell r="BR169">
            <v>0</v>
          </cell>
          <cell r="BS169">
            <v>0</v>
          </cell>
          <cell r="BV169">
            <v>180390</v>
          </cell>
          <cell r="BW169">
            <v>0</v>
          </cell>
          <cell r="BX169">
            <v>180390</v>
          </cell>
          <cell r="CA169">
            <v>208400</v>
          </cell>
          <cell r="CB169">
            <v>0</v>
          </cell>
          <cell r="CC169">
            <v>208400</v>
          </cell>
          <cell r="CF169">
            <v>241803.65652349999</v>
          </cell>
          <cell r="CG169">
            <v>0</v>
          </cell>
          <cell r="CH169">
            <v>241803.65652349999</v>
          </cell>
          <cell r="CL169">
            <v>189229.50548329001</v>
          </cell>
          <cell r="CM169">
            <v>0</v>
          </cell>
          <cell r="CN169">
            <v>189229.50548329001</v>
          </cell>
          <cell r="CQ169">
            <v>0</v>
          </cell>
          <cell r="CR169">
            <v>208400</v>
          </cell>
          <cell r="CS169">
            <v>0</v>
          </cell>
          <cell r="CT169">
            <v>0</v>
          </cell>
          <cell r="CU169">
            <v>0</v>
          </cell>
          <cell r="CV169">
            <v>0</v>
          </cell>
          <cell r="CW169">
            <v>208400</v>
          </cell>
          <cell r="CX169">
            <v>0</v>
          </cell>
          <cell r="CY169">
            <v>241803.65652349999</v>
          </cell>
          <cell r="CZ169">
            <v>0</v>
          </cell>
          <cell r="DA169">
            <v>0</v>
          </cell>
          <cell r="DB169">
            <v>0</v>
          </cell>
          <cell r="DC169">
            <v>241803.65652349999</v>
          </cell>
          <cell r="DD169">
            <v>0</v>
          </cell>
          <cell r="DE169">
            <v>152584.41</v>
          </cell>
          <cell r="DF169">
            <v>0</v>
          </cell>
          <cell r="DG169">
            <v>0</v>
          </cell>
          <cell r="DH169">
            <v>36645.095483290002</v>
          </cell>
          <cell r="DI169">
            <v>189229.50548329001</v>
          </cell>
          <cell r="DJ169" t="str">
            <v>ASOCIACION PRODUCTORES AGROPECUARIOS SANTA ROSA DE KIMAN AYLLU</v>
          </cell>
          <cell r="DK169" t="str">
            <v>01 Asociación</v>
          </cell>
          <cell r="FI169" t="str">
            <v>pacMAYOR</v>
          </cell>
        </row>
        <row r="170">
          <cell r="A170">
            <v>20534142146</v>
          </cell>
          <cell r="C170" t="str">
            <v>TARA</v>
          </cell>
          <cell r="D170" t="str">
            <v>TARA</v>
          </cell>
          <cell r="E170" t="str">
            <v>Ancash</v>
          </cell>
          <cell r="F170">
            <v>21016</v>
          </cell>
          <cell r="H170" t="str">
            <v>Huari</v>
          </cell>
          <cell r="I170" t="str">
            <v>Uco</v>
          </cell>
          <cell r="R170" t="str">
            <v>PAC</v>
          </cell>
          <cell r="S170" t="str">
            <v>2018</v>
          </cell>
          <cell r="T170">
            <v>1</v>
          </cell>
          <cell r="U170" t="str">
            <v>NO</v>
          </cell>
          <cell r="V170" t="str">
            <v>NO</v>
          </cell>
          <cell r="W170">
            <v>39</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39</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L170">
            <v>0</v>
          </cell>
          <cell r="BM170">
            <v>0</v>
          </cell>
          <cell r="BN170">
            <v>0</v>
          </cell>
          <cell r="BQ170">
            <v>0</v>
          </cell>
          <cell r="BR170">
            <v>0</v>
          </cell>
          <cell r="BS170">
            <v>0</v>
          </cell>
          <cell r="BV170">
            <v>0</v>
          </cell>
          <cell r="BW170">
            <v>0</v>
          </cell>
          <cell r="BX170">
            <v>0</v>
          </cell>
          <cell r="CA170">
            <v>0</v>
          </cell>
          <cell r="CB170">
            <v>0</v>
          </cell>
          <cell r="CC170">
            <v>0</v>
          </cell>
          <cell r="CF170">
            <v>0</v>
          </cell>
          <cell r="CG170">
            <v>0</v>
          </cell>
          <cell r="CH170">
            <v>0</v>
          </cell>
          <cell r="CL170">
            <v>0</v>
          </cell>
          <cell r="CM170">
            <v>0</v>
          </cell>
          <cell r="CN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t="str">
            <v>ASOCIACION DE PRODUCTORES Y COMERCIANTES DE TARA DE PUCHKA</v>
          </cell>
          <cell r="DK170" t="str">
            <v>01 Asociación</v>
          </cell>
          <cell r="FI170" t="str">
            <v>pacMAYOR</v>
          </cell>
        </row>
        <row r="171">
          <cell r="A171">
            <v>20534200952</v>
          </cell>
          <cell r="C171" t="str">
            <v>DERIVADOS LACTEOS</v>
          </cell>
          <cell r="D171" t="str">
            <v>DERIVADOS LACTEOS</v>
          </cell>
          <cell r="E171" t="str">
            <v>Ayacucho</v>
          </cell>
          <cell r="F171">
            <v>50105</v>
          </cell>
          <cell r="H171" t="str">
            <v>Huamanga</v>
          </cell>
          <cell r="I171" t="str">
            <v>Chiara</v>
          </cell>
          <cell r="R171" t="str">
            <v>PAC</v>
          </cell>
          <cell r="S171" t="str">
            <v>2021-2022</v>
          </cell>
          <cell r="T171">
            <v>2</v>
          </cell>
          <cell r="U171" t="str">
            <v>SI</v>
          </cell>
          <cell r="V171" t="str">
            <v>SI</v>
          </cell>
          <cell r="W171">
            <v>0</v>
          </cell>
          <cell r="X171">
            <v>0</v>
          </cell>
          <cell r="Y171">
            <v>0</v>
          </cell>
          <cell r="Z171">
            <v>0</v>
          </cell>
          <cell r="AA171">
            <v>0</v>
          </cell>
          <cell r="AB171">
            <v>0</v>
          </cell>
          <cell r="AC171">
            <v>0</v>
          </cell>
          <cell r="AD171">
            <v>6</v>
          </cell>
          <cell r="AE171">
            <v>6</v>
          </cell>
          <cell r="AF171">
            <v>12</v>
          </cell>
          <cell r="AG171">
            <v>6</v>
          </cell>
          <cell r="AH171">
            <v>6</v>
          </cell>
          <cell r="AI171">
            <v>12</v>
          </cell>
          <cell r="AJ171">
            <v>0</v>
          </cell>
          <cell r="AK171">
            <v>0</v>
          </cell>
          <cell r="AL171">
            <v>0</v>
          </cell>
          <cell r="AM171">
            <v>0</v>
          </cell>
          <cell r="AN171">
            <v>0</v>
          </cell>
          <cell r="AO171">
            <v>0</v>
          </cell>
          <cell r="AP171">
            <v>0</v>
          </cell>
          <cell r="AQ171">
            <v>0</v>
          </cell>
          <cell r="AR171">
            <v>0</v>
          </cell>
          <cell r="AS171">
            <v>12</v>
          </cell>
          <cell r="AT171">
            <v>0</v>
          </cell>
          <cell r="AU171">
            <v>0</v>
          </cell>
          <cell r="AV171">
            <v>31</v>
          </cell>
          <cell r="AW171">
            <v>8</v>
          </cell>
          <cell r="AX171">
            <v>26</v>
          </cell>
          <cell r="AY171">
            <v>6</v>
          </cell>
          <cell r="AZ171">
            <v>0</v>
          </cell>
          <cell r="BA171">
            <v>0</v>
          </cell>
          <cell r="BB171">
            <v>0</v>
          </cell>
          <cell r="BC171">
            <v>0</v>
          </cell>
          <cell r="BD171">
            <v>0</v>
          </cell>
          <cell r="BE171">
            <v>0</v>
          </cell>
          <cell r="BF171">
            <v>0</v>
          </cell>
          <cell r="BG171">
            <v>0</v>
          </cell>
          <cell r="BH171">
            <v>0</v>
          </cell>
          <cell r="BI171">
            <v>0</v>
          </cell>
          <cell r="BL171">
            <v>0</v>
          </cell>
          <cell r="BM171">
            <v>0</v>
          </cell>
          <cell r="BN171">
            <v>0</v>
          </cell>
          <cell r="BQ171">
            <v>12142</v>
          </cell>
          <cell r="BR171">
            <v>0</v>
          </cell>
          <cell r="BS171">
            <v>12142</v>
          </cell>
          <cell r="BV171">
            <v>10170</v>
          </cell>
          <cell r="BW171">
            <v>0</v>
          </cell>
          <cell r="BX171">
            <v>10170</v>
          </cell>
          <cell r="CA171">
            <v>0</v>
          </cell>
          <cell r="CB171">
            <v>0</v>
          </cell>
          <cell r="CC171">
            <v>0</v>
          </cell>
          <cell r="CF171">
            <v>0</v>
          </cell>
          <cell r="CG171">
            <v>0</v>
          </cell>
          <cell r="CH171">
            <v>0</v>
          </cell>
          <cell r="CL171">
            <v>0</v>
          </cell>
          <cell r="CM171">
            <v>0</v>
          </cell>
          <cell r="CN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t="str">
            <v>ASOCIACION DE GANADEROS Y PRODUCTORES LACTEOS MUSUQ ALLPACHAKA</v>
          </cell>
          <cell r="DK171" t="str">
            <v>01 Asociación</v>
          </cell>
          <cell r="FI171" t="str">
            <v>pacMAYOR</v>
          </cell>
        </row>
        <row r="172">
          <cell r="A172">
            <v>20534487801</v>
          </cell>
          <cell r="C172" t="str">
            <v>DERIVADOS LACTEOS</v>
          </cell>
          <cell r="D172" t="str">
            <v>DERIVADOS LACTEOS</v>
          </cell>
          <cell r="E172" t="str">
            <v>Ayacucho</v>
          </cell>
          <cell r="F172">
            <v>50706</v>
          </cell>
          <cell r="H172" t="str">
            <v>Parinacochas</v>
          </cell>
          <cell r="I172" t="str">
            <v>Puyusca</v>
          </cell>
          <cell r="R172" t="str">
            <v>PAC</v>
          </cell>
          <cell r="S172" t="str">
            <v>2018-2019</v>
          </cell>
          <cell r="T172">
            <v>2</v>
          </cell>
          <cell r="U172" t="str">
            <v>SI</v>
          </cell>
          <cell r="V172" t="str">
            <v>NO</v>
          </cell>
          <cell r="W172">
            <v>41</v>
          </cell>
          <cell r="X172">
            <v>11</v>
          </cell>
          <cell r="Y172">
            <v>20</v>
          </cell>
          <cell r="Z172">
            <v>31</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31</v>
          </cell>
          <cell r="AT172">
            <v>0</v>
          </cell>
          <cell r="AU172">
            <v>0</v>
          </cell>
          <cell r="AV172">
            <v>0</v>
          </cell>
          <cell r="AW172">
            <v>0</v>
          </cell>
          <cell r="AX172">
            <v>0</v>
          </cell>
          <cell r="AY172">
            <v>0</v>
          </cell>
          <cell r="AZ172">
            <v>0</v>
          </cell>
          <cell r="BA172">
            <v>0</v>
          </cell>
          <cell r="BB172">
            <v>0</v>
          </cell>
          <cell r="BC172">
            <v>0</v>
          </cell>
          <cell r="BD172">
            <v>0</v>
          </cell>
          <cell r="BE172">
            <v>0</v>
          </cell>
          <cell r="BF172">
            <v>25955.599999999999</v>
          </cell>
          <cell r="BG172">
            <v>23741.88</v>
          </cell>
          <cell r="BH172">
            <v>0</v>
          </cell>
          <cell r="BI172">
            <v>23741.88</v>
          </cell>
          <cell r="BL172">
            <v>0</v>
          </cell>
          <cell r="BM172">
            <v>0</v>
          </cell>
          <cell r="BN172">
            <v>0</v>
          </cell>
          <cell r="BQ172">
            <v>0</v>
          </cell>
          <cell r="BR172">
            <v>0</v>
          </cell>
          <cell r="BS172">
            <v>0</v>
          </cell>
          <cell r="BV172">
            <v>0</v>
          </cell>
          <cell r="BW172">
            <v>0</v>
          </cell>
          <cell r="BX172">
            <v>0</v>
          </cell>
          <cell r="CA172">
            <v>0</v>
          </cell>
          <cell r="CB172">
            <v>0</v>
          </cell>
          <cell r="CC172">
            <v>0</v>
          </cell>
          <cell r="CF172">
            <v>0</v>
          </cell>
          <cell r="CG172">
            <v>0</v>
          </cell>
          <cell r="CH172">
            <v>0</v>
          </cell>
          <cell r="CL172">
            <v>0</v>
          </cell>
          <cell r="CM172">
            <v>0</v>
          </cell>
          <cell r="CN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t="str">
            <v>ASOCIACION DE PRODUCTORES AGROINDUSTRIALES EMPRENDEDORES DE PUYUSCA - INCUYO</v>
          </cell>
          <cell r="DK172" t="str">
            <v>01 Asociación</v>
          </cell>
          <cell r="FI172" t="str">
            <v>pacMAYOR</v>
          </cell>
        </row>
        <row r="173">
          <cell r="A173">
            <v>20118578415</v>
          </cell>
          <cell r="C173" t="str">
            <v>CAFÉ</v>
          </cell>
          <cell r="D173" t="str">
            <v>CAFÉ</v>
          </cell>
          <cell r="E173" t="str">
            <v>Puno</v>
          </cell>
          <cell r="F173">
            <v>211207</v>
          </cell>
          <cell r="H173" t="str">
            <v>Sandia</v>
          </cell>
          <cell r="I173" t="str">
            <v>San Juan del Oro</v>
          </cell>
          <cell r="R173" t="str">
            <v>PAC</v>
          </cell>
          <cell r="S173" t="str">
            <v>2018-2019-2020-2021-2022-2023-2024 - 2025</v>
          </cell>
          <cell r="T173">
            <v>8</v>
          </cell>
          <cell r="U173" t="str">
            <v>SI</v>
          </cell>
          <cell r="V173" t="str">
            <v>SI</v>
          </cell>
          <cell r="W173">
            <v>2917</v>
          </cell>
          <cell r="X173">
            <v>1038</v>
          </cell>
          <cell r="Y173">
            <v>168</v>
          </cell>
          <cell r="Z173">
            <v>1206</v>
          </cell>
          <cell r="AA173">
            <v>973</v>
          </cell>
          <cell r="AB173">
            <v>213</v>
          </cell>
          <cell r="AC173">
            <v>1186</v>
          </cell>
          <cell r="AD173">
            <v>973</v>
          </cell>
          <cell r="AE173">
            <v>203</v>
          </cell>
          <cell r="AF173">
            <v>1176</v>
          </cell>
          <cell r="AG173">
            <v>973</v>
          </cell>
          <cell r="AH173">
            <v>203</v>
          </cell>
          <cell r="AI173">
            <v>1176</v>
          </cell>
          <cell r="AJ173">
            <v>973</v>
          </cell>
          <cell r="AK173">
            <v>203</v>
          </cell>
          <cell r="AL173">
            <v>1176</v>
          </cell>
          <cell r="AM173">
            <v>1338</v>
          </cell>
          <cell r="AN173">
            <v>401</v>
          </cell>
          <cell r="AO173">
            <v>1739</v>
          </cell>
          <cell r="AP173">
            <v>1338</v>
          </cell>
          <cell r="AQ173">
            <v>401</v>
          </cell>
          <cell r="AR173">
            <v>1739</v>
          </cell>
          <cell r="AS173">
            <v>1739</v>
          </cell>
          <cell r="AT173">
            <v>0</v>
          </cell>
          <cell r="AU173">
            <v>4</v>
          </cell>
          <cell r="AV173">
            <v>157</v>
          </cell>
          <cell r="AW173">
            <v>13</v>
          </cell>
          <cell r="AX173">
            <v>131</v>
          </cell>
          <cell r="AY173">
            <v>14</v>
          </cell>
          <cell r="AZ173">
            <v>263</v>
          </cell>
          <cell r="BA173">
            <v>6</v>
          </cell>
          <cell r="BB173">
            <v>195</v>
          </cell>
          <cell r="BC173">
            <v>2</v>
          </cell>
          <cell r="BD173">
            <v>135</v>
          </cell>
          <cell r="BE173">
            <v>4</v>
          </cell>
          <cell r="BF173">
            <v>0</v>
          </cell>
          <cell r="BG173">
            <v>154791.84</v>
          </cell>
          <cell r="BH173">
            <v>449871.27</v>
          </cell>
          <cell r="BI173">
            <v>604663.11</v>
          </cell>
          <cell r="BL173">
            <v>379238</v>
          </cell>
          <cell r="BM173">
            <v>1309480.6299999999</v>
          </cell>
          <cell r="BN173">
            <v>1688718.63</v>
          </cell>
          <cell r="BQ173">
            <v>202782.52</v>
          </cell>
          <cell r="BR173">
            <v>1508331.49</v>
          </cell>
          <cell r="BS173">
            <v>1711114.01</v>
          </cell>
          <cell r="BV173">
            <v>875382.84</v>
          </cell>
          <cell r="BW173">
            <v>1150886.06</v>
          </cell>
          <cell r="BX173">
            <v>2026268.9</v>
          </cell>
          <cell r="CA173">
            <v>2529989.9700000002</v>
          </cell>
          <cell r="CB173">
            <v>2342777.61</v>
          </cell>
          <cell r="CC173">
            <v>4872767.58</v>
          </cell>
          <cell r="CF173">
            <v>1153393.76798</v>
          </cell>
          <cell r="CG173">
            <v>6266387.1534522604</v>
          </cell>
          <cell r="CH173">
            <v>7419780.9214322604</v>
          </cell>
          <cell r="CL173">
            <v>1816927.69921</v>
          </cell>
          <cell r="CM173">
            <v>7693699.1625190591</v>
          </cell>
          <cell r="CN173">
            <v>9510626.8617290594</v>
          </cell>
          <cell r="CQ173">
            <v>63500.341477339993</v>
          </cell>
          <cell r="CR173">
            <v>0</v>
          </cell>
          <cell r="CS173">
            <v>0</v>
          </cell>
          <cell r="CT173">
            <v>4809267.0883236118</v>
          </cell>
          <cell r="CU173">
            <v>0</v>
          </cell>
          <cell r="CV173">
            <v>0</v>
          </cell>
          <cell r="CW173">
            <v>4872767.4298009519</v>
          </cell>
          <cell r="CX173">
            <v>60531</v>
          </cell>
          <cell r="CY173">
            <v>0</v>
          </cell>
          <cell r="CZ173">
            <v>7359249.9214322604</v>
          </cell>
          <cell r="DA173">
            <v>0</v>
          </cell>
          <cell r="DB173">
            <v>0</v>
          </cell>
          <cell r="DC173">
            <v>7419780.9214322604</v>
          </cell>
          <cell r="DD173">
            <v>73416</v>
          </cell>
          <cell r="DE173">
            <v>0</v>
          </cell>
          <cell r="DF173">
            <v>9437210.8617290575</v>
          </cell>
          <cell r="DG173">
            <v>0</v>
          </cell>
          <cell r="DH173">
            <v>0</v>
          </cell>
          <cell r="DI173">
            <v>9510626.8617290575</v>
          </cell>
          <cell r="DJ173" t="str">
            <v>CENT.DE COOP.AGR. CAF.VALLES SANDIA LTDA</v>
          </cell>
          <cell r="DK173" t="str">
            <v>02 Cooperativa</v>
          </cell>
          <cell r="FI173" t="str">
            <v>pacMAYOR</v>
          </cell>
        </row>
        <row r="174">
          <cell r="A174">
            <v>20534560223</v>
          </cell>
          <cell r="C174" t="str">
            <v>CUY</v>
          </cell>
          <cell r="D174" t="str">
            <v>CUY</v>
          </cell>
          <cell r="E174" t="str">
            <v>Ayacucho</v>
          </cell>
          <cell r="F174">
            <v>50114</v>
          </cell>
          <cell r="H174" t="str">
            <v>Huamanga</v>
          </cell>
          <cell r="I174" t="str">
            <v>Vinchos</v>
          </cell>
          <cell r="R174" t="str">
            <v>PAC</v>
          </cell>
          <cell r="S174" t="str">
            <v>2024</v>
          </cell>
          <cell r="T174">
            <v>1</v>
          </cell>
          <cell r="U174" t="str">
            <v>SI</v>
          </cell>
          <cell r="V174" t="str">
            <v>SI</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20</v>
          </cell>
          <cell r="AN174">
            <v>3</v>
          </cell>
          <cell r="AO174">
            <v>23</v>
          </cell>
          <cell r="AP174">
            <v>0</v>
          </cell>
          <cell r="AQ174">
            <v>0</v>
          </cell>
          <cell r="AR174">
            <v>0</v>
          </cell>
          <cell r="AS174">
            <v>23</v>
          </cell>
          <cell r="AT174">
            <v>0</v>
          </cell>
          <cell r="AU174">
            <v>0</v>
          </cell>
          <cell r="AV174">
            <v>0</v>
          </cell>
          <cell r="AW174">
            <v>0</v>
          </cell>
          <cell r="AX174">
            <v>0</v>
          </cell>
          <cell r="AY174">
            <v>0</v>
          </cell>
          <cell r="AZ174">
            <v>0</v>
          </cell>
          <cell r="BA174">
            <v>0</v>
          </cell>
          <cell r="BB174">
            <v>30</v>
          </cell>
          <cell r="BC174">
            <v>2</v>
          </cell>
          <cell r="BD174">
            <v>0</v>
          </cell>
          <cell r="BE174">
            <v>0</v>
          </cell>
          <cell r="BF174">
            <v>0</v>
          </cell>
          <cell r="BG174">
            <v>0</v>
          </cell>
          <cell r="BH174">
            <v>0</v>
          </cell>
          <cell r="BI174">
            <v>0</v>
          </cell>
          <cell r="BL174">
            <v>0</v>
          </cell>
          <cell r="BM174">
            <v>0</v>
          </cell>
          <cell r="BN174">
            <v>0</v>
          </cell>
          <cell r="BQ174">
            <v>0</v>
          </cell>
          <cell r="BR174">
            <v>0</v>
          </cell>
          <cell r="BS174">
            <v>0</v>
          </cell>
          <cell r="BV174">
            <v>0</v>
          </cell>
          <cell r="BW174">
            <v>0</v>
          </cell>
          <cell r="BX174">
            <v>0</v>
          </cell>
          <cell r="CA174">
            <v>0</v>
          </cell>
          <cell r="CB174">
            <v>0</v>
          </cell>
          <cell r="CC174">
            <v>0</v>
          </cell>
          <cell r="CF174">
            <v>7656</v>
          </cell>
          <cell r="CG174">
            <v>0</v>
          </cell>
          <cell r="CH174">
            <v>7656</v>
          </cell>
          <cell r="CL174">
            <v>0</v>
          </cell>
          <cell r="CM174">
            <v>0</v>
          </cell>
          <cell r="CN174">
            <v>0</v>
          </cell>
          <cell r="CQ174">
            <v>0</v>
          </cell>
          <cell r="CR174">
            <v>0</v>
          </cell>
          <cell r="CS174">
            <v>0</v>
          </cell>
          <cell r="CT174">
            <v>0</v>
          </cell>
          <cell r="CU174">
            <v>0</v>
          </cell>
          <cell r="CV174">
            <v>0</v>
          </cell>
          <cell r="CW174">
            <v>0</v>
          </cell>
          <cell r="CX174">
            <v>0</v>
          </cell>
          <cell r="CY174">
            <v>7656</v>
          </cell>
          <cell r="CZ174">
            <v>0</v>
          </cell>
          <cell r="DA174">
            <v>0</v>
          </cell>
          <cell r="DB174">
            <v>0</v>
          </cell>
          <cell r="DC174">
            <v>7656</v>
          </cell>
          <cell r="DD174">
            <v>0</v>
          </cell>
          <cell r="DE174">
            <v>0</v>
          </cell>
          <cell r="DF174">
            <v>0</v>
          </cell>
          <cell r="DG174">
            <v>0</v>
          </cell>
          <cell r="DH174">
            <v>0</v>
          </cell>
          <cell r="DI174">
            <v>0</v>
          </cell>
          <cell r="DJ174" t="str">
            <v>ASOCIACION DE PRODUCTORES AGROPECUARIOS TECNIFICADOS Y MULTISERVICIOS ARIZONA - APROATECMA</v>
          </cell>
          <cell r="DK174" t="str">
            <v>01 Asociación</v>
          </cell>
          <cell r="FI174" t="str">
            <v>pacMAYOR</v>
          </cell>
        </row>
        <row r="175">
          <cell r="A175">
            <v>20534598620</v>
          </cell>
          <cell r="C175" t="str">
            <v>PIÑA</v>
          </cell>
          <cell r="D175" t="str">
            <v>PIÑA</v>
          </cell>
          <cell r="E175" t="str">
            <v>Cusco</v>
          </cell>
          <cell r="F175">
            <v>80910</v>
          </cell>
          <cell r="H175" t="str">
            <v>La Convencion</v>
          </cell>
          <cell r="I175" t="str">
            <v>Pichari</v>
          </cell>
          <cell r="R175" t="str">
            <v>PAC</v>
          </cell>
          <cell r="S175" t="str">
            <v>2019</v>
          </cell>
          <cell r="T175">
            <v>1</v>
          </cell>
          <cell r="U175" t="str">
            <v>SI</v>
          </cell>
          <cell r="V175" t="str">
            <v>NO</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t="str">
            <v xml:space="preserve"> ---</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L175">
            <v>0</v>
          </cell>
          <cell r="BM175">
            <v>0</v>
          </cell>
          <cell r="BN175">
            <v>0</v>
          </cell>
          <cell r="BQ175">
            <v>0</v>
          </cell>
          <cell r="BR175">
            <v>0</v>
          </cell>
          <cell r="BS175">
            <v>0</v>
          </cell>
          <cell r="BV175">
            <v>0</v>
          </cell>
          <cell r="BW175">
            <v>0</v>
          </cell>
          <cell r="BX175">
            <v>0</v>
          </cell>
          <cell r="CA175">
            <v>0</v>
          </cell>
          <cell r="CB175">
            <v>0</v>
          </cell>
          <cell r="CC175">
            <v>0</v>
          </cell>
          <cell r="CF175">
            <v>0</v>
          </cell>
          <cell r="CG175">
            <v>0</v>
          </cell>
          <cell r="CH175">
            <v>0</v>
          </cell>
          <cell r="CL175">
            <v>0</v>
          </cell>
          <cell r="CM175">
            <v>0</v>
          </cell>
          <cell r="CN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t="str">
            <v>ASOCIACION DE PRODUCTORES AGROPECUARIOS ORGANICOS DE OMAYA</v>
          </cell>
          <cell r="DK175" t="str">
            <v>01 Asociación</v>
          </cell>
          <cell r="FI175" t="str">
            <v>pacMAYOR</v>
          </cell>
        </row>
        <row r="176">
          <cell r="A176">
            <v>20534847352</v>
          </cell>
          <cell r="C176" t="str">
            <v>PALTA</v>
          </cell>
          <cell r="D176" t="str">
            <v>PALTA</v>
          </cell>
          <cell r="E176" t="str">
            <v>Ayacucho</v>
          </cell>
          <cell r="F176">
            <v>50106</v>
          </cell>
          <cell r="H176" t="str">
            <v>Huamanga</v>
          </cell>
          <cell r="I176" t="str">
            <v>Ocros</v>
          </cell>
          <cell r="R176" t="str">
            <v>PAC</v>
          </cell>
          <cell r="S176" t="str">
            <v>2018-2019-2020-2021-2022</v>
          </cell>
          <cell r="T176">
            <v>5</v>
          </cell>
          <cell r="U176" t="str">
            <v>SI</v>
          </cell>
          <cell r="V176" t="str">
            <v>SI</v>
          </cell>
          <cell r="W176">
            <v>76</v>
          </cell>
          <cell r="X176">
            <v>67</v>
          </cell>
          <cell r="Y176">
            <v>9</v>
          </cell>
          <cell r="Z176">
            <v>76</v>
          </cell>
          <cell r="AA176">
            <v>48</v>
          </cell>
          <cell r="AB176">
            <v>7</v>
          </cell>
          <cell r="AC176">
            <v>55</v>
          </cell>
          <cell r="AD176">
            <v>64</v>
          </cell>
          <cell r="AE176">
            <v>10</v>
          </cell>
          <cell r="AF176">
            <v>74</v>
          </cell>
          <cell r="AG176">
            <v>64</v>
          </cell>
          <cell r="AH176">
            <v>10</v>
          </cell>
          <cell r="AI176">
            <v>74</v>
          </cell>
          <cell r="AJ176">
            <v>0</v>
          </cell>
          <cell r="AK176">
            <v>0</v>
          </cell>
          <cell r="AL176">
            <v>0</v>
          </cell>
          <cell r="AM176">
            <v>0</v>
          </cell>
          <cell r="AN176">
            <v>0</v>
          </cell>
          <cell r="AO176">
            <v>0</v>
          </cell>
          <cell r="AP176">
            <v>0</v>
          </cell>
          <cell r="AQ176">
            <v>0</v>
          </cell>
          <cell r="AR176">
            <v>0</v>
          </cell>
          <cell r="AS176">
            <v>74</v>
          </cell>
          <cell r="AT176">
            <v>0</v>
          </cell>
          <cell r="AU176">
            <v>3</v>
          </cell>
          <cell r="AV176">
            <v>23</v>
          </cell>
          <cell r="AW176">
            <v>7</v>
          </cell>
          <cell r="AX176">
            <v>17</v>
          </cell>
          <cell r="AY176">
            <v>2</v>
          </cell>
          <cell r="AZ176">
            <v>0</v>
          </cell>
          <cell r="BA176">
            <v>0</v>
          </cell>
          <cell r="BB176">
            <v>0</v>
          </cell>
          <cell r="BC176">
            <v>0</v>
          </cell>
          <cell r="BD176">
            <v>0</v>
          </cell>
          <cell r="BE176">
            <v>0</v>
          </cell>
          <cell r="BF176">
            <v>0</v>
          </cell>
          <cell r="BG176">
            <v>0</v>
          </cell>
          <cell r="BH176">
            <v>0</v>
          </cell>
          <cell r="BI176">
            <v>0</v>
          </cell>
          <cell r="BL176">
            <v>201381.5</v>
          </cell>
          <cell r="BM176">
            <v>0</v>
          </cell>
          <cell r="BN176">
            <v>201381.5</v>
          </cell>
          <cell r="BQ176">
            <v>473731.18</v>
          </cell>
          <cell r="BR176">
            <v>0</v>
          </cell>
          <cell r="BS176">
            <v>473731.18</v>
          </cell>
          <cell r="BV176">
            <v>688066.53</v>
          </cell>
          <cell r="BW176">
            <v>0</v>
          </cell>
          <cell r="BX176">
            <v>688066.53</v>
          </cell>
          <cell r="CA176">
            <v>0</v>
          </cell>
          <cell r="CB176">
            <v>0</v>
          </cell>
          <cell r="CC176">
            <v>0</v>
          </cell>
          <cell r="CF176">
            <v>0</v>
          </cell>
          <cell r="CG176">
            <v>0</v>
          </cell>
          <cell r="CH176">
            <v>0</v>
          </cell>
          <cell r="CL176">
            <v>0</v>
          </cell>
          <cell r="CM176">
            <v>0</v>
          </cell>
          <cell r="CN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cell r="DD176">
            <v>0</v>
          </cell>
          <cell r="DE176">
            <v>0</v>
          </cell>
          <cell r="DF176">
            <v>0</v>
          </cell>
          <cell r="DG176">
            <v>0</v>
          </cell>
          <cell r="DH176">
            <v>0</v>
          </cell>
          <cell r="DI176">
            <v>0</v>
          </cell>
          <cell r="DJ176" t="str">
            <v>COOPERATIVA AGRARIA DE PRODUCTORES ORGANICOS DE LA SIERRA</v>
          </cell>
          <cell r="DK176" t="str">
            <v>02 Cooperativa</v>
          </cell>
          <cell r="FI176" t="str">
            <v>pacMAYOR</v>
          </cell>
        </row>
        <row r="177">
          <cell r="A177">
            <v>20535132047</v>
          </cell>
          <cell r="C177" t="str">
            <v>FIBRA DE ALPACA</v>
          </cell>
          <cell r="D177" t="str">
            <v>FIBRA DE ALPACA</v>
          </cell>
          <cell r="E177" t="str">
            <v>Huancavelica</v>
          </cell>
          <cell r="F177">
            <v>90607</v>
          </cell>
          <cell r="H177" t="str">
            <v>Huaytara</v>
          </cell>
          <cell r="I177" t="str">
            <v>Pilpichaca</v>
          </cell>
          <cell r="R177" t="str">
            <v>PAC</v>
          </cell>
          <cell r="S177" t="str">
            <v>2022-2023</v>
          </cell>
          <cell r="T177">
            <v>2</v>
          </cell>
          <cell r="U177" t="str">
            <v>SI</v>
          </cell>
          <cell r="V177" t="str">
            <v>SI</v>
          </cell>
          <cell r="W177">
            <v>0</v>
          </cell>
          <cell r="X177">
            <v>0</v>
          </cell>
          <cell r="Y177">
            <v>0</v>
          </cell>
          <cell r="Z177">
            <v>0</v>
          </cell>
          <cell r="AA177">
            <v>0</v>
          </cell>
          <cell r="AB177">
            <v>0</v>
          </cell>
          <cell r="AC177">
            <v>0</v>
          </cell>
          <cell r="AD177">
            <v>0</v>
          </cell>
          <cell r="AE177">
            <v>0</v>
          </cell>
          <cell r="AF177">
            <v>0</v>
          </cell>
          <cell r="AG177">
            <v>128</v>
          </cell>
          <cell r="AH177">
            <v>152</v>
          </cell>
          <cell r="AI177">
            <v>280</v>
          </cell>
          <cell r="AJ177">
            <v>128</v>
          </cell>
          <cell r="AK177">
            <v>152</v>
          </cell>
          <cell r="AL177">
            <v>280</v>
          </cell>
          <cell r="AM177">
            <v>0</v>
          </cell>
          <cell r="AN177">
            <v>0</v>
          </cell>
          <cell r="AO177">
            <v>0</v>
          </cell>
          <cell r="AP177">
            <v>0</v>
          </cell>
          <cell r="AQ177">
            <v>0</v>
          </cell>
          <cell r="AR177">
            <v>0</v>
          </cell>
          <cell r="AS177">
            <v>280</v>
          </cell>
          <cell r="AT177">
            <v>0</v>
          </cell>
          <cell r="AU177">
            <v>0</v>
          </cell>
          <cell r="AV177">
            <v>0</v>
          </cell>
          <cell r="AW177">
            <v>0</v>
          </cell>
          <cell r="AX177">
            <v>14</v>
          </cell>
          <cell r="AY177">
            <v>4</v>
          </cell>
          <cell r="AZ177">
            <v>2</v>
          </cell>
          <cell r="BA177">
            <v>1</v>
          </cell>
          <cell r="BB177">
            <v>0</v>
          </cell>
          <cell r="BC177">
            <v>0</v>
          </cell>
          <cell r="BD177">
            <v>0</v>
          </cell>
          <cell r="BE177">
            <v>0</v>
          </cell>
          <cell r="BF177">
            <v>0</v>
          </cell>
          <cell r="BG177">
            <v>0</v>
          </cell>
          <cell r="BH177">
            <v>0</v>
          </cell>
          <cell r="BI177">
            <v>0</v>
          </cell>
          <cell r="BL177">
            <v>0</v>
          </cell>
          <cell r="BM177">
            <v>0</v>
          </cell>
          <cell r="BN177">
            <v>0</v>
          </cell>
          <cell r="BQ177">
            <v>0</v>
          </cell>
          <cell r="BR177">
            <v>0</v>
          </cell>
          <cell r="BS177">
            <v>0</v>
          </cell>
          <cell r="BV177">
            <v>0</v>
          </cell>
          <cell r="BW177">
            <v>0</v>
          </cell>
          <cell r="BX177">
            <v>0</v>
          </cell>
          <cell r="CA177">
            <v>0</v>
          </cell>
          <cell r="CB177">
            <v>0</v>
          </cell>
          <cell r="CC177">
            <v>0</v>
          </cell>
          <cell r="CF177">
            <v>0</v>
          </cell>
          <cell r="CG177">
            <v>0</v>
          </cell>
          <cell r="CH177">
            <v>0</v>
          </cell>
          <cell r="CL177">
            <v>0</v>
          </cell>
          <cell r="CM177">
            <v>0</v>
          </cell>
          <cell r="CN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0</v>
          </cell>
          <cell r="DF177">
            <v>0</v>
          </cell>
          <cell r="DG177">
            <v>0</v>
          </cell>
          <cell r="DH177">
            <v>0</v>
          </cell>
          <cell r="DI177">
            <v>0</v>
          </cell>
          <cell r="DJ177" t="str">
            <v>COMUNIDAD INDIGENA DE CCARHUANCHO</v>
          </cell>
          <cell r="DK177" t="str">
            <v>05 Comunidades Campesinas</v>
          </cell>
          <cell r="FI177" t="str">
            <v>pacMAYOR</v>
          </cell>
        </row>
        <row r="178">
          <cell r="A178">
            <v>20393593670</v>
          </cell>
          <cell r="C178" t="str">
            <v>CACAO</v>
          </cell>
          <cell r="D178" t="str">
            <v>CACAO</v>
          </cell>
          <cell r="E178" t="str">
            <v>Ucayali</v>
          </cell>
          <cell r="F178">
            <v>250303</v>
          </cell>
          <cell r="H178" t="str">
            <v>Padre Abad</v>
          </cell>
          <cell r="I178" t="str">
            <v>Curimana</v>
          </cell>
          <cell r="R178" t="str">
            <v>PAC</v>
          </cell>
          <cell r="S178" t="str">
            <v>2019</v>
          </cell>
          <cell r="T178">
            <v>1</v>
          </cell>
          <cell r="U178" t="str">
            <v>SI</v>
          </cell>
          <cell r="V178" t="str">
            <v>NO</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t="str">
            <v xml:space="preserve"> ---</v>
          </cell>
          <cell r="AT178">
            <v>0</v>
          </cell>
          <cell r="AU178">
            <v>0</v>
          </cell>
          <cell r="AV178">
            <v>2</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L178">
            <v>0</v>
          </cell>
          <cell r="BM178">
            <v>0</v>
          </cell>
          <cell r="BN178">
            <v>0</v>
          </cell>
          <cell r="BQ178">
            <v>0</v>
          </cell>
          <cell r="BR178">
            <v>0</v>
          </cell>
          <cell r="BS178">
            <v>0</v>
          </cell>
          <cell r="BV178">
            <v>0</v>
          </cell>
          <cell r="BW178">
            <v>0</v>
          </cell>
          <cell r="BX178">
            <v>0</v>
          </cell>
          <cell r="CA178">
            <v>0</v>
          </cell>
          <cell r="CB178">
            <v>0</v>
          </cell>
          <cell r="CC178">
            <v>0</v>
          </cell>
          <cell r="CF178">
            <v>0</v>
          </cell>
          <cell r="CG178">
            <v>0</v>
          </cell>
          <cell r="CH178">
            <v>0</v>
          </cell>
          <cell r="CL178">
            <v>0</v>
          </cell>
          <cell r="CM178">
            <v>0</v>
          </cell>
          <cell r="CN178">
            <v>0</v>
          </cell>
          <cell r="CQ178">
            <v>0</v>
          </cell>
          <cell r="CR178">
            <v>0</v>
          </cell>
          <cell r="CS178">
            <v>0</v>
          </cell>
          <cell r="CT178">
            <v>0</v>
          </cell>
          <cell r="CU178">
            <v>0</v>
          </cell>
          <cell r="CV178">
            <v>0</v>
          </cell>
          <cell r="CW178">
            <v>0</v>
          </cell>
          <cell r="CX178">
            <v>0</v>
          </cell>
          <cell r="CY178">
            <v>0</v>
          </cell>
          <cell r="CZ178">
            <v>0</v>
          </cell>
          <cell r="DA178">
            <v>0</v>
          </cell>
          <cell r="DB178">
            <v>0</v>
          </cell>
          <cell r="DC178">
            <v>0</v>
          </cell>
          <cell r="DD178">
            <v>0</v>
          </cell>
          <cell r="DE178">
            <v>0</v>
          </cell>
          <cell r="DF178">
            <v>0</v>
          </cell>
          <cell r="DG178">
            <v>0</v>
          </cell>
          <cell r="DH178">
            <v>0</v>
          </cell>
          <cell r="DI178">
            <v>0</v>
          </cell>
          <cell r="DJ178" t="str">
            <v>COMITE CENTRAL CON DESARROLLO AL FUTURO DE CURIMANA</v>
          </cell>
          <cell r="DK178" t="str">
            <v>01 Asociación</v>
          </cell>
          <cell r="FI178" t="str">
            <v>pacMAYOR</v>
          </cell>
        </row>
        <row r="179">
          <cell r="A179">
            <v>20166786861</v>
          </cell>
          <cell r="C179" t="str">
            <v>CACAO</v>
          </cell>
          <cell r="D179" t="str">
            <v>CACAO EN GRANO</v>
          </cell>
          <cell r="E179" t="str">
            <v>Ucayali</v>
          </cell>
          <cell r="F179">
            <v>250302</v>
          </cell>
          <cell r="H179" t="str">
            <v>Padre Abad</v>
          </cell>
          <cell r="I179" t="str">
            <v>Irazola</v>
          </cell>
          <cell r="R179" t="str">
            <v>PAC</v>
          </cell>
          <cell r="S179" t="str">
            <v>2025</v>
          </cell>
          <cell r="T179">
            <v>1</v>
          </cell>
          <cell r="U179" t="str">
            <v>SI</v>
          </cell>
          <cell r="V179" t="str">
            <v>SI</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26</v>
          </cell>
          <cell r="AQ179">
            <v>9</v>
          </cell>
          <cell r="AR179">
            <v>35</v>
          </cell>
          <cell r="AS179">
            <v>35</v>
          </cell>
          <cell r="BD179">
            <v>18</v>
          </cell>
          <cell r="BE179">
            <v>0</v>
          </cell>
          <cell r="CL179">
            <v>23891.5484</v>
          </cell>
          <cell r="CM179">
            <v>0</v>
          </cell>
          <cell r="CN179">
            <v>23891.5484</v>
          </cell>
          <cell r="DD179">
            <v>0</v>
          </cell>
          <cell r="DE179">
            <v>9999.9984000000004</v>
          </cell>
          <cell r="DF179">
            <v>13891.55</v>
          </cell>
          <cell r="DG179">
            <v>0</v>
          </cell>
          <cell r="DH179">
            <v>0</v>
          </cell>
          <cell r="DI179">
            <v>23891.5484</v>
          </cell>
          <cell r="DJ179" t="str">
            <v xml:space="preserve"> COMITE CENTRAL DE PRODUCTORES AGROPECUARIOS DE SAN ALEJANDRO</v>
          </cell>
          <cell r="DK179" t="str">
            <v>01 Asociación</v>
          </cell>
          <cell r="FI179" t="str">
            <v>pacMAYOR</v>
          </cell>
        </row>
        <row r="180">
          <cell r="A180">
            <v>20568080948</v>
          </cell>
          <cell r="C180" t="str">
            <v>CAFÉ</v>
          </cell>
          <cell r="D180" t="str">
            <v>CAFE VERDE</v>
          </cell>
          <cell r="E180" t="str">
            <v>Pasco</v>
          </cell>
          <cell r="F180">
            <v>190307</v>
          </cell>
          <cell r="H180" t="str">
            <v>Oxapampa</v>
          </cell>
          <cell r="I180" t="str">
            <v>Villa Rica</v>
          </cell>
          <cell r="R180" t="str">
            <v>PAC</v>
          </cell>
          <cell r="S180" t="str">
            <v>2025</v>
          </cell>
          <cell r="T180">
            <v>1</v>
          </cell>
          <cell r="U180" t="str">
            <v>SI</v>
          </cell>
          <cell r="V180" t="str">
            <v>SI</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300</v>
          </cell>
          <cell r="AQ180">
            <v>29</v>
          </cell>
          <cell r="AR180">
            <v>329</v>
          </cell>
          <cell r="AS180">
            <v>329</v>
          </cell>
          <cell r="BD180">
            <v>12</v>
          </cell>
          <cell r="BE180">
            <v>4</v>
          </cell>
          <cell r="CL180">
            <v>0</v>
          </cell>
          <cell r="CM180">
            <v>0</v>
          </cell>
          <cell r="CN180">
            <v>0</v>
          </cell>
          <cell r="DD180">
            <v>0</v>
          </cell>
          <cell r="DE180">
            <v>0</v>
          </cell>
          <cell r="DF180">
            <v>0</v>
          </cell>
          <cell r="DG180">
            <v>0</v>
          </cell>
          <cell r="DH180">
            <v>0</v>
          </cell>
          <cell r="DI180">
            <v>0</v>
          </cell>
          <cell r="DJ180" t="str">
            <v>CONSEJO REGULADOR DE LA DENOMINACION DE ORIGEN CAFE VILLA RICA - C.R.D.O. CAFE VILLA RICA</v>
          </cell>
          <cell r="DK180" t="str">
            <v>01 Asociación</v>
          </cell>
          <cell r="FI180" t="str">
            <v>pacMAYOR</v>
          </cell>
        </row>
        <row r="181">
          <cell r="A181">
            <v>20539422881</v>
          </cell>
          <cell r="C181" t="str">
            <v>FIBRA DE ALPACA</v>
          </cell>
          <cell r="D181" t="str">
            <v>FIBRA DE ALPACA</v>
          </cell>
          <cell r="E181" t="str">
            <v>Arequipa</v>
          </cell>
          <cell r="F181">
            <v>40505</v>
          </cell>
          <cell r="H181" t="str">
            <v>Caylloma</v>
          </cell>
          <cell r="I181" t="str">
            <v>Caylloma</v>
          </cell>
          <cell r="R181" t="str">
            <v>PAC</v>
          </cell>
          <cell r="S181" t="str">
            <v>2018-2019-2020-2021</v>
          </cell>
          <cell r="T181">
            <v>4</v>
          </cell>
          <cell r="U181" t="str">
            <v>SI</v>
          </cell>
          <cell r="V181" t="str">
            <v>SI</v>
          </cell>
          <cell r="W181">
            <v>125</v>
          </cell>
          <cell r="X181">
            <v>107</v>
          </cell>
          <cell r="Y181">
            <v>18</v>
          </cell>
          <cell r="Z181">
            <v>125</v>
          </cell>
          <cell r="AA181">
            <v>108</v>
          </cell>
          <cell r="AB181">
            <v>16</v>
          </cell>
          <cell r="AC181">
            <v>124</v>
          </cell>
          <cell r="AD181">
            <v>59</v>
          </cell>
          <cell r="AE181">
            <v>19</v>
          </cell>
          <cell r="AF181">
            <v>78</v>
          </cell>
          <cell r="AG181">
            <v>0</v>
          </cell>
          <cell r="AH181">
            <v>0</v>
          </cell>
          <cell r="AI181">
            <v>0</v>
          </cell>
          <cell r="AJ181">
            <v>0</v>
          </cell>
          <cell r="AK181">
            <v>0</v>
          </cell>
          <cell r="AL181">
            <v>0</v>
          </cell>
          <cell r="AM181">
            <v>0</v>
          </cell>
          <cell r="AN181">
            <v>0</v>
          </cell>
          <cell r="AO181">
            <v>0</v>
          </cell>
          <cell r="AP181">
            <v>0</v>
          </cell>
          <cell r="AQ181">
            <v>0</v>
          </cell>
          <cell r="AR181">
            <v>0</v>
          </cell>
          <cell r="AS181">
            <v>78</v>
          </cell>
          <cell r="AT181">
            <v>5</v>
          </cell>
          <cell r="AU181">
            <v>3</v>
          </cell>
          <cell r="AV181">
            <v>52</v>
          </cell>
          <cell r="AW181">
            <v>1</v>
          </cell>
          <cell r="AX181">
            <v>0</v>
          </cell>
          <cell r="AY181">
            <v>0</v>
          </cell>
          <cell r="AZ181">
            <v>0</v>
          </cell>
          <cell r="BA181">
            <v>0</v>
          </cell>
          <cell r="BB181">
            <v>0</v>
          </cell>
          <cell r="BC181">
            <v>0</v>
          </cell>
          <cell r="BD181">
            <v>0</v>
          </cell>
          <cell r="BE181">
            <v>0</v>
          </cell>
          <cell r="BF181">
            <v>0</v>
          </cell>
          <cell r="BG181">
            <v>172935.79</v>
          </cell>
          <cell r="BH181">
            <v>0</v>
          </cell>
          <cell r="BI181">
            <v>172935.79</v>
          </cell>
          <cell r="BL181">
            <v>37409.42</v>
          </cell>
          <cell r="BM181">
            <v>0</v>
          </cell>
          <cell r="BN181">
            <v>37409.42</v>
          </cell>
          <cell r="BQ181">
            <v>211780.74</v>
          </cell>
          <cell r="BR181">
            <v>0</v>
          </cell>
          <cell r="BS181">
            <v>211780.74</v>
          </cell>
          <cell r="BV181">
            <v>0</v>
          </cell>
          <cell r="BW181">
            <v>0</v>
          </cell>
          <cell r="BX181">
            <v>0</v>
          </cell>
          <cell r="CA181">
            <v>0</v>
          </cell>
          <cell r="CB181">
            <v>0</v>
          </cell>
          <cell r="CC181">
            <v>0</v>
          </cell>
          <cell r="CF181">
            <v>0</v>
          </cell>
          <cell r="CG181">
            <v>0</v>
          </cell>
          <cell r="CH181">
            <v>0</v>
          </cell>
          <cell r="CL181">
            <v>0</v>
          </cell>
          <cell r="CM181">
            <v>0</v>
          </cell>
          <cell r="CN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t="str">
            <v>COOPERATIVA DE SERVICIOS ESPECIALES ALPAQUEROS LOS WATAY PONCHOS DE CAYLLOMA - COSECAY</v>
          </cell>
          <cell r="DK181" t="str">
            <v>02 Cooperativa</v>
          </cell>
          <cell r="FI181" t="str">
            <v>pacMAYOR</v>
          </cell>
        </row>
        <row r="182">
          <cell r="A182">
            <v>20539619595</v>
          </cell>
          <cell r="C182" t="str">
            <v>DERIVADOS LACTEOS</v>
          </cell>
          <cell r="D182" t="str">
            <v>QUESOS MADURADO</v>
          </cell>
          <cell r="E182" t="str">
            <v>Arequipa</v>
          </cell>
          <cell r="F182">
            <v>40518</v>
          </cell>
          <cell r="H182" t="str">
            <v>Caylloma</v>
          </cell>
          <cell r="I182" t="str">
            <v>Tuti</v>
          </cell>
          <cell r="R182" t="str">
            <v>PAC</v>
          </cell>
          <cell r="S182" t="str">
            <v>2025</v>
          </cell>
          <cell r="T182">
            <v>1</v>
          </cell>
          <cell r="U182" t="str">
            <v>SI</v>
          </cell>
          <cell r="V182" t="str">
            <v>SI</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20</v>
          </cell>
          <cell r="AQ182">
            <v>5</v>
          </cell>
          <cell r="AR182">
            <v>25</v>
          </cell>
          <cell r="AS182">
            <v>25</v>
          </cell>
          <cell r="BD182">
            <v>42</v>
          </cell>
          <cell r="BE182">
            <v>1</v>
          </cell>
          <cell r="CL182">
            <v>365500</v>
          </cell>
          <cell r="CM182">
            <v>0</v>
          </cell>
          <cell r="CN182">
            <v>365500</v>
          </cell>
          <cell r="DD182">
            <v>0</v>
          </cell>
          <cell r="DE182">
            <v>365500</v>
          </cell>
          <cell r="DF182">
            <v>0</v>
          </cell>
          <cell r="DG182">
            <v>0</v>
          </cell>
          <cell r="DH182">
            <v>0</v>
          </cell>
          <cell r="DI182">
            <v>365500</v>
          </cell>
          <cell r="DJ182" t="str">
            <v>ASOCIACION DE PRODUCTORES AGROPECUARIOS CORPAM</v>
          </cell>
          <cell r="DK182" t="str">
            <v>01 Asociación</v>
          </cell>
          <cell r="FI182" t="str">
            <v>pacMAYOR</v>
          </cell>
        </row>
        <row r="183">
          <cell r="A183">
            <v>20539644603</v>
          </cell>
          <cell r="C183" t="str">
            <v>ORÉGANO</v>
          </cell>
          <cell r="D183" t="str">
            <v>ORÉGANO</v>
          </cell>
          <cell r="E183" t="str">
            <v>Moquegua-Tacna</v>
          </cell>
          <cell r="F183">
            <v>180208</v>
          </cell>
          <cell r="H183" t="str">
            <v>General Sanchez Cerro</v>
          </cell>
          <cell r="I183" t="str">
            <v>Puquina</v>
          </cell>
          <cell r="R183" t="str">
            <v>PAC</v>
          </cell>
          <cell r="S183" t="str">
            <v>2019-2020</v>
          </cell>
          <cell r="T183">
            <v>2</v>
          </cell>
          <cell r="U183" t="str">
            <v>SI</v>
          </cell>
          <cell r="V183" t="str">
            <v>SI</v>
          </cell>
          <cell r="W183">
            <v>0</v>
          </cell>
          <cell r="X183">
            <v>22</v>
          </cell>
          <cell r="Y183">
            <v>19</v>
          </cell>
          <cell r="Z183">
            <v>41</v>
          </cell>
          <cell r="AA183">
            <v>30</v>
          </cell>
          <cell r="AB183">
            <v>20</v>
          </cell>
          <cell r="AC183">
            <v>50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50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L183">
            <v>545261.07999999996</v>
          </cell>
          <cell r="BM183">
            <v>0</v>
          </cell>
          <cell r="BN183">
            <v>545261.07999999996</v>
          </cell>
          <cell r="BQ183">
            <v>0</v>
          </cell>
          <cell r="BR183">
            <v>0</v>
          </cell>
          <cell r="BS183">
            <v>0</v>
          </cell>
          <cell r="BV183">
            <v>0</v>
          </cell>
          <cell r="BW183">
            <v>0</v>
          </cell>
          <cell r="BX183">
            <v>0</v>
          </cell>
          <cell r="CA183">
            <v>0</v>
          </cell>
          <cell r="CB183">
            <v>0</v>
          </cell>
          <cell r="CC183">
            <v>0</v>
          </cell>
          <cell r="CF183">
            <v>0</v>
          </cell>
          <cell r="CG183">
            <v>0</v>
          </cell>
          <cell r="CH183">
            <v>0</v>
          </cell>
          <cell r="CL183">
            <v>0</v>
          </cell>
          <cell r="CM183">
            <v>0</v>
          </cell>
          <cell r="CN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t="str">
            <v>ASOCIACION DE PRODUCTORES PARA LA AGROEXPORTACION DE PUQUINA</v>
          </cell>
          <cell r="DK183" t="str">
            <v>01 Asociación</v>
          </cell>
          <cell r="FI183" t="str">
            <v>pacMAYOR</v>
          </cell>
        </row>
        <row r="184">
          <cell r="A184">
            <v>20541732706</v>
          </cell>
          <cell r="C184" t="str">
            <v>PALTA</v>
          </cell>
          <cell r="D184" t="str">
            <v>PALTA</v>
          </cell>
          <cell r="E184" t="str">
            <v>Ancash</v>
          </cell>
          <cell r="F184">
            <v>21805</v>
          </cell>
          <cell r="H184" t="str">
            <v>Santa</v>
          </cell>
          <cell r="I184" t="str">
            <v>Moro</v>
          </cell>
          <cell r="R184" t="str">
            <v>PAC</v>
          </cell>
          <cell r="S184" t="str">
            <v>2018</v>
          </cell>
          <cell r="T184">
            <v>1</v>
          </cell>
          <cell r="U184" t="str">
            <v>NO</v>
          </cell>
          <cell r="V184" t="str">
            <v>NO</v>
          </cell>
          <cell r="W184">
            <v>34</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34</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L184">
            <v>0</v>
          </cell>
          <cell r="BM184">
            <v>0</v>
          </cell>
          <cell r="BN184">
            <v>0</v>
          </cell>
          <cell r="BQ184">
            <v>0</v>
          </cell>
          <cell r="BR184">
            <v>0</v>
          </cell>
          <cell r="BS184">
            <v>0</v>
          </cell>
          <cell r="BV184">
            <v>0</v>
          </cell>
          <cell r="BW184">
            <v>0</v>
          </cell>
          <cell r="BX184">
            <v>0</v>
          </cell>
          <cell r="CA184">
            <v>0</v>
          </cell>
          <cell r="CB184">
            <v>0</v>
          </cell>
          <cell r="CC184">
            <v>0</v>
          </cell>
          <cell r="CF184">
            <v>0</v>
          </cell>
          <cell r="CG184">
            <v>0</v>
          </cell>
          <cell r="CH184">
            <v>0</v>
          </cell>
          <cell r="CL184">
            <v>0</v>
          </cell>
          <cell r="CM184">
            <v>0</v>
          </cell>
          <cell r="CN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t="str">
            <v>SERVICIO PARA EL DESARROLLO INTEGRAL RURAL</v>
          </cell>
          <cell r="DK184" t="str">
            <v>01 Asociación</v>
          </cell>
          <cell r="FI184" t="str">
            <v>pacMAYOR</v>
          </cell>
        </row>
        <row r="185">
          <cell r="A185">
            <v>20542311569</v>
          </cell>
          <cell r="C185" t="str">
            <v>CACAO</v>
          </cell>
          <cell r="D185" t="str">
            <v>CACAO</v>
          </cell>
          <cell r="E185" t="str">
            <v>Loreto</v>
          </cell>
          <cell r="F185">
            <v>160701</v>
          </cell>
          <cell r="H185" t="str">
            <v>Datem del Marañon</v>
          </cell>
          <cell r="I185" t="str">
            <v>Barranca</v>
          </cell>
          <cell r="R185" t="str">
            <v>PAC</v>
          </cell>
          <cell r="S185" t="str">
            <v>2023-2024</v>
          </cell>
          <cell r="T185">
            <v>2</v>
          </cell>
          <cell r="U185" t="str">
            <v>SI</v>
          </cell>
          <cell r="V185" t="str">
            <v>SI</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42</v>
          </cell>
          <cell r="AK185">
            <v>3</v>
          </cell>
          <cell r="AL185">
            <v>45</v>
          </cell>
          <cell r="AM185">
            <v>42</v>
          </cell>
          <cell r="AN185">
            <v>3</v>
          </cell>
          <cell r="AO185">
            <v>45</v>
          </cell>
          <cell r="AP185">
            <v>0</v>
          </cell>
          <cell r="AQ185">
            <v>0</v>
          </cell>
          <cell r="AR185">
            <v>0</v>
          </cell>
          <cell r="AS185">
            <v>45</v>
          </cell>
          <cell r="AT185">
            <v>0</v>
          </cell>
          <cell r="AU185">
            <v>0</v>
          </cell>
          <cell r="AV185">
            <v>0</v>
          </cell>
          <cell r="AW185">
            <v>0</v>
          </cell>
          <cell r="AX185">
            <v>0</v>
          </cell>
          <cell r="AY185">
            <v>0</v>
          </cell>
          <cell r="AZ185">
            <v>10</v>
          </cell>
          <cell r="BA185">
            <v>5</v>
          </cell>
          <cell r="BB185">
            <v>27</v>
          </cell>
          <cell r="BC185">
            <v>0</v>
          </cell>
          <cell r="BD185">
            <v>0</v>
          </cell>
          <cell r="BE185">
            <v>0</v>
          </cell>
          <cell r="BF185">
            <v>0</v>
          </cell>
          <cell r="BG185">
            <v>0</v>
          </cell>
          <cell r="BH185">
            <v>0</v>
          </cell>
          <cell r="BI185">
            <v>0</v>
          </cell>
          <cell r="BL185">
            <v>0</v>
          </cell>
          <cell r="BM185">
            <v>0</v>
          </cell>
          <cell r="BN185">
            <v>0</v>
          </cell>
          <cell r="BQ185">
            <v>0</v>
          </cell>
          <cell r="BR185">
            <v>0</v>
          </cell>
          <cell r="BS185">
            <v>0</v>
          </cell>
          <cell r="BV185">
            <v>0</v>
          </cell>
          <cell r="BW185">
            <v>0</v>
          </cell>
          <cell r="BX185">
            <v>0</v>
          </cell>
          <cell r="CA185">
            <v>96478</v>
          </cell>
          <cell r="CB185">
            <v>0</v>
          </cell>
          <cell r="CC185">
            <v>96478</v>
          </cell>
          <cell r="CF185">
            <v>321698.5</v>
          </cell>
          <cell r="CG185">
            <v>0</v>
          </cell>
          <cell r="CH185">
            <v>321698.5</v>
          </cell>
          <cell r="CL185">
            <v>0</v>
          </cell>
          <cell r="CM185">
            <v>0</v>
          </cell>
          <cell r="CN185">
            <v>0</v>
          </cell>
          <cell r="CQ185">
            <v>0</v>
          </cell>
          <cell r="CR185">
            <v>12838</v>
          </cell>
          <cell r="CS185">
            <v>0</v>
          </cell>
          <cell r="CT185">
            <v>83640</v>
          </cell>
          <cell r="CU185">
            <v>0</v>
          </cell>
          <cell r="CV185">
            <v>0</v>
          </cell>
          <cell r="CW185">
            <v>96478</v>
          </cell>
          <cell r="CX185">
            <v>0</v>
          </cell>
          <cell r="CY185">
            <v>109228.5</v>
          </cell>
          <cell r="CZ185">
            <v>212470</v>
          </cell>
          <cell r="DA185">
            <v>0</v>
          </cell>
          <cell r="DB185">
            <v>0</v>
          </cell>
          <cell r="DC185">
            <v>321698.5</v>
          </cell>
          <cell r="DD185">
            <v>0</v>
          </cell>
          <cell r="DE185">
            <v>0</v>
          </cell>
          <cell r="DF185">
            <v>0</v>
          </cell>
          <cell r="DG185">
            <v>0</v>
          </cell>
          <cell r="DH185">
            <v>0</v>
          </cell>
          <cell r="DI185">
            <v>0</v>
          </cell>
          <cell r="DJ185" t="str">
            <v>COOPERATIVA AGRARIA ACHUAR SHAKAIM LTDA</v>
          </cell>
          <cell r="DK185" t="str">
            <v>02 Cooperativa</v>
          </cell>
          <cell r="FI185" t="str">
            <v>pacMAYOR</v>
          </cell>
        </row>
        <row r="186">
          <cell r="A186">
            <v>20542242222</v>
          </cell>
          <cell r="C186" t="str">
            <v>NARANJA</v>
          </cell>
          <cell r="D186" t="str">
            <v>NARANJA</v>
          </cell>
          <cell r="E186" t="str">
            <v>San Martin</v>
          </cell>
          <cell r="F186">
            <v>220601</v>
          </cell>
          <cell r="H186" t="str">
            <v>Mariscal Caceres</v>
          </cell>
          <cell r="I186" t="str">
            <v>Juanjui</v>
          </cell>
          <cell r="R186" t="str">
            <v>PAC</v>
          </cell>
          <cell r="S186" t="str">
            <v>2019</v>
          </cell>
          <cell r="T186">
            <v>1</v>
          </cell>
          <cell r="U186" t="str">
            <v>SI</v>
          </cell>
          <cell r="V186" t="str">
            <v>NO</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t="str">
            <v xml:space="preserve"> ---</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L186">
            <v>0</v>
          </cell>
          <cell r="BM186">
            <v>0</v>
          </cell>
          <cell r="BN186">
            <v>0</v>
          </cell>
          <cell r="BQ186">
            <v>0</v>
          </cell>
          <cell r="BR186">
            <v>0</v>
          </cell>
          <cell r="BS186">
            <v>0</v>
          </cell>
          <cell r="BV186">
            <v>0</v>
          </cell>
          <cell r="BW186">
            <v>0</v>
          </cell>
          <cell r="BX186">
            <v>0</v>
          </cell>
          <cell r="CA186">
            <v>0</v>
          </cell>
          <cell r="CB186">
            <v>0</v>
          </cell>
          <cell r="CC186">
            <v>0</v>
          </cell>
          <cell r="CF186">
            <v>0</v>
          </cell>
          <cell r="CG186">
            <v>0</v>
          </cell>
          <cell r="CH186">
            <v>0</v>
          </cell>
          <cell r="CL186">
            <v>0</v>
          </cell>
          <cell r="CM186">
            <v>0</v>
          </cell>
          <cell r="CN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t="str">
            <v>COOPERATIVA AGROINDUSTRIAL DE CITRICULTORES - JUANJUI LTDA.</v>
          </cell>
          <cell r="DK186" t="str">
            <v>02 Cooperativa</v>
          </cell>
          <cell r="FI186" t="str">
            <v>pacMAYOR</v>
          </cell>
        </row>
        <row r="187">
          <cell r="A187">
            <v>20601667526</v>
          </cell>
          <cell r="C187" t="str">
            <v>CACAO</v>
          </cell>
          <cell r="D187" t="str">
            <v>CACAO</v>
          </cell>
          <cell r="E187" t="str">
            <v>Junin</v>
          </cell>
          <cell r="F187">
            <v>120603</v>
          </cell>
          <cell r="H187" t="str">
            <v>Satipo</v>
          </cell>
          <cell r="I187" t="str">
            <v>Llaylla</v>
          </cell>
          <cell r="R187" t="str">
            <v>PAC</v>
          </cell>
          <cell r="S187" t="str">
            <v>2024</v>
          </cell>
          <cell r="T187">
            <v>1</v>
          </cell>
          <cell r="U187" t="str">
            <v>SI</v>
          </cell>
          <cell r="V187" t="str">
            <v>SI</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115</v>
          </cell>
          <cell r="AN187">
            <v>27</v>
          </cell>
          <cell r="AO187">
            <v>142</v>
          </cell>
          <cell r="AP187">
            <v>0</v>
          </cell>
          <cell r="AQ187">
            <v>0</v>
          </cell>
          <cell r="AR187">
            <v>0</v>
          </cell>
          <cell r="AS187">
            <v>142</v>
          </cell>
          <cell r="AT187">
            <v>0</v>
          </cell>
          <cell r="AU187">
            <v>0</v>
          </cell>
          <cell r="AV187">
            <v>0</v>
          </cell>
          <cell r="AW187">
            <v>0</v>
          </cell>
          <cell r="AX187">
            <v>0</v>
          </cell>
          <cell r="AY187">
            <v>0</v>
          </cell>
          <cell r="AZ187">
            <v>0</v>
          </cell>
          <cell r="BA187">
            <v>0</v>
          </cell>
          <cell r="BB187">
            <v>32</v>
          </cell>
          <cell r="BC187">
            <v>4</v>
          </cell>
          <cell r="BD187">
            <v>0</v>
          </cell>
          <cell r="BE187">
            <v>0</v>
          </cell>
          <cell r="BF187">
            <v>0</v>
          </cell>
          <cell r="BG187">
            <v>0</v>
          </cell>
          <cell r="BH187">
            <v>0</v>
          </cell>
          <cell r="BI187">
            <v>0</v>
          </cell>
          <cell r="BL187">
            <v>0</v>
          </cell>
          <cell r="BM187">
            <v>0</v>
          </cell>
          <cell r="BN187">
            <v>0</v>
          </cell>
          <cell r="BQ187">
            <v>0</v>
          </cell>
          <cell r="BR187">
            <v>0</v>
          </cell>
          <cell r="BS187">
            <v>0</v>
          </cell>
          <cell r="BV187">
            <v>0</v>
          </cell>
          <cell r="BW187">
            <v>0</v>
          </cell>
          <cell r="BX187">
            <v>0</v>
          </cell>
          <cell r="CA187">
            <v>0</v>
          </cell>
          <cell r="CB187">
            <v>0</v>
          </cell>
          <cell r="CC187">
            <v>0</v>
          </cell>
          <cell r="CF187">
            <v>0</v>
          </cell>
          <cell r="CG187">
            <v>0</v>
          </cell>
          <cell r="CH187">
            <v>0</v>
          </cell>
          <cell r="CL187">
            <v>0</v>
          </cell>
          <cell r="CM187">
            <v>0</v>
          </cell>
          <cell r="CN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t="str">
            <v>COOP BESACARI - PERU</v>
          </cell>
          <cell r="DK187" t="str">
            <v>02 Cooperativa</v>
          </cell>
          <cell r="FI187" t="str">
            <v>pacMAYOR</v>
          </cell>
        </row>
        <row r="188">
          <cell r="A188">
            <v>20605688170</v>
          </cell>
          <cell r="C188" t="str">
            <v>CACAO</v>
          </cell>
          <cell r="D188" t="str">
            <v>CACAO EN GRANO</v>
          </cell>
          <cell r="E188" t="str">
            <v>Ucayali</v>
          </cell>
          <cell r="F188">
            <v>250305</v>
          </cell>
          <cell r="H188" t="str">
            <v>Padre Abad</v>
          </cell>
          <cell r="I188" t="str">
            <v>Alexander Von Humboldt</v>
          </cell>
          <cell r="R188" t="str">
            <v>PAC</v>
          </cell>
          <cell r="S188" t="str">
            <v>2025</v>
          </cell>
          <cell r="T188">
            <v>1</v>
          </cell>
          <cell r="U188" t="str">
            <v>SI</v>
          </cell>
          <cell r="V188" t="str">
            <v>SI</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20</v>
          </cell>
          <cell r="AQ188">
            <v>5</v>
          </cell>
          <cell r="AR188">
            <v>25</v>
          </cell>
          <cell r="AS188">
            <v>25</v>
          </cell>
          <cell r="BD188">
            <v>17</v>
          </cell>
          <cell r="BE188">
            <v>1</v>
          </cell>
          <cell r="CL188">
            <v>683342.25</v>
          </cell>
          <cell r="CM188">
            <v>0</v>
          </cell>
          <cell r="CN188">
            <v>683342.25</v>
          </cell>
          <cell r="DD188">
            <v>0</v>
          </cell>
          <cell r="DE188">
            <v>0</v>
          </cell>
          <cell r="DF188">
            <v>683342.25</v>
          </cell>
          <cell r="DG188">
            <v>0</v>
          </cell>
          <cell r="DH188">
            <v>0</v>
          </cell>
          <cell r="DI188">
            <v>683342.25</v>
          </cell>
          <cell r="DJ188" t="str">
            <v>COOPERATIVA AGRARIA ALEXANDER VON HUMBOLDT LTDA</v>
          </cell>
          <cell r="DK188" t="str">
            <v>02 Cooperativa</v>
          </cell>
          <cell r="FI188" t="str">
            <v>pacMAYOR</v>
          </cell>
        </row>
        <row r="189">
          <cell r="A189">
            <v>20531441797</v>
          </cell>
          <cell r="C189" t="str">
            <v>CACAO</v>
          </cell>
          <cell r="D189" t="str">
            <v>CACAO</v>
          </cell>
          <cell r="E189" t="str">
            <v>San Martin</v>
          </cell>
          <cell r="F189">
            <v>220904</v>
          </cell>
          <cell r="H189" t="str">
            <v>San Martin</v>
          </cell>
          <cell r="I189" t="str">
            <v>Chazuta</v>
          </cell>
          <cell r="R189" t="str">
            <v>PAC</v>
          </cell>
          <cell r="S189" t="str">
            <v>2019-2020-2021-2022-2023</v>
          </cell>
          <cell r="T189">
            <v>5</v>
          </cell>
          <cell r="U189" t="str">
            <v>SI</v>
          </cell>
          <cell r="V189" t="str">
            <v>SI</v>
          </cell>
          <cell r="W189">
            <v>0</v>
          </cell>
          <cell r="X189">
            <v>9</v>
          </cell>
          <cell r="Y189">
            <v>4</v>
          </cell>
          <cell r="Z189">
            <v>13</v>
          </cell>
          <cell r="AA189">
            <v>282</v>
          </cell>
          <cell r="AB189">
            <v>39</v>
          </cell>
          <cell r="AC189">
            <v>321</v>
          </cell>
          <cell r="AD189">
            <v>284</v>
          </cell>
          <cell r="AE189">
            <v>37</v>
          </cell>
          <cell r="AF189">
            <v>321</v>
          </cell>
          <cell r="AG189">
            <v>284</v>
          </cell>
          <cell r="AH189">
            <v>37</v>
          </cell>
          <cell r="AI189">
            <v>321</v>
          </cell>
          <cell r="AJ189">
            <v>284</v>
          </cell>
          <cell r="AK189">
            <v>37</v>
          </cell>
          <cell r="AL189">
            <v>321</v>
          </cell>
          <cell r="AM189">
            <v>0</v>
          </cell>
          <cell r="AN189">
            <v>0</v>
          </cell>
          <cell r="AO189">
            <v>0</v>
          </cell>
          <cell r="AP189">
            <v>0</v>
          </cell>
          <cell r="AQ189">
            <v>0</v>
          </cell>
          <cell r="AR189">
            <v>0</v>
          </cell>
          <cell r="AS189">
            <v>321</v>
          </cell>
          <cell r="AT189">
            <v>0</v>
          </cell>
          <cell r="AU189">
            <v>0</v>
          </cell>
          <cell r="AV189">
            <v>28</v>
          </cell>
          <cell r="AW189">
            <v>7</v>
          </cell>
          <cell r="AX189">
            <v>28</v>
          </cell>
          <cell r="AY189">
            <v>3</v>
          </cell>
          <cell r="AZ189">
            <v>28</v>
          </cell>
          <cell r="BA189">
            <v>4</v>
          </cell>
          <cell r="BB189">
            <v>0</v>
          </cell>
          <cell r="BC189">
            <v>0</v>
          </cell>
          <cell r="BD189">
            <v>0</v>
          </cell>
          <cell r="BE189">
            <v>0</v>
          </cell>
          <cell r="BF189">
            <v>0</v>
          </cell>
          <cell r="BG189">
            <v>292652.44</v>
          </cell>
          <cell r="BH189">
            <v>970784.34</v>
          </cell>
          <cell r="BI189">
            <v>1263436.78</v>
          </cell>
          <cell r="BL189">
            <v>1052657.07</v>
          </cell>
          <cell r="BM189">
            <v>1598902.84</v>
          </cell>
          <cell r="BN189">
            <v>2651559.91</v>
          </cell>
          <cell r="BQ189">
            <v>2086036.97</v>
          </cell>
          <cell r="BR189">
            <v>1443978.62</v>
          </cell>
          <cell r="BS189">
            <v>3530015.59</v>
          </cell>
          <cell r="BV189">
            <v>629946.74</v>
          </cell>
          <cell r="BW189">
            <v>1072264.06</v>
          </cell>
          <cell r="BX189">
            <v>1702210.8</v>
          </cell>
          <cell r="CA189">
            <v>2012043.06</v>
          </cell>
          <cell r="CB189">
            <v>0</v>
          </cell>
          <cell r="CC189">
            <v>2012043.06</v>
          </cell>
          <cell r="CF189">
            <v>0</v>
          </cell>
          <cell r="CG189">
            <v>0</v>
          </cell>
          <cell r="CH189">
            <v>0</v>
          </cell>
          <cell r="CL189">
            <v>0</v>
          </cell>
          <cell r="CM189">
            <v>0</v>
          </cell>
          <cell r="CN189">
            <v>0</v>
          </cell>
          <cell r="CQ189">
            <v>0</v>
          </cell>
          <cell r="CR189">
            <v>0</v>
          </cell>
          <cell r="CS189">
            <v>0</v>
          </cell>
          <cell r="CT189">
            <v>2011938.03872093</v>
          </cell>
          <cell r="CU189">
            <v>0</v>
          </cell>
          <cell r="CV189">
            <v>0</v>
          </cell>
          <cell r="CW189">
            <v>2011938.03872093</v>
          </cell>
          <cell r="CX189">
            <v>0</v>
          </cell>
          <cell r="CY189">
            <v>0</v>
          </cell>
          <cell r="CZ189">
            <v>0</v>
          </cell>
          <cell r="DA189">
            <v>0</v>
          </cell>
          <cell r="DB189">
            <v>0</v>
          </cell>
          <cell r="DC189">
            <v>0</v>
          </cell>
          <cell r="DD189">
            <v>0</v>
          </cell>
          <cell r="DE189">
            <v>0</v>
          </cell>
          <cell r="DF189">
            <v>0</v>
          </cell>
          <cell r="DG189">
            <v>0</v>
          </cell>
          <cell r="DH189">
            <v>0</v>
          </cell>
          <cell r="DI189">
            <v>0</v>
          </cell>
          <cell r="DJ189" t="str">
            <v>COOPERATIVA AGRARIA ALLIMA CACAO LTDA.</v>
          </cell>
          <cell r="DK189" t="str">
            <v>02 Cooperativa</v>
          </cell>
          <cell r="FI189" t="str">
            <v>pacMAYOR</v>
          </cell>
        </row>
        <row r="190">
          <cell r="A190">
            <v>20484163902</v>
          </cell>
          <cell r="C190" t="str">
            <v>CACAO</v>
          </cell>
          <cell r="D190" t="str">
            <v>CACAO EN GRANO</v>
          </cell>
          <cell r="E190" t="str">
            <v>Piura</v>
          </cell>
          <cell r="F190">
            <v>200407</v>
          </cell>
          <cell r="H190" t="str">
            <v>Morropon</v>
          </cell>
          <cell r="I190" t="str">
            <v>San Juan de Bigote</v>
          </cell>
          <cell r="R190" t="str">
            <v>PAC</v>
          </cell>
          <cell r="S190" t="str">
            <v>2025</v>
          </cell>
          <cell r="T190">
            <v>1</v>
          </cell>
          <cell r="U190" t="str">
            <v>SI</v>
          </cell>
          <cell r="V190" t="str">
            <v>SI</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137</v>
          </cell>
          <cell r="AQ190">
            <v>43</v>
          </cell>
          <cell r="AR190">
            <v>180</v>
          </cell>
          <cell r="AS190">
            <v>180</v>
          </cell>
          <cell r="BD190">
            <v>85</v>
          </cell>
          <cell r="BE190">
            <v>5</v>
          </cell>
          <cell r="CL190">
            <v>220735.59990175001</v>
          </cell>
          <cell r="CM190">
            <v>1068430</v>
          </cell>
          <cell r="CN190">
            <v>1289165.59990175</v>
          </cell>
          <cell r="DD190">
            <v>127317.59990175</v>
          </cell>
          <cell r="DE190">
            <v>0</v>
          </cell>
          <cell r="DF190">
            <v>1161848</v>
          </cell>
          <cell r="DG190">
            <v>0</v>
          </cell>
          <cell r="DH190">
            <v>0</v>
          </cell>
          <cell r="DI190">
            <v>1289165.59990175</v>
          </cell>
          <cell r="DJ190" t="str">
            <v>COOPERATIVA AGRARIA APPROCAP LTDA</v>
          </cell>
          <cell r="DK190" t="str">
            <v>02 Cooperativa</v>
          </cell>
          <cell r="FI190" t="str">
            <v>pacMAYOR</v>
          </cell>
        </row>
        <row r="191">
          <cell r="A191">
            <v>20393882868</v>
          </cell>
          <cell r="C191" t="str">
            <v>CACAO</v>
          </cell>
          <cell r="D191" t="str">
            <v>CACAO</v>
          </cell>
          <cell r="E191" t="str">
            <v>Ucayali</v>
          </cell>
          <cell r="F191">
            <v>250301</v>
          </cell>
          <cell r="H191" t="str">
            <v>Padre Abad</v>
          </cell>
          <cell r="I191" t="str">
            <v>Padre Abad</v>
          </cell>
          <cell r="R191" t="str">
            <v>PAC</v>
          </cell>
          <cell r="S191" t="str">
            <v>2019-2020</v>
          </cell>
          <cell r="T191">
            <v>2</v>
          </cell>
          <cell r="U191" t="str">
            <v>SI</v>
          </cell>
          <cell r="V191" t="str">
            <v>SI</v>
          </cell>
          <cell r="W191">
            <v>0</v>
          </cell>
          <cell r="X191">
            <v>17</v>
          </cell>
          <cell r="Y191">
            <v>8</v>
          </cell>
          <cell r="Z191">
            <v>25</v>
          </cell>
          <cell r="AA191">
            <v>12</v>
          </cell>
          <cell r="AB191">
            <v>11</v>
          </cell>
          <cell r="AC191">
            <v>23</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23</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11460.9</v>
          </cell>
          <cell r="BH191">
            <v>0</v>
          </cell>
          <cell r="BI191">
            <v>11460.9</v>
          </cell>
          <cell r="BL191">
            <v>0</v>
          </cell>
          <cell r="BM191">
            <v>0</v>
          </cell>
          <cell r="BN191">
            <v>0</v>
          </cell>
          <cell r="BQ191">
            <v>0</v>
          </cell>
          <cell r="BR191">
            <v>0</v>
          </cell>
          <cell r="BS191">
            <v>0</v>
          </cell>
          <cell r="BV191">
            <v>0</v>
          </cell>
          <cell r="BW191">
            <v>0</v>
          </cell>
          <cell r="BX191">
            <v>0</v>
          </cell>
          <cell r="CA191">
            <v>0</v>
          </cell>
          <cell r="CB191">
            <v>0</v>
          </cell>
          <cell r="CC191">
            <v>0</v>
          </cell>
          <cell r="CF191">
            <v>0</v>
          </cell>
          <cell r="CG191">
            <v>0</v>
          </cell>
          <cell r="CH191">
            <v>0</v>
          </cell>
          <cell r="CL191">
            <v>0</v>
          </cell>
          <cell r="CM191">
            <v>0</v>
          </cell>
          <cell r="CN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t="str">
            <v>COOPERATIVA AGRARIA ASCAH</v>
          </cell>
          <cell r="DK191" t="str">
            <v>02 Cooperativa</v>
          </cell>
          <cell r="FI191" t="str">
            <v>pacMAYOR</v>
          </cell>
        </row>
        <row r="192">
          <cell r="A192">
            <v>20568428375</v>
          </cell>
          <cell r="C192" t="str">
            <v>CACAO</v>
          </cell>
          <cell r="D192" t="str">
            <v>CACAO</v>
          </cell>
          <cell r="E192" t="str">
            <v>Pasco</v>
          </cell>
          <cell r="F192">
            <v>190306</v>
          </cell>
          <cell r="H192" t="str">
            <v>Oxapampa</v>
          </cell>
          <cell r="I192" t="str">
            <v>Puerto Bermudez</v>
          </cell>
          <cell r="R192" t="str">
            <v>PAC</v>
          </cell>
          <cell r="S192" t="str">
            <v>2019-2020-2023-2024</v>
          </cell>
          <cell r="T192">
            <v>4</v>
          </cell>
          <cell r="U192" t="str">
            <v>SI</v>
          </cell>
          <cell r="V192" t="str">
            <v>SI</v>
          </cell>
          <cell r="W192">
            <v>0</v>
          </cell>
          <cell r="X192">
            <v>73</v>
          </cell>
          <cell r="Y192">
            <v>30</v>
          </cell>
          <cell r="Z192">
            <v>103</v>
          </cell>
          <cell r="AA192">
            <v>68</v>
          </cell>
          <cell r="AB192">
            <v>30</v>
          </cell>
          <cell r="AC192">
            <v>98</v>
          </cell>
          <cell r="AD192">
            <v>0</v>
          </cell>
          <cell r="AE192">
            <v>0</v>
          </cell>
          <cell r="AF192">
            <v>0</v>
          </cell>
          <cell r="AG192">
            <v>0</v>
          </cell>
          <cell r="AH192">
            <v>0</v>
          </cell>
          <cell r="AI192">
            <v>0</v>
          </cell>
          <cell r="AJ192">
            <v>70</v>
          </cell>
          <cell r="AK192">
            <v>33</v>
          </cell>
          <cell r="AL192">
            <v>103</v>
          </cell>
          <cell r="AM192">
            <v>35</v>
          </cell>
          <cell r="AN192">
            <v>35</v>
          </cell>
          <cell r="AO192">
            <v>70</v>
          </cell>
          <cell r="AP192">
            <v>0</v>
          </cell>
          <cell r="AQ192">
            <v>0</v>
          </cell>
          <cell r="AR192">
            <v>0</v>
          </cell>
          <cell r="AS192">
            <v>70</v>
          </cell>
          <cell r="AT192">
            <v>0</v>
          </cell>
          <cell r="AU192">
            <v>0</v>
          </cell>
          <cell r="AV192">
            <v>0</v>
          </cell>
          <cell r="AW192">
            <v>0</v>
          </cell>
          <cell r="AX192">
            <v>0</v>
          </cell>
          <cell r="AY192">
            <v>0</v>
          </cell>
          <cell r="AZ192">
            <v>25</v>
          </cell>
          <cell r="BA192">
            <v>4</v>
          </cell>
          <cell r="BB192">
            <v>30</v>
          </cell>
          <cell r="BC192">
            <v>0</v>
          </cell>
          <cell r="BD192">
            <v>0</v>
          </cell>
          <cell r="BE192">
            <v>0</v>
          </cell>
          <cell r="BF192">
            <v>0</v>
          </cell>
          <cell r="BG192">
            <v>0</v>
          </cell>
          <cell r="BH192">
            <v>0</v>
          </cell>
          <cell r="BI192">
            <v>0</v>
          </cell>
          <cell r="BL192">
            <v>0</v>
          </cell>
          <cell r="BM192">
            <v>0</v>
          </cell>
          <cell r="BN192">
            <v>0</v>
          </cell>
          <cell r="BQ192">
            <v>0</v>
          </cell>
          <cell r="BR192">
            <v>0</v>
          </cell>
          <cell r="BS192">
            <v>0</v>
          </cell>
          <cell r="BV192">
            <v>0</v>
          </cell>
          <cell r="BW192">
            <v>0</v>
          </cell>
          <cell r="BX192">
            <v>0</v>
          </cell>
          <cell r="CA192">
            <v>0</v>
          </cell>
          <cell r="CB192">
            <v>0</v>
          </cell>
          <cell r="CC192">
            <v>0</v>
          </cell>
          <cell r="CF192">
            <v>0</v>
          </cell>
          <cell r="CG192">
            <v>0</v>
          </cell>
          <cell r="CH192">
            <v>0</v>
          </cell>
          <cell r="CL192">
            <v>0</v>
          </cell>
          <cell r="CM192">
            <v>0</v>
          </cell>
          <cell r="CN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t="str">
            <v>COOPERATIVA AGRARIA ASHANINKA DEL VALLE PICHIS</v>
          </cell>
          <cell r="DK192" t="str">
            <v>02 Cooperativa</v>
          </cell>
          <cell r="FI192" t="str">
            <v>pacMAYOR</v>
          </cell>
        </row>
        <row r="193">
          <cell r="A193">
            <v>20573260008</v>
          </cell>
          <cell r="C193" t="str">
            <v>CACAO</v>
          </cell>
          <cell r="D193" t="str">
            <v>CACAO</v>
          </cell>
          <cell r="E193" t="str">
            <v>Huanuco</v>
          </cell>
          <cell r="F193">
            <v>100604</v>
          </cell>
          <cell r="H193" t="str">
            <v>Leoncio Prado</v>
          </cell>
          <cell r="I193" t="str">
            <v>Jose Crespo y Castillo</v>
          </cell>
          <cell r="R193" t="str">
            <v>PAC</v>
          </cell>
          <cell r="S193" t="str">
            <v>2021-2022-2023-2024</v>
          </cell>
          <cell r="T193">
            <v>4</v>
          </cell>
          <cell r="U193" t="str">
            <v>SI</v>
          </cell>
          <cell r="V193" t="str">
            <v>SI</v>
          </cell>
          <cell r="W193">
            <v>0</v>
          </cell>
          <cell r="X193">
            <v>0</v>
          </cell>
          <cell r="Y193">
            <v>0</v>
          </cell>
          <cell r="Z193">
            <v>0</v>
          </cell>
          <cell r="AA193">
            <v>0</v>
          </cell>
          <cell r="AB193">
            <v>0</v>
          </cell>
          <cell r="AC193">
            <v>0</v>
          </cell>
          <cell r="AD193">
            <v>116</v>
          </cell>
          <cell r="AE193">
            <v>45</v>
          </cell>
          <cell r="AF193">
            <v>161</v>
          </cell>
          <cell r="AG193">
            <v>116</v>
          </cell>
          <cell r="AH193">
            <v>45</v>
          </cell>
          <cell r="AI193">
            <v>161</v>
          </cell>
          <cell r="AJ193">
            <v>116</v>
          </cell>
          <cell r="AK193">
            <v>45</v>
          </cell>
          <cell r="AL193">
            <v>161</v>
          </cell>
          <cell r="AM193">
            <v>41</v>
          </cell>
          <cell r="AN193">
            <v>23</v>
          </cell>
          <cell r="AO193">
            <v>64</v>
          </cell>
          <cell r="AP193">
            <v>0</v>
          </cell>
          <cell r="AQ193">
            <v>0</v>
          </cell>
          <cell r="AR193">
            <v>0</v>
          </cell>
          <cell r="AS193">
            <v>64</v>
          </cell>
          <cell r="AT193">
            <v>0</v>
          </cell>
          <cell r="AU193">
            <v>0</v>
          </cell>
          <cell r="AV193">
            <v>46</v>
          </cell>
          <cell r="AW193">
            <v>4</v>
          </cell>
          <cell r="AX193">
            <v>64</v>
          </cell>
          <cell r="AY193">
            <v>0</v>
          </cell>
          <cell r="AZ193">
            <v>51</v>
          </cell>
          <cell r="BA193">
            <v>1</v>
          </cell>
          <cell r="BB193">
            <v>56</v>
          </cell>
          <cell r="BC193">
            <v>0</v>
          </cell>
          <cell r="BD193">
            <v>0</v>
          </cell>
          <cell r="BE193">
            <v>0</v>
          </cell>
          <cell r="BF193">
            <v>0</v>
          </cell>
          <cell r="BG193">
            <v>0</v>
          </cell>
          <cell r="BH193">
            <v>0</v>
          </cell>
          <cell r="BI193">
            <v>0</v>
          </cell>
          <cell r="BL193">
            <v>0</v>
          </cell>
          <cell r="BM193">
            <v>0</v>
          </cell>
          <cell r="BN193">
            <v>0</v>
          </cell>
          <cell r="BQ193">
            <v>1656081.51</v>
          </cell>
          <cell r="BR193">
            <v>0</v>
          </cell>
          <cell r="BS193">
            <v>1656081.51</v>
          </cell>
          <cell r="BV193">
            <v>877631.42</v>
          </cell>
          <cell r="BW193">
            <v>0</v>
          </cell>
          <cell r="BX193">
            <v>877631.42</v>
          </cell>
          <cell r="CA193">
            <v>373566.45</v>
          </cell>
          <cell r="CB193">
            <v>0</v>
          </cell>
          <cell r="CC193">
            <v>373566.45</v>
          </cell>
          <cell r="CF193">
            <v>244100</v>
          </cell>
          <cell r="CG193">
            <v>0</v>
          </cell>
          <cell r="CH193">
            <v>244100</v>
          </cell>
          <cell r="CL193">
            <v>0</v>
          </cell>
          <cell r="CM193">
            <v>0</v>
          </cell>
          <cell r="CN193">
            <v>0</v>
          </cell>
          <cell r="CQ193">
            <v>0</v>
          </cell>
          <cell r="CR193">
            <v>373566.44080793002</v>
          </cell>
          <cell r="CS193">
            <v>0</v>
          </cell>
          <cell r="CT193">
            <v>0</v>
          </cell>
          <cell r="CU193">
            <v>0</v>
          </cell>
          <cell r="CV193">
            <v>0</v>
          </cell>
          <cell r="CW193">
            <v>373566.44080793002</v>
          </cell>
          <cell r="CX193">
            <v>0</v>
          </cell>
          <cell r="CY193">
            <v>244100</v>
          </cell>
          <cell r="CZ193">
            <v>0</v>
          </cell>
          <cell r="DA193">
            <v>0</v>
          </cell>
          <cell r="DB193">
            <v>0</v>
          </cell>
          <cell r="DC193">
            <v>244100</v>
          </cell>
          <cell r="DD193">
            <v>0</v>
          </cell>
          <cell r="DE193">
            <v>0</v>
          </cell>
          <cell r="DF193">
            <v>0</v>
          </cell>
          <cell r="DG193">
            <v>0</v>
          </cell>
          <cell r="DH193">
            <v>0</v>
          </cell>
          <cell r="DI193">
            <v>0</v>
          </cell>
          <cell r="DJ193" t="str">
            <v>COOPERATIVA AGRARIA AUCAYACU</v>
          </cell>
          <cell r="DK193" t="str">
            <v>02 Cooperativa</v>
          </cell>
          <cell r="FI193" t="str">
            <v>pacMAYOR</v>
          </cell>
        </row>
        <row r="194">
          <cell r="A194">
            <v>20609555395</v>
          </cell>
          <cell r="C194" t="str">
            <v>CACAO</v>
          </cell>
          <cell r="D194" t="str">
            <v>CACAO</v>
          </cell>
          <cell r="E194" t="str">
            <v>Ucayali</v>
          </cell>
          <cell r="F194">
            <v>250303</v>
          </cell>
          <cell r="H194" t="str">
            <v>Padre Abad</v>
          </cell>
          <cell r="I194" t="str">
            <v>Curimana</v>
          </cell>
          <cell r="R194" t="str">
            <v>PAC</v>
          </cell>
          <cell r="S194" t="str">
            <v>2024</v>
          </cell>
          <cell r="T194">
            <v>1</v>
          </cell>
          <cell r="U194" t="str">
            <v>SI</v>
          </cell>
          <cell r="V194" t="str">
            <v>SI</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54</v>
          </cell>
          <cell r="AN194">
            <v>16</v>
          </cell>
          <cell r="AO194">
            <v>70</v>
          </cell>
          <cell r="AP194">
            <v>0</v>
          </cell>
          <cell r="AQ194">
            <v>0</v>
          </cell>
          <cell r="AR194">
            <v>0</v>
          </cell>
          <cell r="AS194">
            <v>70</v>
          </cell>
          <cell r="AT194">
            <v>0</v>
          </cell>
          <cell r="AU194">
            <v>0</v>
          </cell>
          <cell r="AV194">
            <v>0</v>
          </cell>
          <cell r="AW194">
            <v>0</v>
          </cell>
          <cell r="AX194">
            <v>0</v>
          </cell>
          <cell r="AY194">
            <v>0</v>
          </cell>
          <cell r="AZ194">
            <v>0</v>
          </cell>
          <cell r="BA194">
            <v>0</v>
          </cell>
          <cell r="BB194">
            <v>33</v>
          </cell>
          <cell r="BC194">
            <v>0</v>
          </cell>
          <cell r="BD194">
            <v>0</v>
          </cell>
          <cell r="BE194">
            <v>0</v>
          </cell>
          <cell r="BF194">
            <v>0</v>
          </cell>
          <cell r="BG194">
            <v>0</v>
          </cell>
          <cell r="BH194">
            <v>0</v>
          </cell>
          <cell r="BI194">
            <v>0</v>
          </cell>
          <cell r="BL194">
            <v>0</v>
          </cell>
          <cell r="BM194">
            <v>0</v>
          </cell>
          <cell r="BN194">
            <v>0</v>
          </cell>
          <cell r="BQ194">
            <v>0</v>
          </cell>
          <cell r="BR194">
            <v>0</v>
          </cell>
          <cell r="BS194">
            <v>0</v>
          </cell>
          <cell r="BV194">
            <v>0</v>
          </cell>
          <cell r="BW194">
            <v>0</v>
          </cell>
          <cell r="BX194">
            <v>0</v>
          </cell>
          <cell r="CA194">
            <v>0</v>
          </cell>
          <cell r="CB194">
            <v>0</v>
          </cell>
          <cell r="CC194">
            <v>0</v>
          </cell>
          <cell r="CF194">
            <v>1453916.1306</v>
          </cell>
          <cell r="CG194">
            <v>3591026.2752399999</v>
          </cell>
          <cell r="CH194">
            <v>5044942.4058400001</v>
          </cell>
          <cell r="CL194">
            <v>0</v>
          </cell>
          <cell r="CM194">
            <v>0</v>
          </cell>
          <cell r="CN194">
            <v>0</v>
          </cell>
          <cell r="CQ194">
            <v>0</v>
          </cell>
          <cell r="CR194">
            <v>0</v>
          </cell>
          <cell r="CS194">
            <v>0</v>
          </cell>
          <cell r="CT194">
            <v>0</v>
          </cell>
          <cell r="CU194">
            <v>0</v>
          </cell>
          <cell r="CV194">
            <v>0</v>
          </cell>
          <cell r="CW194">
            <v>0</v>
          </cell>
          <cell r="CX194">
            <v>0</v>
          </cell>
          <cell r="CY194">
            <v>0</v>
          </cell>
          <cell r="CZ194">
            <v>5044942.4058400001</v>
          </cell>
          <cell r="DA194">
            <v>0</v>
          </cell>
          <cell r="DB194">
            <v>0</v>
          </cell>
          <cell r="DC194">
            <v>5044942.4058400001</v>
          </cell>
          <cell r="DD194">
            <v>0</v>
          </cell>
          <cell r="DE194">
            <v>0</v>
          </cell>
          <cell r="DF194">
            <v>0</v>
          </cell>
          <cell r="DG194">
            <v>0</v>
          </cell>
          <cell r="DH194">
            <v>0</v>
          </cell>
          <cell r="DI194">
            <v>0</v>
          </cell>
          <cell r="DJ194" t="str">
            <v>COOPERATIVA AGRARIA BANAQUI CURIMANA</v>
          </cell>
          <cell r="DK194" t="str">
            <v>02 Cooperativa</v>
          </cell>
          <cell r="FI194" t="str">
            <v>pacMAYOR</v>
          </cell>
        </row>
        <row r="195">
          <cell r="A195">
            <v>20542594251</v>
          </cell>
          <cell r="C195" t="str">
            <v>MACA</v>
          </cell>
          <cell r="D195" t="str">
            <v>MACA</v>
          </cell>
          <cell r="E195" t="str">
            <v>Pasco</v>
          </cell>
          <cell r="F195">
            <v>190206</v>
          </cell>
          <cell r="H195" t="str">
            <v>Daniel Alcides Carrion</v>
          </cell>
          <cell r="I195" t="str">
            <v>Santa Ana de Tusi</v>
          </cell>
          <cell r="R195" t="str">
            <v>PAC</v>
          </cell>
          <cell r="S195" t="str">
            <v>2019</v>
          </cell>
          <cell r="T195">
            <v>1</v>
          </cell>
          <cell r="U195" t="str">
            <v>SI</v>
          </cell>
          <cell r="V195" t="str">
            <v>NO</v>
          </cell>
          <cell r="W195">
            <v>0</v>
          </cell>
          <cell r="X195">
            <v>28</v>
          </cell>
          <cell r="Y195">
            <v>18</v>
          </cell>
          <cell r="Z195">
            <v>46</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46</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L195">
            <v>0</v>
          </cell>
          <cell r="BM195">
            <v>0</v>
          </cell>
          <cell r="BN195">
            <v>0</v>
          </cell>
          <cell r="BQ195">
            <v>0</v>
          </cell>
          <cell r="BR195">
            <v>0</v>
          </cell>
          <cell r="BS195">
            <v>0</v>
          </cell>
          <cell r="BV195">
            <v>0</v>
          </cell>
          <cell r="BW195">
            <v>0</v>
          </cell>
          <cell r="BX195">
            <v>0</v>
          </cell>
          <cell r="CA195">
            <v>0</v>
          </cell>
          <cell r="CB195">
            <v>0</v>
          </cell>
          <cell r="CC195">
            <v>0</v>
          </cell>
          <cell r="CF195">
            <v>0</v>
          </cell>
          <cell r="CG195">
            <v>0</v>
          </cell>
          <cell r="CH195">
            <v>0</v>
          </cell>
          <cell r="CL195">
            <v>0</v>
          </cell>
          <cell r="CM195">
            <v>0</v>
          </cell>
          <cell r="CN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t="str">
            <v>ASOCIACION DE PRODUCTORES SIERRA MORENA DE SANTA ANA DE PUCUNAN - HERMANOS SANCHEZ C.</v>
          </cell>
          <cell r="DK195" t="str">
            <v>01 Asociación</v>
          </cell>
          <cell r="FI195" t="str">
            <v>pacMAYOR</v>
          </cell>
        </row>
        <row r="196">
          <cell r="A196">
            <v>20542617480</v>
          </cell>
          <cell r="C196" t="str">
            <v>DERIVADOS LACTEOS</v>
          </cell>
          <cell r="D196" t="str">
            <v>QUESOS MADURADOS</v>
          </cell>
          <cell r="E196" t="str">
            <v>Puno</v>
          </cell>
          <cell r="F196">
            <v>210704</v>
          </cell>
          <cell r="H196" t="str">
            <v>Lampa</v>
          </cell>
          <cell r="I196" t="str">
            <v>Nicasio</v>
          </cell>
          <cell r="R196" t="str">
            <v>PAC</v>
          </cell>
          <cell r="S196" t="str">
            <v>2018</v>
          </cell>
          <cell r="T196">
            <v>1</v>
          </cell>
          <cell r="U196" t="str">
            <v>NO</v>
          </cell>
          <cell r="V196" t="str">
            <v>NO</v>
          </cell>
          <cell r="W196">
            <v>52</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52</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L196">
            <v>0</v>
          </cell>
          <cell r="BM196">
            <v>0</v>
          </cell>
          <cell r="BN196">
            <v>0</v>
          </cell>
          <cell r="BQ196">
            <v>0</v>
          </cell>
          <cell r="BR196">
            <v>0</v>
          </cell>
          <cell r="BS196">
            <v>0</v>
          </cell>
          <cell r="BV196">
            <v>0</v>
          </cell>
          <cell r="BW196">
            <v>0</v>
          </cell>
          <cell r="BX196">
            <v>0</v>
          </cell>
          <cell r="CA196">
            <v>0</v>
          </cell>
          <cell r="CB196">
            <v>0</v>
          </cell>
          <cell r="CC196">
            <v>0</v>
          </cell>
          <cell r="CF196">
            <v>0</v>
          </cell>
          <cell r="CG196">
            <v>0</v>
          </cell>
          <cell r="CH196">
            <v>0</v>
          </cell>
          <cell r="CL196">
            <v>0</v>
          </cell>
          <cell r="CM196">
            <v>0</v>
          </cell>
          <cell r="CN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t="str">
            <v>BIOINDUSTRIAS LACTEAS ESTRELLITA &amp; BELEN EMPRESA INDIVIDUAL DE RESPONSABILIDAD LIMITADA</v>
          </cell>
          <cell r="DK196" t="str">
            <v>07 Otros</v>
          </cell>
          <cell r="FI196" t="str">
            <v>pacMAYOR</v>
          </cell>
        </row>
        <row r="197">
          <cell r="A197">
            <v>20542813742</v>
          </cell>
          <cell r="C197" t="str">
            <v>MAÍZ</v>
          </cell>
          <cell r="D197" t="str">
            <v>MAÍZ</v>
          </cell>
          <cell r="E197" t="str">
            <v>Madre de Dios</v>
          </cell>
          <cell r="F197">
            <v>170302</v>
          </cell>
          <cell r="H197" t="str">
            <v>Tahuamanu</v>
          </cell>
          <cell r="I197" t="str">
            <v>Iberia</v>
          </cell>
          <cell r="R197" t="str">
            <v>PAC</v>
          </cell>
          <cell r="S197" t="str">
            <v>2019</v>
          </cell>
          <cell r="T197">
            <v>1</v>
          </cell>
          <cell r="U197" t="str">
            <v>SI</v>
          </cell>
          <cell r="V197" t="str">
            <v>NO</v>
          </cell>
          <cell r="W197">
            <v>0</v>
          </cell>
          <cell r="X197">
            <v>201</v>
          </cell>
          <cell r="Y197">
            <v>48</v>
          </cell>
          <cell r="Z197">
            <v>249</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249</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L197">
            <v>0</v>
          </cell>
          <cell r="BM197">
            <v>0</v>
          </cell>
          <cell r="BN197">
            <v>0</v>
          </cell>
          <cell r="BQ197">
            <v>0</v>
          </cell>
          <cell r="BR197">
            <v>0</v>
          </cell>
          <cell r="BS197">
            <v>0</v>
          </cell>
          <cell r="BV197">
            <v>0</v>
          </cell>
          <cell r="BW197">
            <v>0</v>
          </cell>
          <cell r="BX197">
            <v>0</v>
          </cell>
          <cell r="CA197">
            <v>0</v>
          </cell>
          <cell r="CB197">
            <v>0</v>
          </cell>
          <cell r="CC197">
            <v>0</v>
          </cell>
          <cell r="CF197">
            <v>0</v>
          </cell>
          <cell r="CG197">
            <v>0</v>
          </cell>
          <cell r="CH197">
            <v>0</v>
          </cell>
          <cell r="CL197">
            <v>0</v>
          </cell>
          <cell r="CM197">
            <v>0</v>
          </cell>
          <cell r="CN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t="str">
            <v>ASOCIACION COMUNIDAD AGRARIA ARCA PACAHUARA</v>
          </cell>
          <cell r="DK197" t="str">
            <v>01 Asociación</v>
          </cell>
          <cell r="FI197" t="str">
            <v>pacMAYOR</v>
          </cell>
        </row>
        <row r="198">
          <cell r="A198">
            <v>20542817225</v>
          </cell>
          <cell r="C198" t="str">
            <v>CASTAÑA</v>
          </cell>
          <cell r="D198" t="str">
            <v>CASTAÑA</v>
          </cell>
          <cell r="E198" t="str">
            <v>Madre de Dios</v>
          </cell>
          <cell r="F198">
            <v>170101</v>
          </cell>
          <cell r="H198" t="str">
            <v>Tambopata</v>
          </cell>
          <cell r="I198" t="str">
            <v>Tambopata</v>
          </cell>
          <cell r="R198" t="str">
            <v>PAC</v>
          </cell>
          <cell r="S198" t="str">
            <v>2019</v>
          </cell>
          <cell r="T198">
            <v>1</v>
          </cell>
          <cell r="U198" t="str">
            <v>SI</v>
          </cell>
          <cell r="V198" t="str">
            <v>NO</v>
          </cell>
          <cell r="W198">
            <v>0</v>
          </cell>
          <cell r="X198">
            <v>14</v>
          </cell>
          <cell r="Y198">
            <v>7</v>
          </cell>
          <cell r="Z198">
            <v>21</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21</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L198">
            <v>0</v>
          </cell>
          <cell r="BM198">
            <v>0</v>
          </cell>
          <cell r="BN198">
            <v>0</v>
          </cell>
          <cell r="BQ198">
            <v>0</v>
          </cell>
          <cell r="BR198">
            <v>0</v>
          </cell>
          <cell r="BS198">
            <v>0</v>
          </cell>
          <cell r="BV198">
            <v>0</v>
          </cell>
          <cell r="BW198">
            <v>0</v>
          </cell>
          <cell r="BX198">
            <v>0</v>
          </cell>
          <cell r="CA198">
            <v>0</v>
          </cell>
          <cell r="CB198">
            <v>0</v>
          </cell>
          <cell r="CC198">
            <v>0</v>
          </cell>
          <cell r="CF198">
            <v>0</v>
          </cell>
          <cell r="CG198">
            <v>0</v>
          </cell>
          <cell r="CH198">
            <v>0</v>
          </cell>
          <cell r="CL198">
            <v>0</v>
          </cell>
          <cell r="CM198">
            <v>0</v>
          </cell>
          <cell r="CN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t="str">
            <v>ASOCIACION DE CASTAÑEROS DE ALEGRIA - ASCA</v>
          </cell>
          <cell r="DK198" t="str">
            <v>01 Asociación</v>
          </cell>
          <cell r="FI198" t="str">
            <v>pacMAYOR</v>
          </cell>
        </row>
        <row r="199">
          <cell r="A199">
            <v>20573049102</v>
          </cell>
          <cell r="C199" t="str">
            <v>CACAO</v>
          </cell>
          <cell r="D199" t="str">
            <v>CACAO</v>
          </cell>
          <cell r="E199" t="str">
            <v>Huanuco</v>
          </cell>
          <cell r="F199">
            <v>100901</v>
          </cell>
          <cell r="H199" t="str">
            <v>Puerto Inca</v>
          </cell>
          <cell r="I199" t="str">
            <v>Puerto Inca</v>
          </cell>
          <cell r="R199" t="str">
            <v>PAC</v>
          </cell>
          <cell r="S199" t="str">
            <v>2018-2019</v>
          </cell>
          <cell r="T199">
            <v>2</v>
          </cell>
          <cell r="U199" t="str">
            <v>SI</v>
          </cell>
          <cell r="V199" t="str">
            <v>NO</v>
          </cell>
          <cell r="W199">
            <v>86</v>
          </cell>
          <cell r="X199">
            <v>101</v>
          </cell>
          <cell r="Y199">
            <v>20</v>
          </cell>
          <cell r="Z199">
            <v>121</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121</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133603.4</v>
          </cell>
          <cell r="BH199">
            <v>0</v>
          </cell>
          <cell r="BI199">
            <v>133603.4</v>
          </cell>
          <cell r="BL199">
            <v>0</v>
          </cell>
          <cell r="BM199">
            <v>0</v>
          </cell>
          <cell r="BN199">
            <v>0</v>
          </cell>
          <cell r="BQ199">
            <v>0</v>
          </cell>
          <cell r="BR199">
            <v>0</v>
          </cell>
          <cell r="BS199">
            <v>0</v>
          </cell>
          <cell r="BV199">
            <v>0</v>
          </cell>
          <cell r="BW199">
            <v>0</v>
          </cell>
          <cell r="BX199">
            <v>0</v>
          </cell>
          <cell r="CA199">
            <v>0</v>
          </cell>
          <cell r="CB199">
            <v>0</v>
          </cell>
          <cell r="CC199">
            <v>0</v>
          </cell>
          <cell r="CF199">
            <v>0</v>
          </cell>
          <cell r="CG199">
            <v>0</v>
          </cell>
          <cell r="CH199">
            <v>0</v>
          </cell>
          <cell r="CL199">
            <v>0</v>
          </cell>
          <cell r="CM199">
            <v>0</v>
          </cell>
          <cell r="CN199">
            <v>0</v>
          </cell>
          <cell r="CQ199">
            <v>0</v>
          </cell>
          <cell r="CR199">
            <v>0</v>
          </cell>
          <cell r="CS199">
            <v>0</v>
          </cell>
          <cell r="CT199">
            <v>0</v>
          </cell>
          <cell r="CU199">
            <v>0</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t="str">
            <v>COOPERATIVA AGRARIA CACAOTERA PUERTO INCA</v>
          </cell>
          <cell r="DK199" t="str">
            <v>02 Cooperativa</v>
          </cell>
          <cell r="FI199" t="str">
            <v>pacMAYOR</v>
          </cell>
        </row>
        <row r="200">
          <cell r="A200">
            <v>20542827298</v>
          </cell>
          <cell r="C200" t="str">
            <v>COPOAZÚ</v>
          </cell>
          <cell r="D200" t="str">
            <v>COPOAZÚ</v>
          </cell>
          <cell r="E200" t="str">
            <v>Madre de Dios</v>
          </cell>
          <cell r="F200">
            <v>170102</v>
          </cell>
          <cell r="H200" t="str">
            <v>Tambopata</v>
          </cell>
          <cell r="I200" t="str">
            <v>Inambari</v>
          </cell>
          <cell r="R200" t="str">
            <v>PAC</v>
          </cell>
          <cell r="S200" t="str">
            <v>2018</v>
          </cell>
          <cell r="T200">
            <v>1</v>
          </cell>
          <cell r="U200" t="str">
            <v>NO</v>
          </cell>
          <cell r="V200" t="str">
            <v>NO</v>
          </cell>
          <cell r="W200">
            <v>33</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33</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L200">
            <v>0</v>
          </cell>
          <cell r="BM200">
            <v>0</v>
          </cell>
          <cell r="BN200">
            <v>0</v>
          </cell>
          <cell r="BQ200">
            <v>0</v>
          </cell>
          <cell r="BR200">
            <v>0</v>
          </cell>
          <cell r="BS200">
            <v>0</v>
          </cell>
          <cell r="BV200">
            <v>0</v>
          </cell>
          <cell r="BW200">
            <v>0</v>
          </cell>
          <cell r="BX200">
            <v>0</v>
          </cell>
          <cell r="CA200">
            <v>0</v>
          </cell>
          <cell r="CB200">
            <v>0</v>
          </cell>
          <cell r="CC200">
            <v>0</v>
          </cell>
          <cell r="CF200">
            <v>0</v>
          </cell>
          <cell r="CG200">
            <v>0</v>
          </cell>
          <cell r="CH200">
            <v>0</v>
          </cell>
          <cell r="CL200">
            <v>0</v>
          </cell>
          <cell r="CM200">
            <v>0</v>
          </cell>
          <cell r="CN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t="str">
            <v>ASOCIACION DE AGRICULTORES AGROPECUARIOS DE LA COMUNIDAD EL PROGRESO</v>
          </cell>
          <cell r="DK200" t="str">
            <v>01 Asociación</v>
          </cell>
          <cell r="FI200" t="str">
            <v>pacMAYOR</v>
          </cell>
        </row>
        <row r="201">
          <cell r="A201">
            <v>20558183552</v>
          </cell>
          <cell r="C201" t="str">
            <v>FIBRA DE ALPACA</v>
          </cell>
          <cell r="D201" t="str">
            <v>FIBRA DE ALPACA</v>
          </cell>
          <cell r="E201" t="str">
            <v>Arequipa</v>
          </cell>
          <cell r="F201">
            <v>40517</v>
          </cell>
          <cell r="H201" t="str">
            <v>Caylloma</v>
          </cell>
          <cell r="I201" t="str">
            <v>Tisco</v>
          </cell>
          <cell r="R201" t="str">
            <v>PAC</v>
          </cell>
          <cell r="S201" t="str">
            <v>2018-2019-2020-2021</v>
          </cell>
          <cell r="T201">
            <v>4</v>
          </cell>
          <cell r="U201" t="str">
            <v>SI</v>
          </cell>
          <cell r="V201" t="str">
            <v>SI</v>
          </cell>
          <cell r="W201">
            <v>74</v>
          </cell>
          <cell r="X201">
            <v>17</v>
          </cell>
          <cell r="Y201">
            <v>10</v>
          </cell>
          <cell r="Z201">
            <v>27</v>
          </cell>
          <cell r="AA201">
            <v>19</v>
          </cell>
          <cell r="AB201">
            <v>8</v>
          </cell>
          <cell r="AC201">
            <v>27</v>
          </cell>
          <cell r="AD201">
            <v>20</v>
          </cell>
          <cell r="AE201">
            <v>10</v>
          </cell>
          <cell r="AF201">
            <v>30</v>
          </cell>
          <cell r="AG201">
            <v>0</v>
          </cell>
          <cell r="AH201">
            <v>0</v>
          </cell>
          <cell r="AI201">
            <v>0</v>
          </cell>
          <cell r="AJ201">
            <v>0</v>
          </cell>
          <cell r="AK201">
            <v>0</v>
          </cell>
          <cell r="AL201">
            <v>0</v>
          </cell>
          <cell r="AM201">
            <v>0</v>
          </cell>
          <cell r="AN201">
            <v>0</v>
          </cell>
          <cell r="AO201">
            <v>0</v>
          </cell>
          <cell r="AP201">
            <v>0</v>
          </cell>
          <cell r="AQ201">
            <v>0</v>
          </cell>
          <cell r="AR201">
            <v>0</v>
          </cell>
          <cell r="AS201">
            <v>30</v>
          </cell>
          <cell r="AT201">
            <v>3</v>
          </cell>
          <cell r="AU201">
            <v>2</v>
          </cell>
          <cell r="AV201">
            <v>23</v>
          </cell>
          <cell r="AW201">
            <v>1</v>
          </cell>
          <cell r="AX201">
            <v>0</v>
          </cell>
          <cell r="AY201">
            <v>0</v>
          </cell>
          <cell r="AZ201">
            <v>0</v>
          </cell>
          <cell r="BA201">
            <v>0</v>
          </cell>
          <cell r="BB201">
            <v>0</v>
          </cell>
          <cell r="BC201">
            <v>0</v>
          </cell>
          <cell r="BD201">
            <v>0</v>
          </cell>
          <cell r="BE201">
            <v>0</v>
          </cell>
          <cell r="BF201">
            <v>0</v>
          </cell>
          <cell r="BG201">
            <v>25951.38</v>
          </cell>
          <cell r="BH201">
            <v>0</v>
          </cell>
          <cell r="BI201">
            <v>25951.38</v>
          </cell>
          <cell r="BL201">
            <v>86614.81</v>
          </cell>
          <cell r="BM201">
            <v>0</v>
          </cell>
          <cell r="BN201">
            <v>86614.81</v>
          </cell>
          <cell r="BQ201">
            <v>33169.379999999997</v>
          </cell>
          <cell r="BR201">
            <v>0</v>
          </cell>
          <cell r="BS201">
            <v>33169.379999999997</v>
          </cell>
          <cell r="BV201">
            <v>0</v>
          </cell>
          <cell r="BW201">
            <v>0</v>
          </cell>
          <cell r="BX201">
            <v>0</v>
          </cell>
          <cell r="CA201">
            <v>0</v>
          </cell>
          <cell r="CB201">
            <v>0</v>
          </cell>
          <cell r="CC201">
            <v>0</v>
          </cell>
          <cell r="CF201">
            <v>0</v>
          </cell>
          <cell r="CG201">
            <v>0</v>
          </cell>
          <cell r="CH201">
            <v>0</v>
          </cell>
          <cell r="CL201">
            <v>0</v>
          </cell>
          <cell r="CM201">
            <v>0</v>
          </cell>
          <cell r="CN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t="str">
            <v>COOPERATIVA DE SERVICIOS ESPECIALES YURAC QORI TISCO</v>
          </cell>
          <cell r="DK201" t="str">
            <v>02 Cooperativa</v>
          </cell>
          <cell r="FI201" t="str">
            <v>pacMAYOR</v>
          </cell>
        </row>
        <row r="202">
          <cell r="A202">
            <v>20559290336</v>
          </cell>
          <cell r="C202" t="str">
            <v>PALTA</v>
          </cell>
          <cell r="D202" t="str">
            <v>PALTA</v>
          </cell>
          <cell r="E202" t="str">
            <v>Arequipa</v>
          </cell>
          <cell r="F202">
            <v>40108</v>
          </cell>
          <cell r="H202" t="str">
            <v>Arequipa</v>
          </cell>
          <cell r="I202" t="str">
            <v>La Joya</v>
          </cell>
          <cell r="R202" t="str">
            <v>PAC</v>
          </cell>
          <cell r="S202" t="str">
            <v>2018-2019-2020-2021-2022</v>
          </cell>
          <cell r="T202">
            <v>5</v>
          </cell>
          <cell r="U202" t="str">
            <v>SI</v>
          </cell>
          <cell r="V202" t="str">
            <v>SI</v>
          </cell>
          <cell r="W202">
            <v>120</v>
          </cell>
          <cell r="X202">
            <v>54</v>
          </cell>
          <cell r="Y202">
            <v>24</v>
          </cell>
          <cell r="Z202">
            <v>78</v>
          </cell>
          <cell r="AA202">
            <v>53</v>
          </cell>
          <cell r="AB202">
            <v>20</v>
          </cell>
          <cell r="AC202">
            <v>73</v>
          </cell>
          <cell r="AD202">
            <v>48</v>
          </cell>
          <cell r="AE202">
            <v>21</v>
          </cell>
          <cell r="AF202">
            <v>69</v>
          </cell>
          <cell r="AG202">
            <v>48</v>
          </cell>
          <cell r="AH202">
            <v>21</v>
          </cell>
          <cell r="AI202">
            <v>69</v>
          </cell>
          <cell r="AJ202">
            <v>0</v>
          </cell>
          <cell r="AK202">
            <v>0</v>
          </cell>
          <cell r="AL202">
            <v>0</v>
          </cell>
          <cell r="AM202">
            <v>0</v>
          </cell>
          <cell r="AN202">
            <v>0</v>
          </cell>
          <cell r="AO202">
            <v>0</v>
          </cell>
          <cell r="AP202">
            <v>0</v>
          </cell>
          <cell r="AQ202">
            <v>0</v>
          </cell>
          <cell r="AR202">
            <v>0</v>
          </cell>
          <cell r="AS202">
            <v>69</v>
          </cell>
          <cell r="AT202">
            <v>11</v>
          </cell>
          <cell r="AU202">
            <v>8</v>
          </cell>
          <cell r="AV202">
            <v>90</v>
          </cell>
          <cell r="AW202">
            <v>6</v>
          </cell>
          <cell r="AX202">
            <v>27</v>
          </cell>
          <cell r="AY202">
            <v>4</v>
          </cell>
          <cell r="AZ202">
            <v>0</v>
          </cell>
          <cell r="BA202">
            <v>0</v>
          </cell>
          <cell r="BB202">
            <v>0</v>
          </cell>
          <cell r="BC202">
            <v>0</v>
          </cell>
          <cell r="BD202">
            <v>0</v>
          </cell>
          <cell r="BE202">
            <v>0</v>
          </cell>
          <cell r="BF202">
            <v>307898.13</v>
          </cell>
          <cell r="BG202">
            <v>390389.84</v>
          </cell>
          <cell r="BH202">
            <v>0</v>
          </cell>
          <cell r="BI202">
            <v>390389.84</v>
          </cell>
          <cell r="BL202">
            <v>290025.49</v>
          </cell>
          <cell r="BM202">
            <v>0</v>
          </cell>
          <cell r="BN202">
            <v>290025.49</v>
          </cell>
          <cell r="BQ202">
            <v>1287636</v>
          </cell>
          <cell r="BR202">
            <v>0</v>
          </cell>
          <cell r="BS202">
            <v>1287636</v>
          </cell>
          <cell r="BV202">
            <v>706410.4</v>
          </cell>
          <cell r="BW202">
            <v>0</v>
          </cell>
          <cell r="BX202">
            <v>706410.4</v>
          </cell>
          <cell r="CA202">
            <v>0</v>
          </cell>
          <cell r="CB202">
            <v>0</v>
          </cell>
          <cell r="CC202">
            <v>0</v>
          </cell>
          <cell r="CF202">
            <v>0</v>
          </cell>
          <cell r="CG202">
            <v>0</v>
          </cell>
          <cell r="CH202">
            <v>0</v>
          </cell>
          <cell r="CL202">
            <v>0</v>
          </cell>
          <cell r="CM202">
            <v>0</v>
          </cell>
          <cell r="CN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t="str">
            <v>CORPORACION ASOCIATIVA LA JOYA</v>
          </cell>
          <cell r="DK202" t="str">
            <v>01 Asociación</v>
          </cell>
          <cell r="FI202" t="str">
            <v>pacMAYOR</v>
          </cell>
        </row>
        <row r="203">
          <cell r="A203">
            <v>20393692228</v>
          </cell>
          <cell r="C203" t="str">
            <v>CACAO</v>
          </cell>
          <cell r="D203" t="str">
            <v>CACAO EN GRANO</v>
          </cell>
          <cell r="E203" t="str">
            <v>Ucayali</v>
          </cell>
          <cell r="F203">
            <v>250302</v>
          </cell>
          <cell r="H203" t="str">
            <v>Padre Abad</v>
          </cell>
          <cell r="I203" t="str">
            <v>Irazola</v>
          </cell>
          <cell r="R203" t="str">
            <v>PAC</v>
          </cell>
          <cell r="S203" t="str">
            <v>2025</v>
          </cell>
          <cell r="T203">
            <v>1</v>
          </cell>
          <cell r="U203" t="str">
            <v>SI</v>
          </cell>
          <cell r="V203" t="str">
            <v>SI</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36</v>
          </cell>
          <cell r="AQ203">
            <v>16</v>
          </cell>
          <cell r="AR203">
            <v>52</v>
          </cell>
          <cell r="AS203">
            <v>52</v>
          </cell>
          <cell r="BD203">
            <v>18</v>
          </cell>
          <cell r="BE203">
            <v>0</v>
          </cell>
          <cell r="CL203">
            <v>55074.5</v>
          </cell>
          <cell r="CM203">
            <v>0</v>
          </cell>
          <cell r="CN203">
            <v>55074.5</v>
          </cell>
          <cell r="DD203">
            <v>0</v>
          </cell>
          <cell r="DE203">
            <v>55074.5</v>
          </cell>
          <cell r="DF203">
            <v>0</v>
          </cell>
          <cell r="DG203">
            <v>0</v>
          </cell>
          <cell r="DH203">
            <v>0</v>
          </cell>
          <cell r="DI203">
            <v>55074.5</v>
          </cell>
          <cell r="DJ203" t="str">
            <v>COOPERATIVA AGRARIA CACAOTERA SAN ALEJANDRO LTDA</v>
          </cell>
          <cell r="DK203" t="str">
            <v>02 Cooperativa</v>
          </cell>
          <cell r="FI203" t="str">
            <v>pacMAYOR</v>
          </cell>
        </row>
        <row r="204">
          <cell r="A204">
            <v>20563823641</v>
          </cell>
          <cell r="C204" t="str">
            <v>FIBRA DE ALPACA</v>
          </cell>
          <cell r="D204" t="str">
            <v>FIBRA DE ALPACA</v>
          </cell>
          <cell r="E204" t="str">
            <v>Cusco</v>
          </cell>
          <cell r="F204">
            <v>80801</v>
          </cell>
          <cell r="H204" t="str">
            <v>Espinar</v>
          </cell>
          <cell r="I204" t="str">
            <v>Espinar</v>
          </cell>
          <cell r="R204" t="str">
            <v>PAC</v>
          </cell>
          <cell r="S204" t="str">
            <v>2023</v>
          </cell>
          <cell r="T204">
            <v>1</v>
          </cell>
          <cell r="U204" t="str">
            <v>SI</v>
          </cell>
          <cell r="V204" t="str">
            <v>SI</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26</v>
          </cell>
          <cell r="AK204">
            <v>8</v>
          </cell>
          <cell r="AL204">
            <v>34</v>
          </cell>
          <cell r="AM204">
            <v>0</v>
          </cell>
          <cell r="AN204">
            <v>0</v>
          </cell>
          <cell r="AO204">
            <v>0</v>
          </cell>
          <cell r="AP204">
            <v>0</v>
          </cell>
          <cell r="AQ204">
            <v>0</v>
          </cell>
          <cell r="AR204">
            <v>0</v>
          </cell>
          <cell r="AS204">
            <v>34</v>
          </cell>
          <cell r="AT204">
            <v>0</v>
          </cell>
          <cell r="AU204">
            <v>0</v>
          </cell>
          <cell r="AV204">
            <v>0</v>
          </cell>
          <cell r="AW204">
            <v>0</v>
          </cell>
          <cell r="AX204">
            <v>0</v>
          </cell>
          <cell r="AY204">
            <v>0</v>
          </cell>
          <cell r="AZ204">
            <v>10</v>
          </cell>
          <cell r="BA204">
            <v>2</v>
          </cell>
          <cell r="BB204">
            <v>0</v>
          </cell>
          <cell r="BC204">
            <v>0</v>
          </cell>
          <cell r="BD204">
            <v>0</v>
          </cell>
          <cell r="BE204">
            <v>0</v>
          </cell>
          <cell r="BF204">
            <v>0</v>
          </cell>
          <cell r="BG204">
            <v>0</v>
          </cell>
          <cell r="BH204">
            <v>0</v>
          </cell>
          <cell r="BI204">
            <v>0</v>
          </cell>
          <cell r="BL204">
            <v>0</v>
          </cell>
          <cell r="BM204">
            <v>0</v>
          </cell>
          <cell r="BN204">
            <v>0</v>
          </cell>
          <cell r="BQ204">
            <v>0</v>
          </cell>
          <cell r="BR204">
            <v>0</v>
          </cell>
          <cell r="BS204">
            <v>0</v>
          </cell>
          <cell r="BV204">
            <v>0</v>
          </cell>
          <cell r="BW204">
            <v>0</v>
          </cell>
          <cell r="BX204">
            <v>0</v>
          </cell>
          <cell r="CA204">
            <v>170725</v>
          </cell>
          <cell r="CB204">
            <v>0</v>
          </cell>
          <cell r="CC204">
            <v>170725</v>
          </cell>
          <cell r="CF204">
            <v>0</v>
          </cell>
          <cell r="CG204">
            <v>0</v>
          </cell>
          <cell r="CH204">
            <v>0</v>
          </cell>
          <cell r="CL204">
            <v>0</v>
          </cell>
          <cell r="CM204">
            <v>0</v>
          </cell>
          <cell r="CN204">
            <v>0</v>
          </cell>
          <cell r="CQ204">
            <v>0</v>
          </cell>
          <cell r="CR204">
            <v>170725</v>
          </cell>
          <cell r="CS204">
            <v>0</v>
          </cell>
          <cell r="CT204">
            <v>0</v>
          </cell>
          <cell r="CU204">
            <v>0</v>
          </cell>
          <cell r="CV204">
            <v>0</v>
          </cell>
          <cell r="CW204">
            <v>170725</v>
          </cell>
          <cell r="CX204">
            <v>0</v>
          </cell>
          <cell r="CY204">
            <v>0</v>
          </cell>
          <cell r="CZ204">
            <v>0</v>
          </cell>
          <cell r="DA204">
            <v>0</v>
          </cell>
          <cell r="DB204">
            <v>0</v>
          </cell>
          <cell r="DC204">
            <v>0</v>
          </cell>
          <cell r="DD204">
            <v>0</v>
          </cell>
          <cell r="DE204">
            <v>0</v>
          </cell>
          <cell r="DF204">
            <v>0</v>
          </cell>
          <cell r="DG204">
            <v>0</v>
          </cell>
          <cell r="DH204">
            <v>0</v>
          </cell>
          <cell r="DI204">
            <v>0</v>
          </cell>
          <cell r="DJ204" t="str">
            <v>ASOCIACION PERUANA DE PRODUCTORES DE ALPACAS Y LLAMAS SPAR - DISTRITAL DE PALLPATA</v>
          </cell>
          <cell r="DK204" t="str">
            <v>01 Asociación</v>
          </cell>
          <cell r="FI204" t="str">
            <v>pacMAYOR</v>
          </cell>
        </row>
        <row r="205">
          <cell r="A205">
            <v>20563994453</v>
          </cell>
          <cell r="C205" t="str">
            <v>FIBRA DE ALPACA</v>
          </cell>
          <cell r="D205" t="str">
            <v>FIBRA DE ALPACA</v>
          </cell>
          <cell r="E205" t="str">
            <v>Cusco</v>
          </cell>
          <cell r="F205">
            <v>80605</v>
          </cell>
          <cell r="H205" t="str">
            <v>Canchis</v>
          </cell>
          <cell r="I205" t="str">
            <v>Pitumarca</v>
          </cell>
          <cell r="R205" t="str">
            <v>PAC</v>
          </cell>
          <cell r="S205" t="str">
            <v>2019-2020-2021-2022-2023</v>
          </cell>
          <cell r="T205">
            <v>5</v>
          </cell>
          <cell r="U205" t="str">
            <v>SI</v>
          </cell>
          <cell r="V205" t="str">
            <v>SI</v>
          </cell>
          <cell r="W205">
            <v>0</v>
          </cell>
          <cell r="X205">
            <v>14</v>
          </cell>
          <cell r="Y205">
            <v>10</v>
          </cell>
          <cell r="Z205">
            <v>24</v>
          </cell>
          <cell r="AA205">
            <v>15</v>
          </cell>
          <cell r="AB205">
            <v>9</v>
          </cell>
          <cell r="AC205">
            <v>24</v>
          </cell>
          <cell r="AD205">
            <v>14</v>
          </cell>
          <cell r="AE205">
            <v>10</v>
          </cell>
          <cell r="AF205">
            <v>24</v>
          </cell>
          <cell r="AG205">
            <v>14</v>
          </cell>
          <cell r="AH205">
            <v>10</v>
          </cell>
          <cell r="AI205">
            <v>24</v>
          </cell>
          <cell r="AJ205">
            <v>40</v>
          </cell>
          <cell r="AK205">
            <v>20</v>
          </cell>
          <cell r="AL205">
            <v>60</v>
          </cell>
          <cell r="AM205">
            <v>0</v>
          </cell>
          <cell r="AN205">
            <v>0</v>
          </cell>
          <cell r="AO205">
            <v>0</v>
          </cell>
          <cell r="AP205">
            <v>0</v>
          </cell>
          <cell r="AQ205">
            <v>0</v>
          </cell>
          <cell r="AR205">
            <v>0</v>
          </cell>
          <cell r="AS205">
            <v>60</v>
          </cell>
          <cell r="AT205">
            <v>15</v>
          </cell>
          <cell r="AU205">
            <v>7</v>
          </cell>
          <cell r="AV205">
            <v>27</v>
          </cell>
          <cell r="AW205">
            <v>9</v>
          </cell>
          <cell r="AX205">
            <v>26</v>
          </cell>
          <cell r="AY205">
            <v>5</v>
          </cell>
          <cell r="AZ205">
            <v>10</v>
          </cell>
          <cell r="BA205">
            <v>2</v>
          </cell>
          <cell r="BB205">
            <v>0</v>
          </cell>
          <cell r="BC205">
            <v>0</v>
          </cell>
          <cell r="BD205">
            <v>0</v>
          </cell>
          <cell r="BE205">
            <v>0</v>
          </cell>
          <cell r="BF205">
            <v>0</v>
          </cell>
          <cell r="BG205">
            <v>53047</v>
          </cell>
          <cell r="BH205">
            <v>0</v>
          </cell>
          <cell r="BI205">
            <v>53047</v>
          </cell>
          <cell r="BL205">
            <v>21762</v>
          </cell>
          <cell r="BM205">
            <v>0</v>
          </cell>
          <cell r="BN205">
            <v>21762</v>
          </cell>
          <cell r="BQ205">
            <v>253944.18</v>
          </cell>
          <cell r="BR205">
            <v>0</v>
          </cell>
          <cell r="BS205">
            <v>253944.18</v>
          </cell>
          <cell r="BV205">
            <v>123653.4</v>
          </cell>
          <cell r="BW205">
            <v>0</v>
          </cell>
          <cell r="BX205">
            <v>123653.4</v>
          </cell>
          <cell r="CA205">
            <v>1074383.5</v>
          </cell>
          <cell r="CB205">
            <v>0</v>
          </cell>
          <cell r="CC205">
            <v>1074383.5</v>
          </cell>
          <cell r="CF205">
            <v>0</v>
          </cell>
          <cell r="CG205">
            <v>0</v>
          </cell>
          <cell r="CH205">
            <v>0</v>
          </cell>
          <cell r="CL205">
            <v>0</v>
          </cell>
          <cell r="CM205">
            <v>0</v>
          </cell>
          <cell r="CN205">
            <v>0</v>
          </cell>
          <cell r="CQ205">
            <v>0</v>
          </cell>
          <cell r="CR205">
            <v>790672.5</v>
          </cell>
          <cell r="CS205">
            <v>0</v>
          </cell>
          <cell r="CT205">
            <v>283711</v>
          </cell>
          <cell r="CU205">
            <v>0</v>
          </cell>
          <cell r="CV205">
            <v>0</v>
          </cell>
          <cell r="CW205">
            <v>1074383.5</v>
          </cell>
          <cell r="CX205">
            <v>0</v>
          </cell>
          <cell r="CY205">
            <v>0</v>
          </cell>
          <cell r="CZ205">
            <v>0</v>
          </cell>
          <cell r="DA205">
            <v>0</v>
          </cell>
          <cell r="DB205">
            <v>0</v>
          </cell>
          <cell r="DC205">
            <v>0</v>
          </cell>
          <cell r="DD205">
            <v>0</v>
          </cell>
          <cell r="DE205">
            <v>0</v>
          </cell>
          <cell r="DF205">
            <v>0</v>
          </cell>
          <cell r="DG205">
            <v>0</v>
          </cell>
          <cell r="DH205">
            <v>0</v>
          </cell>
          <cell r="DI205">
            <v>0</v>
          </cell>
          <cell r="DJ205" t="str">
            <v>COOPERATIVA AGRARIA ADIANES DE PHINAYA CUSCO - PERU</v>
          </cell>
          <cell r="DK205" t="str">
            <v>02 Cooperativa</v>
          </cell>
          <cell r="FI205" t="str">
            <v>pacMAYOR</v>
          </cell>
        </row>
        <row r="206">
          <cell r="A206">
            <v>20132505455</v>
          </cell>
          <cell r="C206" t="str">
            <v>CAFÉ</v>
          </cell>
          <cell r="D206" t="str">
            <v>CAFÉ</v>
          </cell>
          <cell r="E206" t="str">
            <v>Cusco</v>
          </cell>
          <cell r="F206">
            <v>80901</v>
          </cell>
          <cell r="H206" t="str">
            <v>La Convencion</v>
          </cell>
          <cell r="I206" t="str">
            <v>Santa Ana</v>
          </cell>
          <cell r="R206" t="str">
            <v>PAC</v>
          </cell>
          <cell r="S206" t="str">
            <v>2024 - 2025</v>
          </cell>
          <cell r="T206">
            <v>2</v>
          </cell>
          <cell r="U206" t="str">
            <v>SI</v>
          </cell>
          <cell r="V206" t="str">
            <v>SI</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84</v>
          </cell>
          <cell r="AN206">
            <v>28</v>
          </cell>
          <cell r="AO206">
            <v>112</v>
          </cell>
          <cell r="AP206">
            <v>83</v>
          </cell>
          <cell r="AQ206">
            <v>28</v>
          </cell>
          <cell r="AR206">
            <v>111</v>
          </cell>
          <cell r="AS206">
            <v>111</v>
          </cell>
          <cell r="AT206">
            <v>0</v>
          </cell>
          <cell r="AU206">
            <v>0</v>
          </cell>
          <cell r="AV206">
            <v>0</v>
          </cell>
          <cell r="AW206">
            <v>0</v>
          </cell>
          <cell r="AX206">
            <v>0</v>
          </cell>
          <cell r="AY206">
            <v>0</v>
          </cell>
          <cell r="AZ206">
            <v>0</v>
          </cell>
          <cell r="BA206">
            <v>0</v>
          </cell>
          <cell r="BB206">
            <v>31</v>
          </cell>
          <cell r="BC206">
            <v>7</v>
          </cell>
          <cell r="BD206">
            <v>23</v>
          </cell>
          <cell r="BE206">
            <v>5</v>
          </cell>
          <cell r="BF206">
            <v>0</v>
          </cell>
          <cell r="BG206">
            <v>0</v>
          </cell>
          <cell r="BH206">
            <v>0</v>
          </cell>
          <cell r="BI206">
            <v>0</v>
          </cell>
          <cell r="BL206">
            <v>0</v>
          </cell>
          <cell r="BM206">
            <v>0</v>
          </cell>
          <cell r="BN206">
            <v>0</v>
          </cell>
          <cell r="BQ206">
            <v>0</v>
          </cell>
          <cell r="BR206">
            <v>0</v>
          </cell>
          <cell r="BS206">
            <v>0</v>
          </cell>
          <cell r="BV206">
            <v>0</v>
          </cell>
          <cell r="BW206">
            <v>0</v>
          </cell>
          <cell r="BX206">
            <v>0</v>
          </cell>
          <cell r="CA206">
            <v>0</v>
          </cell>
          <cell r="CB206">
            <v>0</v>
          </cell>
          <cell r="CC206">
            <v>0</v>
          </cell>
          <cell r="CF206">
            <v>168351.56200000001</v>
          </cell>
          <cell r="CG206">
            <v>0</v>
          </cell>
          <cell r="CH206">
            <v>168351.56200000001</v>
          </cell>
          <cell r="CL206">
            <v>615259.82950000023</v>
          </cell>
          <cell r="CM206">
            <v>0</v>
          </cell>
          <cell r="CN206">
            <v>615259.82950000023</v>
          </cell>
          <cell r="CQ206">
            <v>0</v>
          </cell>
          <cell r="CR206">
            <v>0</v>
          </cell>
          <cell r="CS206">
            <v>0</v>
          </cell>
          <cell r="CT206">
            <v>0</v>
          </cell>
          <cell r="CU206">
            <v>0</v>
          </cell>
          <cell r="CV206">
            <v>0</v>
          </cell>
          <cell r="CW206">
            <v>0</v>
          </cell>
          <cell r="CX206">
            <v>0</v>
          </cell>
          <cell r="CY206">
            <v>0</v>
          </cell>
          <cell r="CZ206">
            <v>168351.56200000001</v>
          </cell>
          <cell r="DA206">
            <v>0</v>
          </cell>
          <cell r="DB206">
            <v>0</v>
          </cell>
          <cell r="DC206">
            <v>168351.56200000001</v>
          </cell>
          <cell r="DD206">
            <v>113261.5</v>
          </cell>
          <cell r="DE206">
            <v>23369.86</v>
          </cell>
          <cell r="DF206">
            <v>478628.46950000001</v>
          </cell>
          <cell r="DG206">
            <v>0</v>
          </cell>
          <cell r="DH206">
            <v>0</v>
          </cell>
          <cell r="DI206">
            <v>615259.82949999999</v>
          </cell>
          <cell r="DJ206" t="str">
            <v>COOPERATIVA AGRARIA CAFETALERA AGUILAYOC LTDA. 084</v>
          </cell>
          <cell r="DK206" t="str">
            <v>02 Cooperativa</v>
          </cell>
          <cell r="DN206" t="str">
            <v>Cusco</v>
          </cell>
          <cell r="DQ206" t="str">
            <v>SI</v>
          </cell>
          <cell r="DR206">
            <v>29317</v>
          </cell>
          <cell r="DS206">
            <v>2024</v>
          </cell>
          <cell r="DT206" t="str">
            <v>Ejecución</v>
          </cell>
          <cell r="DU206" t="str">
            <v>La Cooperativa agraria cafetalera Aguilayoc es una organización sólida y debidamente formalizada que inició sus actividades económicas el 06/04/1980, se ha consolidado como un referente en la producción y comercialización de café de calidad de la region Cusco.</v>
          </cell>
          <cell r="DV206" t="str">
            <v>En el marco de las estrategias de apoyo al productor, AGROMERCADO se encuentra ejecutando un Plan de Articulación Comercial en beneficio de esta cooperativa. Esta intervención se realiza en estricto cumplimiento de lo priorizado en el Anexo 5A</v>
          </cell>
          <cell r="DW206" t="str">
            <v>Cooperativa Agraria Cafetalera Aguilayoc Ltda. 084</v>
          </cell>
          <cell r="DX206">
            <v>73</v>
          </cell>
          <cell r="DY206">
            <v>27</v>
          </cell>
          <cell r="DZ206">
            <v>218</v>
          </cell>
          <cell r="EA206" t="str">
            <v>50 TM</v>
          </cell>
          <cell r="EB206" t="str">
            <v>Mayo - Agosto</v>
          </cell>
          <cell r="EC206" t="str">
            <v>Junio - Noviembre</v>
          </cell>
          <cell r="ED206" t="str">
            <v>1500 - 1950 m s. n. m.</v>
          </cell>
          <cell r="EE206" t="str">
            <v>Catimor 70%, Caturra 10%, Bourbon 5%, Otros 15%</v>
          </cell>
          <cell r="EF206" t="str">
            <v>Certificacion Organica, 26 de noviembre del 2026</v>
          </cell>
          <cell r="EI206" t="str">
            <v>Grado 1: 65 %, Grado 2: 60%</v>
          </cell>
          <cell r="EJ206">
            <v>0.75</v>
          </cell>
          <cell r="EK206" t="str">
            <v>Jr. Ollanta Nro. 130 Urb. Santa Ana Cusco - La Convencion - Santa Ana</v>
          </cell>
          <cell r="EL206" t="str">
            <v>cacaguilayoc@gmail.com</v>
          </cell>
          <cell r="EM206">
            <v>938125531</v>
          </cell>
          <cell r="EO206" t="str">
            <v>https://www.facebook.com/p/Cooperativa-Agraria-Cafetalera-Aguilayoc-Ltda-084-100063996824049/?locale=es_LA</v>
          </cell>
          <cell r="EP206" t="str">
            <v>Fernando Saldivar Perez</v>
          </cell>
          <cell r="ES206" t="str">
            <v>Fernando Saldivar Perez</v>
          </cell>
          <cell r="ET206">
            <v>988777161</v>
          </cell>
          <cell r="EV206" t="str">
            <v>Q0212923N/GICOAR
 Q0032524N/GICOAR</v>
          </cell>
          <cell r="EW206" t="str">
            <v>8/06/2028
 09/07/2029</v>
          </cell>
          <cell r="EX206" t="str">
            <v>Aguilayoc</v>
          </cell>
          <cell r="EY206" t="str">
            <v>sobres de 250 gr, 500 gr</v>
          </cell>
          <cell r="EZ206" t="str">
            <v>Aguilayoc</v>
          </cell>
          <cell r="FA206" t="str">
            <v>Sobres de 100gr, 200gr, 500gr</v>
          </cell>
          <cell r="FC206" t="str">
            <v>NO</v>
          </cell>
          <cell r="FI206" t="str">
            <v>pacMAYOR|san martin</v>
          </cell>
        </row>
        <row r="207">
          <cell r="A207">
            <v>20564152031</v>
          </cell>
          <cell r="C207" t="str">
            <v>FIBRA DE ALPACA</v>
          </cell>
          <cell r="D207" t="str">
            <v>FIBRA DE ALPACA</v>
          </cell>
          <cell r="E207" t="str">
            <v>Cusco</v>
          </cell>
          <cell r="F207">
            <v>81209</v>
          </cell>
          <cell r="H207" t="str">
            <v>Quispicanchi</v>
          </cell>
          <cell r="I207" t="str">
            <v>Marcapata</v>
          </cell>
          <cell r="R207" t="str">
            <v>PAC</v>
          </cell>
          <cell r="S207" t="str">
            <v>2018-2019-2020-2021-2022</v>
          </cell>
          <cell r="T207">
            <v>5</v>
          </cell>
          <cell r="U207" t="str">
            <v>SI</v>
          </cell>
          <cell r="V207" t="str">
            <v>SI</v>
          </cell>
          <cell r="W207">
            <v>48</v>
          </cell>
          <cell r="X207">
            <v>0</v>
          </cell>
          <cell r="Y207">
            <v>11</v>
          </cell>
          <cell r="Z207">
            <v>11</v>
          </cell>
          <cell r="AA207">
            <v>0</v>
          </cell>
          <cell r="AB207">
            <v>11</v>
          </cell>
          <cell r="AC207">
            <v>11</v>
          </cell>
          <cell r="AD207">
            <v>0</v>
          </cell>
          <cell r="AE207">
            <v>11</v>
          </cell>
          <cell r="AF207">
            <v>11</v>
          </cell>
          <cell r="AG207">
            <v>0</v>
          </cell>
          <cell r="AH207">
            <v>11</v>
          </cell>
          <cell r="AI207">
            <v>11</v>
          </cell>
          <cell r="AJ207">
            <v>0</v>
          </cell>
          <cell r="AK207">
            <v>0</v>
          </cell>
          <cell r="AL207">
            <v>0</v>
          </cell>
          <cell r="AM207">
            <v>0</v>
          </cell>
          <cell r="AN207">
            <v>0</v>
          </cell>
          <cell r="AO207">
            <v>0</v>
          </cell>
          <cell r="AP207">
            <v>0</v>
          </cell>
          <cell r="AQ207">
            <v>0</v>
          </cell>
          <cell r="AR207">
            <v>0</v>
          </cell>
          <cell r="AS207">
            <v>11</v>
          </cell>
          <cell r="AT207">
            <v>5</v>
          </cell>
          <cell r="AU207">
            <v>1</v>
          </cell>
          <cell r="AV207">
            <v>29</v>
          </cell>
          <cell r="AW207">
            <v>7</v>
          </cell>
          <cell r="AX207">
            <v>24</v>
          </cell>
          <cell r="AY207">
            <v>12</v>
          </cell>
          <cell r="AZ207">
            <v>0</v>
          </cell>
          <cell r="BA207">
            <v>0</v>
          </cell>
          <cell r="BB207">
            <v>0</v>
          </cell>
          <cell r="BC207">
            <v>0</v>
          </cell>
          <cell r="BD207">
            <v>0</v>
          </cell>
          <cell r="BE207">
            <v>0</v>
          </cell>
          <cell r="BF207">
            <v>0</v>
          </cell>
          <cell r="BG207">
            <v>436.7</v>
          </cell>
          <cell r="BH207">
            <v>29560.9</v>
          </cell>
          <cell r="BI207">
            <v>29997.599999999999</v>
          </cell>
          <cell r="BL207">
            <v>0</v>
          </cell>
          <cell r="BM207">
            <v>0</v>
          </cell>
          <cell r="BN207">
            <v>0</v>
          </cell>
          <cell r="BQ207">
            <v>0</v>
          </cell>
          <cell r="BR207">
            <v>133154.78</v>
          </cell>
          <cell r="BS207">
            <v>133154.78</v>
          </cell>
          <cell r="BV207">
            <v>34485.699999999997</v>
          </cell>
          <cell r="BW207">
            <v>0</v>
          </cell>
          <cell r="BX207">
            <v>34485.699999999997</v>
          </cell>
          <cell r="CA207">
            <v>0</v>
          </cell>
          <cell r="CB207">
            <v>0</v>
          </cell>
          <cell r="CC207">
            <v>0</v>
          </cell>
          <cell r="CF207">
            <v>0</v>
          </cell>
          <cell r="CG207">
            <v>0</v>
          </cell>
          <cell r="CH207">
            <v>0</v>
          </cell>
          <cell r="CL207">
            <v>0</v>
          </cell>
          <cell r="CM207">
            <v>0</v>
          </cell>
          <cell r="CN207">
            <v>0</v>
          </cell>
          <cell r="CQ207">
            <v>0</v>
          </cell>
          <cell r="CR207">
            <v>0</v>
          </cell>
          <cell r="CS207">
            <v>0</v>
          </cell>
          <cell r="CT207">
            <v>0</v>
          </cell>
          <cell r="CU207">
            <v>0</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t="str">
            <v>ASOCIACION DE ARTESANOS TRES ALPAQUITAS H&amp;F</v>
          </cell>
          <cell r="DK207" t="str">
            <v>01 Asociación</v>
          </cell>
          <cell r="FI207" t="str">
            <v>pacMAYOR</v>
          </cell>
        </row>
        <row r="208">
          <cell r="A208">
            <v>20564218589</v>
          </cell>
          <cell r="C208" t="str">
            <v>DERIVADOS LACTEOS</v>
          </cell>
          <cell r="D208" t="str">
            <v>DERIVADOS LACTEOS</v>
          </cell>
          <cell r="E208" t="str">
            <v>Cusco</v>
          </cell>
          <cell r="F208">
            <v>80708</v>
          </cell>
          <cell r="H208" t="str">
            <v>Chumbivilcas</v>
          </cell>
          <cell r="I208" t="str">
            <v>Velille</v>
          </cell>
          <cell r="R208" t="str">
            <v>PAC</v>
          </cell>
          <cell r="S208" t="str">
            <v>2018-2019-2020-2021</v>
          </cell>
          <cell r="T208">
            <v>4</v>
          </cell>
          <cell r="U208" t="str">
            <v>SI</v>
          </cell>
          <cell r="V208" t="str">
            <v>SI</v>
          </cell>
          <cell r="W208">
            <v>38</v>
          </cell>
          <cell r="X208">
            <v>34</v>
          </cell>
          <cell r="Y208">
            <v>13</v>
          </cell>
          <cell r="Z208">
            <v>47</v>
          </cell>
          <cell r="AA208">
            <v>29</v>
          </cell>
          <cell r="AB208">
            <v>13</v>
          </cell>
          <cell r="AC208">
            <v>42</v>
          </cell>
          <cell r="AD208">
            <v>14</v>
          </cell>
          <cell r="AE208">
            <v>10</v>
          </cell>
          <cell r="AF208">
            <v>24</v>
          </cell>
          <cell r="AG208">
            <v>14</v>
          </cell>
          <cell r="AH208">
            <v>10</v>
          </cell>
          <cell r="AI208">
            <v>24</v>
          </cell>
          <cell r="AJ208">
            <v>0</v>
          </cell>
          <cell r="AK208">
            <v>0</v>
          </cell>
          <cell r="AL208">
            <v>0</v>
          </cell>
          <cell r="AM208">
            <v>0</v>
          </cell>
          <cell r="AN208">
            <v>0</v>
          </cell>
          <cell r="AO208">
            <v>0</v>
          </cell>
          <cell r="AP208">
            <v>0</v>
          </cell>
          <cell r="AQ208">
            <v>0</v>
          </cell>
          <cell r="AR208">
            <v>0</v>
          </cell>
          <cell r="AS208">
            <v>24</v>
          </cell>
          <cell r="AT208">
            <v>0</v>
          </cell>
          <cell r="AU208">
            <v>5</v>
          </cell>
          <cell r="AV208">
            <v>27</v>
          </cell>
          <cell r="AW208">
            <v>5</v>
          </cell>
          <cell r="AX208">
            <v>0</v>
          </cell>
          <cell r="AY208">
            <v>0</v>
          </cell>
          <cell r="AZ208">
            <v>0</v>
          </cell>
          <cell r="BA208">
            <v>0</v>
          </cell>
          <cell r="BB208">
            <v>0</v>
          </cell>
          <cell r="BC208">
            <v>0</v>
          </cell>
          <cell r="BD208">
            <v>0</v>
          </cell>
          <cell r="BE208">
            <v>0</v>
          </cell>
          <cell r="BF208">
            <v>0</v>
          </cell>
          <cell r="BG208">
            <v>84926.18</v>
          </cell>
          <cell r="BH208">
            <v>0</v>
          </cell>
          <cell r="BI208">
            <v>84926.18</v>
          </cell>
          <cell r="BL208">
            <v>4307</v>
          </cell>
          <cell r="BM208">
            <v>0</v>
          </cell>
          <cell r="BN208">
            <v>4307</v>
          </cell>
          <cell r="BQ208">
            <v>11511.97</v>
          </cell>
          <cell r="BR208">
            <v>0</v>
          </cell>
          <cell r="BS208">
            <v>11511.97</v>
          </cell>
          <cell r="BV208">
            <v>0</v>
          </cell>
          <cell r="BW208">
            <v>0</v>
          </cell>
          <cell r="BX208">
            <v>0</v>
          </cell>
          <cell r="CA208">
            <v>0</v>
          </cell>
          <cell r="CB208">
            <v>0</v>
          </cell>
          <cell r="CC208">
            <v>0</v>
          </cell>
          <cell r="CF208">
            <v>0</v>
          </cell>
          <cell r="CG208">
            <v>0</v>
          </cell>
          <cell r="CH208">
            <v>0</v>
          </cell>
          <cell r="CL208">
            <v>0</v>
          </cell>
          <cell r="CM208">
            <v>0</v>
          </cell>
          <cell r="CN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t="str">
            <v>ASOCIACIÓN DE PRODUCTORES AGROPECUARIOS MI CULLAHUATA - VELILLE</v>
          </cell>
          <cell r="DK208" t="str">
            <v>01 Asociación</v>
          </cell>
          <cell r="FI208" t="str">
            <v>pacMAYOR</v>
          </cell>
        </row>
        <row r="209">
          <cell r="A209">
            <v>20567261523</v>
          </cell>
          <cell r="C209" t="str">
            <v>AGUAJE</v>
          </cell>
          <cell r="D209" t="str">
            <v>AGUAJE</v>
          </cell>
          <cell r="E209" t="str">
            <v>Loreto</v>
          </cell>
          <cell r="F209">
            <v>160301</v>
          </cell>
          <cell r="H209" t="str">
            <v>Loreto</v>
          </cell>
          <cell r="I209" t="str">
            <v>Nauta</v>
          </cell>
          <cell r="R209" t="str">
            <v>PAC</v>
          </cell>
          <cell r="S209" t="str">
            <v>2018-2019-2020-2021-2022</v>
          </cell>
          <cell r="T209">
            <v>5</v>
          </cell>
          <cell r="U209" t="str">
            <v>SI</v>
          </cell>
          <cell r="V209" t="str">
            <v>SI</v>
          </cell>
          <cell r="W209">
            <v>28</v>
          </cell>
          <cell r="X209">
            <v>26</v>
          </cell>
          <cell r="Y209">
            <v>1</v>
          </cell>
          <cell r="Z209">
            <v>27</v>
          </cell>
          <cell r="AA209">
            <v>26</v>
          </cell>
          <cell r="AB209">
            <v>1</v>
          </cell>
          <cell r="AC209">
            <v>27</v>
          </cell>
          <cell r="AD209">
            <v>29</v>
          </cell>
          <cell r="AE209">
            <v>1</v>
          </cell>
          <cell r="AF209">
            <v>30</v>
          </cell>
          <cell r="AG209">
            <v>29</v>
          </cell>
          <cell r="AH209">
            <v>1</v>
          </cell>
          <cell r="AI209">
            <v>30</v>
          </cell>
          <cell r="AJ209">
            <v>0</v>
          </cell>
          <cell r="AK209">
            <v>0</v>
          </cell>
          <cell r="AL209">
            <v>0</v>
          </cell>
          <cell r="AM209">
            <v>0</v>
          </cell>
          <cell r="AN209">
            <v>0</v>
          </cell>
          <cell r="AO209">
            <v>0</v>
          </cell>
          <cell r="AP209">
            <v>0</v>
          </cell>
          <cell r="AQ209">
            <v>0</v>
          </cell>
          <cell r="AR209">
            <v>0</v>
          </cell>
          <cell r="AS209">
            <v>30</v>
          </cell>
          <cell r="AT209">
            <v>0</v>
          </cell>
          <cell r="AU209">
            <v>0</v>
          </cell>
          <cell r="AV209">
            <v>18</v>
          </cell>
          <cell r="AW209">
            <v>0</v>
          </cell>
          <cell r="AX209">
            <v>14</v>
          </cell>
          <cell r="AY209">
            <v>3</v>
          </cell>
          <cell r="AZ209">
            <v>0</v>
          </cell>
          <cell r="BA209">
            <v>0</v>
          </cell>
          <cell r="BB209">
            <v>0</v>
          </cell>
          <cell r="BC209">
            <v>0</v>
          </cell>
          <cell r="BD209">
            <v>0</v>
          </cell>
          <cell r="BE209">
            <v>0</v>
          </cell>
          <cell r="BF209">
            <v>0</v>
          </cell>
          <cell r="BG209">
            <v>8523.76</v>
          </cell>
          <cell r="BH209">
            <v>0</v>
          </cell>
          <cell r="BI209">
            <v>8523.76</v>
          </cell>
          <cell r="BL209">
            <v>27100</v>
          </cell>
          <cell r="BM209">
            <v>0</v>
          </cell>
          <cell r="BN209">
            <v>27100</v>
          </cell>
          <cell r="BQ209">
            <v>60000</v>
          </cell>
          <cell r="BR209">
            <v>0</v>
          </cell>
          <cell r="BS209">
            <v>60000</v>
          </cell>
          <cell r="BV209">
            <v>318336</v>
          </cell>
          <cell r="BW209">
            <v>0</v>
          </cell>
          <cell r="BX209">
            <v>318336</v>
          </cell>
          <cell r="CA209">
            <v>0</v>
          </cell>
          <cell r="CB209">
            <v>0</v>
          </cell>
          <cell r="CC209">
            <v>0</v>
          </cell>
          <cell r="CF209">
            <v>0</v>
          </cell>
          <cell r="CG209">
            <v>0</v>
          </cell>
          <cell r="CH209">
            <v>0</v>
          </cell>
          <cell r="CL209">
            <v>0</v>
          </cell>
          <cell r="CM209">
            <v>0</v>
          </cell>
          <cell r="CN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t="str">
            <v>ORGANIZACION DE MANEJO DE RECURSOS NATURALES BUENOS AIRES</v>
          </cell>
          <cell r="DK209" t="str">
            <v>01 Asociación</v>
          </cell>
          <cell r="FI209" t="str">
            <v>pacMAYOR</v>
          </cell>
        </row>
        <row r="210">
          <cell r="A210">
            <v>20603320621</v>
          </cell>
          <cell r="C210" t="str">
            <v>CAFÉ</v>
          </cell>
          <cell r="D210" t="str">
            <v>CAFÉ</v>
          </cell>
          <cell r="E210" t="str">
            <v>Amazonas</v>
          </cell>
          <cell r="F210">
            <v>10604</v>
          </cell>
          <cell r="H210" t="str">
            <v>Rodriguez de Mendoza</v>
          </cell>
          <cell r="I210" t="str">
            <v>Huambo</v>
          </cell>
          <cell r="R210" t="str">
            <v>PAC</v>
          </cell>
          <cell r="S210" t="str">
            <v>2018-2019-2020-2021-2022-2023</v>
          </cell>
          <cell r="T210">
            <v>6</v>
          </cell>
          <cell r="U210" t="str">
            <v>SI</v>
          </cell>
          <cell r="V210" t="str">
            <v>SI</v>
          </cell>
          <cell r="W210">
            <v>150</v>
          </cell>
          <cell r="X210">
            <v>0</v>
          </cell>
          <cell r="Y210">
            <v>0</v>
          </cell>
          <cell r="Z210">
            <v>0</v>
          </cell>
          <cell r="AA210">
            <v>108</v>
          </cell>
          <cell r="AB210">
            <v>42</v>
          </cell>
          <cell r="AC210">
            <v>150</v>
          </cell>
          <cell r="AD210">
            <v>205</v>
          </cell>
          <cell r="AE210">
            <v>119</v>
          </cell>
          <cell r="AF210">
            <v>324</v>
          </cell>
          <cell r="AG210">
            <v>205</v>
          </cell>
          <cell r="AH210">
            <v>119</v>
          </cell>
          <cell r="AI210">
            <v>324</v>
          </cell>
          <cell r="AJ210">
            <v>205</v>
          </cell>
          <cell r="AK210">
            <v>119</v>
          </cell>
          <cell r="AL210">
            <v>324</v>
          </cell>
          <cell r="AM210">
            <v>0</v>
          </cell>
          <cell r="AN210">
            <v>0</v>
          </cell>
          <cell r="AO210">
            <v>0</v>
          </cell>
          <cell r="AP210">
            <v>0</v>
          </cell>
          <cell r="AQ210">
            <v>0</v>
          </cell>
          <cell r="AR210">
            <v>0</v>
          </cell>
          <cell r="AS210">
            <v>324</v>
          </cell>
          <cell r="AT210">
            <v>0</v>
          </cell>
          <cell r="AU210">
            <v>0</v>
          </cell>
          <cell r="AV210">
            <v>25</v>
          </cell>
          <cell r="AW210">
            <v>9</v>
          </cell>
          <cell r="AX210">
            <v>41</v>
          </cell>
          <cell r="AY210">
            <v>7</v>
          </cell>
          <cell r="AZ210">
            <v>32</v>
          </cell>
          <cell r="BA210">
            <v>6</v>
          </cell>
          <cell r="BB210">
            <v>0</v>
          </cell>
          <cell r="BC210">
            <v>0</v>
          </cell>
          <cell r="BD210">
            <v>0</v>
          </cell>
          <cell r="BE210">
            <v>0</v>
          </cell>
          <cell r="BF210">
            <v>0</v>
          </cell>
          <cell r="BG210">
            <v>409100</v>
          </cell>
          <cell r="BH210">
            <v>0</v>
          </cell>
          <cell r="BI210">
            <v>409100</v>
          </cell>
          <cell r="BL210">
            <v>325000</v>
          </cell>
          <cell r="BM210">
            <v>0</v>
          </cell>
          <cell r="BN210">
            <v>325000</v>
          </cell>
          <cell r="BQ210">
            <v>1224192.51</v>
          </cell>
          <cell r="BR210">
            <v>398235.92</v>
          </cell>
          <cell r="BS210">
            <v>1622428.43</v>
          </cell>
          <cell r="BV210">
            <v>820950</v>
          </cell>
          <cell r="BW210">
            <v>0</v>
          </cell>
          <cell r="BX210">
            <v>820950</v>
          </cell>
          <cell r="CA210">
            <v>165821.20000000001</v>
          </cell>
          <cell r="CB210">
            <v>0</v>
          </cell>
          <cell r="CC210">
            <v>165821.20000000001</v>
          </cell>
          <cell r="CF210">
            <v>0</v>
          </cell>
          <cell r="CG210">
            <v>0</v>
          </cell>
          <cell r="CH210">
            <v>0</v>
          </cell>
          <cell r="CL210">
            <v>0</v>
          </cell>
          <cell r="CM210">
            <v>0</v>
          </cell>
          <cell r="CN210">
            <v>0</v>
          </cell>
          <cell r="CQ210">
            <v>9793.4</v>
          </cell>
          <cell r="CR210">
            <v>0</v>
          </cell>
          <cell r="CS210">
            <v>0</v>
          </cell>
          <cell r="CT210">
            <v>156027.79999999999</v>
          </cell>
          <cell r="CU210">
            <v>0</v>
          </cell>
          <cell r="CV210">
            <v>0</v>
          </cell>
          <cell r="CW210">
            <v>165821.20000000001</v>
          </cell>
          <cell r="CX210">
            <v>0</v>
          </cell>
          <cell r="CY210">
            <v>0</v>
          </cell>
          <cell r="CZ210">
            <v>0</v>
          </cell>
          <cell r="DA210">
            <v>0</v>
          </cell>
          <cell r="DB210">
            <v>0</v>
          </cell>
          <cell r="DC210">
            <v>0</v>
          </cell>
          <cell r="DD210">
            <v>0</v>
          </cell>
          <cell r="DE210">
            <v>0</v>
          </cell>
          <cell r="DF210">
            <v>0</v>
          </cell>
          <cell r="DG210">
            <v>0</v>
          </cell>
          <cell r="DH210">
            <v>0</v>
          </cell>
          <cell r="DI210">
            <v>0</v>
          </cell>
          <cell r="DJ210" t="str">
            <v>COOPERATIVA AGRARIA CAFETALERA ALTA MONTAÑA</v>
          </cell>
          <cell r="DK210" t="str">
            <v>02 Cooperativa</v>
          </cell>
          <cell r="FI210" t="str">
            <v>pacMAYOR</v>
          </cell>
        </row>
        <row r="211">
          <cell r="A211">
            <v>20136201132</v>
          </cell>
          <cell r="C211" t="str">
            <v>CAFÉ</v>
          </cell>
          <cell r="D211" t="str">
            <v>CAFÉ</v>
          </cell>
          <cell r="E211" t="str">
            <v>Cusco</v>
          </cell>
          <cell r="F211">
            <v>80901</v>
          </cell>
          <cell r="H211" t="str">
            <v>La Convencion</v>
          </cell>
          <cell r="I211" t="str">
            <v>Santa Ana</v>
          </cell>
          <cell r="R211" t="str">
            <v>PAC</v>
          </cell>
          <cell r="S211" t="str">
            <v>2018-2019-2020-2021-2022-2023</v>
          </cell>
          <cell r="T211">
            <v>6</v>
          </cell>
          <cell r="U211" t="str">
            <v>SI</v>
          </cell>
          <cell r="V211" t="str">
            <v>SI</v>
          </cell>
          <cell r="W211">
            <v>116</v>
          </cell>
          <cell r="X211">
            <v>84</v>
          </cell>
          <cell r="Y211">
            <v>29</v>
          </cell>
          <cell r="Z211">
            <v>113</v>
          </cell>
          <cell r="AA211">
            <v>108</v>
          </cell>
          <cell r="AB211">
            <v>36</v>
          </cell>
          <cell r="AC211">
            <v>144</v>
          </cell>
          <cell r="AD211">
            <v>103</v>
          </cell>
          <cell r="AE211">
            <v>34</v>
          </cell>
          <cell r="AF211">
            <v>137</v>
          </cell>
          <cell r="AG211">
            <v>103</v>
          </cell>
          <cell r="AH211">
            <v>34</v>
          </cell>
          <cell r="AI211">
            <v>137</v>
          </cell>
          <cell r="AJ211">
            <v>103</v>
          </cell>
          <cell r="AK211">
            <v>34</v>
          </cell>
          <cell r="AL211">
            <v>137</v>
          </cell>
          <cell r="AM211">
            <v>0</v>
          </cell>
          <cell r="AN211">
            <v>0</v>
          </cell>
          <cell r="AO211">
            <v>0</v>
          </cell>
          <cell r="AP211">
            <v>0</v>
          </cell>
          <cell r="AQ211">
            <v>0</v>
          </cell>
          <cell r="AR211">
            <v>0</v>
          </cell>
          <cell r="AS211">
            <v>137</v>
          </cell>
          <cell r="AT211">
            <v>0</v>
          </cell>
          <cell r="AU211">
            <v>7</v>
          </cell>
          <cell r="AV211">
            <v>20</v>
          </cell>
          <cell r="AW211">
            <v>4</v>
          </cell>
          <cell r="AX211">
            <v>15</v>
          </cell>
          <cell r="AY211">
            <v>3</v>
          </cell>
          <cell r="AZ211">
            <v>23</v>
          </cell>
          <cell r="BA211">
            <v>0</v>
          </cell>
          <cell r="BB211">
            <v>0</v>
          </cell>
          <cell r="BC211">
            <v>0</v>
          </cell>
          <cell r="BD211">
            <v>0</v>
          </cell>
          <cell r="BE211">
            <v>0</v>
          </cell>
          <cell r="BF211">
            <v>0</v>
          </cell>
          <cell r="BG211">
            <v>190487.74</v>
          </cell>
          <cell r="BH211">
            <v>532530.46</v>
          </cell>
          <cell r="BI211">
            <v>723018.2</v>
          </cell>
          <cell r="BL211">
            <v>923748.54</v>
          </cell>
          <cell r="BM211">
            <v>0</v>
          </cell>
          <cell r="BN211">
            <v>923748.54</v>
          </cell>
          <cell r="BQ211">
            <v>1432837.27</v>
          </cell>
          <cell r="BR211">
            <v>0</v>
          </cell>
          <cell r="BS211">
            <v>1432837.27</v>
          </cell>
          <cell r="BV211">
            <v>477668.71</v>
          </cell>
          <cell r="BW211">
            <v>2006942.56</v>
          </cell>
          <cell r="BX211">
            <v>2484611.27</v>
          </cell>
          <cell r="CA211">
            <v>1303391.22</v>
          </cell>
          <cell r="CB211">
            <v>546722.31000000006</v>
          </cell>
          <cell r="CC211">
            <v>1850113.53</v>
          </cell>
          <cell r="CF211">
            <v>0</v>
          </cell>
          <cell r="CG211">
            <v>0</v>
          </cell>
          <cell r="CH211">
            <v>0</v>
          </cell>
          <cell r="CL211">
            <v>0</v>
          </cell>
          <cell r="CM211">
            <v>0</v>
          </cell>
          <cell r="CN211">
            <v>0</v>
          </cell>
          <cell r="CQ211">
            <v>0</v>
          </cell>
          <cell r="CR211">
            <v>0</v>
          </cell>
          <cell r="CS211">
            <v>0</v>
          </cell>
          <cell r="CT211">
            <v>1850120.1854020001</v>
          </cell>
          <cell r="CU211">
            <v>0</v>
          </cell>
          <cell r="CV211">
            <v>0</v>
          </cell>
          <cell r="CW211">
            <v>1850120.1854020001</v>
          </cell>
          <cell r="CX211">
            <v>0</v>
          </cell>
          <cell r="CY211">
            <v>0</v>
          </cell>
          <cell r="CZ211">
            <v>0</v>
          </cell>
          <cell r="DA211">
            <v>0</v>
          </cell>
          <cell r="DB211">
            <v>0</v>
          </cell>
          <cell r="DC211">
            <v>0</v>
          </cell>
          <cell r="DD211">
            <v>0</v>
          </cell>
          <cell r="DE211">
            <v>0</v>
          </cell>
          <cell r="DF211">
            <v>0</v>
          </cell>
          <cell r="DG211">
            <v>0</v>
          </cell>
          <cell r="DH211">
            <v>0</v>
          </cell>
          <cell r="DI211">
            <v>0</v>
          </cell>
          <cell r="DJ211" t="str">
            <v>COOPERATIVA AGRARIA CAFETALERA ALTO URUBAMBA LTDA N° 239</v>
          </cell>
          <cell r="DK211" t="str">
            <v>02 Cooperativa</v>
          </cell>
          <cell r="FI211" t="str">
            <v>pacMAYOR</v>
          </cell>
        </row>
        <row r="212">
          <cell r="A212">
            <v>20170142773</v>
          </cell>
          <cell r="C212" t="str">
            <v>CAFÉ</v>
          </cell>
          <cell r="D212" t="str">
            <v>CAFÉ</v>
          </cell>
          <cell r="E212" t="str">
            <v>Amazonas</v>
          </cell>
          <cell r="F212">
            <v>10701</v>
          </cell>
          <cell r="H212" t="str">
            <v>Utcubamba</v>
          </cell>
          <cell r="I212" t="str">
            <v>Bagua Grande</v>
          </cell>
          <cell r="R212" t="str">
            <v>PAC</v>
          </cell>
          <cell r="S212" t="str">
            <v>2018-2019-2020-2023-2024</v>
          </cell>
          <cell r="T212">
            <v>5</v>
          </cell>
          <cell r="U212" t="str">
            <v>SI</v>
          </cell>
          <cell r="V212" t="str">
            <v>SI</v>
          </cell>
          <cell r="W212">
            <v>592</v>
          </cell>
          <cell r="X212">
            <v>498</v>
          </cell>
          <cell r="Y212">
            <v>91</v>
          </cell>
          <cell r="Z212">
            <v>589</v>
          </cell>
          <cell r="AA212">
            <v>296</v>
          </cell>
          <cell r="AB212">
            <v>58</v>
          </cell>
          <cell r="AC212">
            <v>354</v>
          </cell>
          <cell r="AD212">
            <v>0</v>
          </cell>
          <cell r="AE212">
            <v>0</v>
          </cell>
          <cell r="AF212">
            <v>0</v>
          </cell>
          <cell r="AG212">
            <v>0</v>
          </cell>
          <cell r="AH212">
            <v>0</v>
          </cell>
          <cell r="AI212">
            <v>0</v>
          </cell>
          <cell r="AJ212">
            <v>596</v>
          </cell>
          <cell r="AK212">
            <v>94</v>
          </cell>
          <cell r="AL212">
            <v>690</v>
          </cell>
          <cell r="AM212">
            <v>263</v>
          </cell>
          <cell r="AN212">
            <v>46</v>
          </cell>
          <cell r="AO212">
            <v>309</v>
          </cell>
          <cell r="AP212">
            <v>0</v>
          </cell>
          <cell r="AQ212">
            <v>0</v>
          </cell>
          <cell r="AR212">
            <v>0</v>
          </cell>
          <cell r="AS212">
            <v>309</v>
          </cell>
          <cell r="AT212">
            <v>0</v>
          </cell>
          <cell r="AU212">
            <v>9</v>
          </cell>
          <cell r="AV212">
            <v>0</v>
          </cell>
          <cell r="AW212">
            <v>0</v>
          </cell>
          <cell r="AX212">
            <v>0</v>
          </cell>
          <cell r="AY212">
            <v>0</v>
          </cell>
          <cell r="AZ212">
            <v>45</v>
          </cell>
          <cell r="BA212">
            <v>6</v>
          </cell>
          <cell r="BB212">
            <v>30</v>
          </cell>
          <cell r="BC212">
            <v>5</v>
          </cell>
          <cell r="BD212">
            <v>0</v>
          </cell>
          <cell r="BE212">
            <v>0</v>
          </cell>
          <cell r="BF212">
            <v>448800</v>
          </cell>
          <cell r="BG212">
            <v>0</v>
          </cell>
          <cell r="BH212">
            <v>1768356.9</v>
          </cell>
          <cell r="BI212">
            <v>1768356.9</v>
          </cell>
          <cell r="BL212">
            <v>443003.7</v>
          </cell>
          <cell r="BM212">
            <v>1384395.93</v>
          </cell>
          <cell r="BN212">
            <v>1827399.63</v>
          </cell>
          <cell r="BQ212">
            <v>0</v>
          </cell>
          <cell r="BR212">
            <v>0</v>
          </cell>
          <cell r="BS212">
            <v>0</v>
          </cell>
          <cell r="BV212">
            <v>0</v>
          </cell>
          <cell r="BW212">
            <v>0</v>
          </cell>
          <cell r="BX212">
            <v>0</v>
          </cell>
          <cell r="CA212">
            <v>0</v>
          </cell>
          <cell r="CB212">
            <v>5910875.29</v>
          </cell>
          <cell r="CC212">
            <v>5910875.29</v>
          </cell>
          <cell r="CF212">
            <v>264948.69159</v>
          </cell>
          <cell r="CG212">
            <v>8889133.2784400973</v>
          </cell>
          <cell r="CH212">
            <v>9154081.9700300973</v>
          </cell>
          <cell r="CL212">
            <v>0</v>
          </cell>
          <cell r="CM212">
            <v>0</v>
          </cell>
          <cell r="CN212">
            <v>0</v>
          </cell>
          <cell r="CQ212">
            <v>0</v>
          </cell>
          <cell r="CR212">
            <v>0</v>
          </cell>
          <cell r="CS212">
            <v>0</v>
          </cell>
          <cell r="CT212">
            <v>5910875.3100000015</v>
          </cell>
          <cell r="CU212">
            <v>0</v>
          </cell>
          <cell r="CV212">
            <v>0</v>
          </cell>
          <cell r="CW212">
            <v>5910875.3100000015</v>
          </cell>
          <cell r="CX212">
            <v>0</v>
          </cell>
          <cell r="CY212">
            <v>0</v>
          </cell>
          <cell r="CZ212">
            <v>9154081.9700300973</v>
          </cell>
          <cell r="DA212">
            <v>0</v>
          </cell>
          <cell r="DB212">
            <v>0</v>
          </cell>
          <cell r="DC212">
            <v>9154081.9700300973</v>
          </cell>
          <cell r="DD212">
            <v>0</v>
          </cell>
          <cell r="DE212">
            <v>0</v>
          </cell>
          <cell r="DF212">
            <v>0</v>
          </cell>
          <cell r="DG212">
            <v>0</v>
          </cell>
          <cell r="DH212">
            <v>0</v>
          </cell>
          <cell r="DI212">
            <v>0</v>
          </cell>
          <cell r="DJ212" t="str">
            <v>COOPERATIVA AGRARIA CAFETALERA BAGUA GRANDE LIMITADA</v>
          </cell>
          <cell r="DK212" t="str">
            <v>02 Cooperativa</v>
          </cell>
          <cell r="FI212" t="str">
            <v>pacMAYOR</v>
          </cell>
        </row>
        <row r="213">
          <cell r="A213">
            <v>20479595276</v>
          </cell>
          <cell r="C213" t="str">
            <v>CAFÉ</v>
          </cell>
          <cell r="D213" t="str">
            <v>CAFE VERDE</v>
          </cell>
          <cell r="E213" t="str">
            <v>Cajamarca</v>
          </cell>
          <cell r="F213">
            <v>60901</v>
          </cell>
          <cell r="H213" t="str">
            <v>San Ignacio</v>
          </cell>
          <cell r="I213" t="str">
            <v>San Ignacio</v>
          </cell>
          <cell r="R213" t="str">
            <v>PAC</v>
          </cell>
          <cell r="S213" t="str">
            <v>2025</v>
          </cell>
          <cell r="T213">
            <v>1</v>
          </cell>
          <cell r="U213" t="str">
            <v>SI</v>
          </cell>
          <cell r="V213" t="str">
            <v>SI</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145</v>
          </cell>
          <cell r="AQ213">
            <v>50</v>
          </cell>
          <cell r="AR213">
            <v>195</v>
          </cell>
          <cell r="AS213">
            <v>195</v>
          </cell>
          <cell r="BD213">
            <v>15</v>
          </cell>
          <cell r="BE213">
            <v>2</v>
          </cell>
          <cell r="CL213">
            <v>0</v>
          </cell>
          <cell r="CM213">
            <v>2396608.5597000001</v>
          </cell>
          <cell r="CN213">
            <v>2396608.5597000001</v>
          </cell>
          <cell r="DD213">
            <v>0</v>
          </cell>
          <cell r="DE213">
            <v>0</v>
          </cell>
          <cell r="DF213">
            <v>2396608.5597000001</v>
          </cell>
          <cell r="DG213">
            <v>0</v>
          </cell>
          <cell r="DH213">
            <v>0</v>
          </cell>
          <cell r="DI213">
            <v>2396608.5597000001</v>
          </cell>
          <cell r="DJ213" t="str">
            <v>COOPERATIVA AGRARIA CAFETALERA CASIL LTD</v>
          </cell>
          <cell r="DK213" t="str">
            <v>02 Cooperativa</v>
          </cell>
          <cell r="DN213" t="str">
            <v>Cajamarca</v>
          </cell>
          <cell r="DQ213" t="str">
            <v>si</v>
          </cell>
          <cell r="DR213">
            <v>37681</v>
          </cell>
          <cell r="DS213">
            <v>2025</v>
          </cell>
          <cell r="DT213" t="str">
            <v>Ejecusion</v>
          </cell>
          <cell r="DU213" t="str">
            <v>ORGANIZACIÓN CONSOLIDADA CON 60 AÑOS DE VIDA INSTITUCIONAL</v>
          </cell>
          <cell r="DV213" t="str">
            <v>SE BUSCA QUE LA ORGANIZACIÓN PUEDA MEJORAR LA CALIDAD DE SU OFERTA EXPORTABLE DE CAFÉ</v>
          </cell>
          <cell r="DW213" t="str">
            <v>Cooperativa Agraria Cafetalera CASIL LTDA</v>
          </cell>
          <cell r="DX213">
            <v>136</v>
          </cell>
          <cell r="DY213">
            <v>42</v>
          </cell>
          <cell r="DZ213">
            <v>437</v>
          </cell>
          <cell r="EA213">
            <v>9000</v>
          </cell>
          <cell r="EB213" t="str">
            <v>Junio - Noviembre</v>
          </cell>
          <cell r="EC213" t="str">
            <v>Julio - Diciembre</v>
          </cell>
          <cell r="ED213" t="str">
            <v>Café de altura</v>
          </cell>
          <cell r="EE213" t="str">
            <v>Catimor, Caturra, Típica, Geisha</v>
          </cell>
          <cell r="EF213" t="str">
            <v>SI</v>
          </cell>
          <cell r="EG213" t="str">
            <v>SI</v>
          </cell>
          <cell r="EI213" t="str">
            <v>GRADO 1, GRADO 2</v>
          </cell>
          <cell r="EK213" t="str">
            <v>AV. SAN IGNACIO NRO. 625 
- SAN IGNACIO</v>
          </cell>
          <cell r="EL213" t="str">
            <v>gerencia@coopcasil.pe</v>
          </cell>
          <cell r="EM213">
            <v>956300479</v>
          </cell>
          <cell r="EN213" t="str">
            <v>https://coopcasil.pe/inicio/</v>
          </cell>
          <cell r="EO213" t="str">
            <v>https://web.facebook.com/cooperativacasil</v>
          </cell>
          <cell r="EP213" t="str">
            <v>ANDRES NUÑEZ RAMIREZ</v>
          </cell>
          <cell r="ES213" t="str">
            <v>ANDRES NUÑEZ RAMIREZ</v>
          </cell>
          <cell r="ET213">
            <v>956300479</v>
          </cell>
          <cell r="EV213" t="str">
            <v>Q1000922N/FICOAR
Q1001022N/FICOAR</v>
          </cell>
          <cell r="EW213" t="str">
            <v>23/06/2027
23/06/2027</v>
          </cell>
          <cell r="EX213" t="str">
            <v>"12 APÓSTOLES DE CASIL ", "LOS GUARDIANES", "CAFE CASIL", "CAFÉ MUJER",</v>
          </cell>
          <cell r="EY213" t="str">
            <v>en bolsas de polietileno / polipropileno / trilaminada metalizada/ bilaminada metalizada de 100 g a 10 kg</v>
          </cell>
          <cell r="EZ213" t="str">
            <v>"12 APÓSTOLES DE CASIL ", "LOS GUARDIANES", "CAFE CASIL", "CAFÉ MUJER"</v>
          </cell>
          <cell r="FA213" t="str">
            <v>en bolsas de polietileno / polipropileno / trilaminada metalizada/ bilaminada metalizada de 100 g a 10 kg.</v>
          </cell>
          <cell r="FC213" t="str">
            <v>SI</v>
          </cell>
          <cell r="FD213">
            <v>3256066</v>
          </cell>
          <cell r="FE213">
            <v>422535</v>
          </cell>
          <cell r="FF213">
            <v>6123.695652173913</v>
          </cell>
          <cell r="FG213">
            <v>22.267984189723322</v>
          </cell>
          <cell r="FH213" t="str">
            <v>JAPON, ALEMANIA, ESTADOS UNIDOS</v>
          </cell>
          <cell r="FI213" t="str">
            <v>pacMAYOR|san martin</v>
          </cell>
        </row>
        <row r="214">
          <cell r="A214">
            <v>20568228368</v>
          </cell>
          <cell r="C214" t="str">
            <v>DERIVADOS LACTEOS</v>
          </cell>
          <cell r="D214" t="str">
            <v>DERIVADOS LACTEOS</v>
          </cell>
          <cell r="E214" t="str">
            <v>Junin</v>
          </cell>
          <cell r="F214">
            <v>120122</v>
          </cell>
          <cell r="H214" t="str">
            <v>Huancayo</v>
          </cell>
          <cell r="I214" t="str">
            <v>Ingenio</v>
          </cell>
          <cell r="R214" t="str">
            <v>PAC</v>
          </cell>
          <cell r="S214" t="str">
            <v>2019-2020</v>
          </cell>
          <cell r="T214">
            <v>2</v>
          </cell>
          <cell r="U214" t="str">
            <v>SI</v>
          </cell>
          <cell r="V214" t="str">
            <v>SI</v>
          </cell>
          <cell r="W214">
            <v>0</v>
          </cell>
          <cell r="X214">
            <v>6</v>
          </cell>
          <cell r="Y214">
            <v>12</v>
          </cell>
          <cell r="Z214">
            <v>18</v>
          </cell>
          <cell r="AA214">
            <v>5</v>
          </cell>
          <cell r="AB214">
            <v>13</v>
          </cell>
          <cell r="AC214">
            <v>18</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18</v>
          </cell>
          <cell r="AT214">
            <v>0</v>
          </cell>
          <cell r="AU214">
            <v>2</v>
          </cell>
          <cell r="AV214">
            <v>0</v>
          </cell>
          <cell r="AW214">
            <v>0</v>
          </cell>
          <cell r="AX214">
            <v>0</v>
          </cell>
          <cell r="AY214">
            <v>0</v>
          </cell>
          <cell r="AZ214">
            <v>0</v>
          </cell>
          <cell r="BA214">
            <v>0</v>
          </cell>
          <cell r="BB214">
            <v>0</v>
          </cell>
          <cell r="BC214">
            <v>0</v>
          </cell>
          <cell r="BD214">
            <v>0</v>
          </cell>
          <cell r="BE214">
            <v>0</v>
          </cell>
          <cell r="BF214">
            <v>0</v>
          </cell>
          <cell r="BG214">
            <v>1256</v>
          </cell>
          <cell r="BH214">
            <v>0</v>
          </cell>
          <cell r="BI214">
            <v>1256</v>
          </cell>
          <cell r="BL214">
            <v>26930</v>
          </cell>
          <cell r="BM214">
            <v>0</v>
          </cell>
          <cell r="BN214">
            <v>26930</v>
          </cell>
          <cell r="BQ214">
            <v>0</v>
          </cell>
          <cell r="BR214">
            <v>0</v>
          </cell>
          <cell r="BS214">
            <v>0</v>
          </cell>
          <cell r="BV214">
            <v>0</v>
          </cell>
          <cell r="BW214">
            <v>0</v>
          </cell>
          <cell r="BX214">
            <v>0</v>
          </cell>
          <cell r="CA214">
            <v>0</v>
          </cell>
          <cell r="CB214">
            <v>0</v>
          </cell>
          <cell r="CC214">
            <v>0</v>
          </cell>
          <cell r="CF214">
            <v>0</v>
          </cell>
          <cell r="CG214">
            <v>0</v>
          </cell>
          <cell r="CH214">
            <v>0</v>
          </cell>
          <cell r="CL214">
            <v>0</v>
          </cell>
          <cell r="CM214">
            <v>0</v>
          </cell>
          <cell r="CN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t="str">
            <v>ASOCIACION DE PRODUCTORES LACTEOS VIDA ABUNDANTE INGENIO</v>
          </cell>
          <cell r="DK214" t="str">
            <v>01 Asociación</v>
          </cell>
          <cell r="FI214" t="str">
            <v>pacMAYOR</v>
          </cell>
        </row>
        <row r="215">
          <cell r="A215">
            <v>20568230001</v>
          </cell>
          <cell r="C215" t="str">
            <v>GRANADILLA</v>
          </cell>
          <cell r="D215" t="str">
            <v>GRANADILLA</v>
          </cell>
          <cell r="E215" t="str">
            <v>Pasco</v>
          </cell>
          <cell r="F215">
            <v>190301</v>
          </cell>
          <cell r="H215" t="str">
            <v>Oxapampa</v>
          </cell>
          <cell r="I215" t="str">
            <v>Oxapampa</v>
          </cell>
          <cell r="R215" t="str">
            <v>PAC</v>
          </cell>
          <cell r="S215" t="str">
            <v>2018-2019</v>
          </cell>
          <cell r="T215">
            <v>2</v>
          </cell>
          <cell r="U215" t="str">
            <v>SI</v>
          </cell>
          <cell r="V215" t="str">
            <v>NO</v>
          </cell>
          <cell r="W215">
            <v>75</v>
          </cell>
          <cell r="X215">
            <v>17</v>
          </cell>
          <cell r="Y215">
            <v>1</v>
          </cell>
          <cell r="Z215">
            <v>18</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18</v>
          </cell>
          <cell r="AT215">
            <v>0</v>
          </cell>
          <cell r="AU215">
            <v>0</v>
          </cell>
          <cell r="AV215">
            <v>0</v>
          </cell>
          <cell r="AW215">
            <v>0</v>
          </cell>
          <cell r="AX215">
            <v>0</v>
          </cell>
          <cell r="AY215">
            <v>0</v>
          </cell>
          <cell r="AZ215">
            <v>0</v>
          </cell>
          <cell r="BA215">
            <v>0</v>
          </cell>
          <cell r="BB215">
            <v>0</v>
          </cell>
          <cell r="BC215">
            <v>0</v>
          </cell>
          <cell r="BD215">
            <v>0</v>
          </cell>
          <cell r="BE215">
            <v>0</v>
          </cell>
          <cell r="BF215">
            <v>4420</v>
          </cell>
          <cell r="BG215">
            <v>365678</v>
          </cell>
          <cell r="BH215">
            <v>0</v>
          </cell>
          <cell r="BI215">
            <v>365678</v>
          </cell>
          <cell r="BL215">
            <v>0</v>
          </cell>
          <cell r="BM215">
            <v>0</v>
          </cell>
          <cell r="BN215">
            <v>0</v>
          </cell>
          <cell r="BQ215">
            <v>0</v>
          </cell>
          <cell r="BR215">
            <v>0</v>
          </cell>
          <cell r="BS215">
            <v>0</v>
          </cell>
          <cell r="BV215">
            <v>0</v>
          </cell>
          <cell r="BW215">
            <v>0</v>
          </cell>
          <cell r="BX215">
            <v>0</v>
          </cell>
          <cell r="CA215">
            <v>0</v>
          </cell>
          <cell r="CB215">
            <v>0</v>
          </cell>
          <cell r="CC215">
            <v>0</v>
          </cell>
          <cell r="CF215">
            <v>0</v>
          </cell>
          <cell r="CG215">
            <v>0</v>
          </cell>
          <cell r="CH215">
            <v>0</v>
          </cell>
          <cell r="CL215">
            <v>0</v>
          </cell>
          <cell r="CM215">
            <v>0</v>
          </cell>
          <cell r="CN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0</v>
          </cell>
          <cell r="DF215">
            <v>0</v>
          </cell>
          <cell r="DG215">
            <v>0</v>
          </cell>
          <cell r="DH215">
            <v>0</v>
          </cell>
          <cell r="DI215">
            <v>0</v>
          </cell>
          <cell r="DJ215" t="str">
            <v>CORPORACION AGROPECUARIA YANACHAGA CHEMILLEN DE OXAPAMPA - CAYCOXA</v>
          </cell>
          <cell r="DK215" t="str">
            <v>01 Asociación</v>
          </cell>
          <cell r="FI215" t="str">
            <v>pacMAYOR</v>
          </cell>
        </row>
        <row r="216">
          <cell r="A216">
            <v>20568236034</v>
          </cell>
          <cell r="C216" t="str">
            <v>DERIVADOS LACTEOS</v>
          </cell>
          <cell r="D216" t="str">
            <v>DERIVADOS LACTEOS</v>
          </cell>
          <cell r="E216" t="str">
            <v>Junin</v>
          </cell>
          <cell r="F216">
            <v>120404</v>
          </cell>
          <cell r="H216" t="str">
            <v>Jauja</v>
          </cell>
          <cell r="I216" t="str">
            <v>Ataura</v>
          </cell>
          <cell r="R216" t="str">
            <v>PAC</v>
          </cell>
          <cell r="S216" t="str">
            <v>2021-2022-2023-2024</v>
          </cell>
          <cell r="T216">
            <v>4</v>
          </cell>
          <cell r="U216" t="str">
            <v>SI</v>
          </cell>
          <cell r="V216" t="str">
            <v>SI</v>
          </cell>
          <cell r="W216">
            <v>0</v>
          </cell>
          <cell r="X216">
            <v>0</v>
          </cell>
          <cell r="Y216">
            <v>0</v>
          </cell>
          <cell r="Z216">
            <v>0</v>
          </cell>
          <cell r="AA216">
            <v>0</v>
          </cell>
          <cell r="AB216">
            <v>0</v>
          </cell>
          <cell r="AC216">
            <v>0</v>
          </cell>
          <cell r="AD216">
            <v>0</v>
          </cell>
          <cell r="AE216">
            <v>76</v>
          </cell>
          <cell r="AF216">
            <v>76</v>
          </cell>
          <cell r="AG216">
            <v>0</v>
          </cell>
          <cell r="AH216">
            <v>76</v>
          </cell>
          <cell r="AI216">
            <v>76</v>
          </cell>
          <cell r="AJ216">
            <v>0</v>
          </cell>
          <cell r="AK216">
            <v>76</v>
          </cell>
          <cell r="AL216">
            <v>76</v>
          </cell>
          <cell r="AM216">
            <v>0</v>
          </cell>
          <cell r="AN216">
            <v>76</v>
          </cell>
          <cell r="AO216">
            <v>76</v>
          </cell>
          <cell r="AP216">
            <v>0</v>
          </cell>
          <cell r="AQ216">
            <v>0</v>
          </cell>
          <cell r="AR216">
            <v>0</v>
          </cell>
          <cell r="AS216">
            <v>76</v>
          </cell>
          <cell r="AT216">
            <v>0</v>
          </cell>
          <cell r="AU216">
            <v>0</v>
          </cell>
          <cell r="AV216">
            <v>70</v>
          </cell>
          <cell r="AW216">
            <v>5</v>
          </cell>
          <cell r="AX216">
            <v>45</v>
          </cell>
          <cell r="AY216">
            <v>2</v>
          </cell>
          <cell r="AZ216">
            <v>35</v>
          </cell>
          <cell r="BA216">
            <v>5</v>
          </cell>
          <cell r="BB216">
            <v>26</v>
          </cell>
          <cell r="BC216">
            <v>0</v>
          </cell>
          <cell r="BD216">
            <v>0</v>
          </cell>
          <cell r="BE216">
            <v>0</v>
          </cell>
          <cell r="BF216">
            <v>0</v>
          </cell>
          <cell r="BG216">
            <v>0</v>
          </cell>
          <cell r="BH216">
            <v>0</v>
          </cell>
          <cell r="BI216">
            <v>0</v>
          </cell>
          <cell r="BL216">
            <v>0</v>
          </cell>
          <cell r="BM216">
            <v>0</v>
          </cell>
          <cell r="BN216">
            <v>0</v>
          </cell>
          <cell r="BQ216">
            <v>0</v>
          </cell>
          <cell r="BR216">
            <v>0</v>
          </cell>
          <cell r="BS216">
            <v>0</v>
          </cell>
          <cell r="BV216">
            <v>26641.77</v>
          </cell>
          <cell r="BW216">
            <v>0</v>
          </cell>
          <cell r="BX216">
            <v>26641.77</v>
          </cell>
          <cell r="CA216">
            <v>48626.2</v>
          </cell>
          <cell r="CB216">
            <v>0</v>
          </cell>
          <cell r="CC216">
            <v>48626.2</v>
          </cell>
          <cell r="CF216">
            <v>80809</v>
          </cell>
          <cell r="CG216">
            <v>0</v>
          </cell>
          <cell r="CH216">
            <v>80809</v>
          </cell>
          <cell r="CL216">
            <v>0</v>
          </cell>
          <cell r="CM216">
            <v>0</v>
          </cell>
          <cell r="CN216">
            <v>0</v>
          </cell>
          <cell r="CQ216">
            <v>0</v>
          </cell>
          <cell r="CR216">
            <v>48626.2</v>
          </cell>
          <cell r="CS216">
            <v>0</v>
          </cell>
          <cell r="CT216">
            <v>0</v>
          </cell>
          <cell r="CU216">
            <v>0</v>
          </cell>
          <cell r="CV216">
            <v>0</v>
          </cell>
          <cell r="CW216">
            <v>48626.2</v>
          </cell>
          <cell r="CX216">
            <v>0</v>
          </cell>
          <cell r="CY216">
            <v>80809</v>
          </cell>
          <cell r="CZ216">
            <v>0</v>
          </cell>
          <cell r="DA216">
            <v>0</v>
          </cell>
          <cell r="DB216">
            <v>0</v>
          </cell>
          <cell r="DC216">
            <v>80809</v>
          </cell>
          <cell r="DD216">
            <v>0</v>
          </cell>
          <cell r="DE216">
            <v>0</v>
          </cell>
          <cell r="DF216">
            <v>0</v>
          </cell>
          <cell r="DG216">
            <v>0</v>
          </cell>
          <cell r="DH216">
            <v>0</v>
          </cell>
          <cell r="DI216">
            <v>0</v>
          </cell>
          <cell r="DJ216" t="str">
            <v>RED DE ASOCIACIONES DE MUJERES PRODUCTORAS Y EMPRENDENDORAS DE LA PROVINCIA DE JAUJA</v>
          </cell>
          <cell r="DK216" t="str">
            <v>01 Asociación</v>
          </cell>
          <cell r="FI216" t="str">
            <v>pacMAYOR</v>
          </cell>
        </row>
        <row r="217">
          <cell r="A217">
            <v>20568246188</v>
          </cell>
          <cell r="C217" t="str">
            <v>QUINUA Y OTROS GRANOS</v>
          </cell>
          <cell r="D217" t="str">
            <v>QUINUA</v>
          </cell>
          <cell r="E217" t="str">
            <v>Junin</v>
          </cell>
          <cell r="F217">
            <v>120431</v>
          </cell>
          <cell r="H217" t="str">
            <v>Jauja</v>
          </cell>
          <cell r="I217" t="str">
            <v>Sincos</v>
          </cell>
          <cell r="R217" t="str">
            <v>PAC</v>
          </cell>
          <cell r="S217" t="str">
            <v>2019-2020-2021-2022</v>
          </cell>
          <cell r="T217">
            <v>4</v>
          </cell>
          <cell r="U217" t="str">
            <v>SI</v>
          </cell>
          <cell r="V217" t="str">
            <v>SI</v>
          </cell>
          <cell r="W217">
            <v>0</v>
          </cell>
          <cell r="X217">
            <v>11</v>
          </cell>
          <cell r="Y217">
            <v>15</v>
          </cell>
          <cell r="Z217">
            <v>26</v>
          </cell>
          <cell r="AA217">
            <v>12</v>
          </cell>
          <cell r="AB217">
            <v>14</v>
          </cell>
          <cell r="AC217">
            <v>26</v>
          </cell>
          <cell r="AD217">
            <v>10</v>
          </cell>
          <cell r="AE217">
            <v>16</v>
          </cell>
          <cell r="AF217">
            <v>26</v>
          </cell>
          <cell r="AG217">
            <v>10</v>
          </cell>
          <cell r="AH217">
            <v>16</v>
          </cell>
          <cell r="AI217">
            <v>26</v>
          </cell>
          <cell r="AJ217">
            <v>0</v>
          </cell>
          <cell r="AK217">
            <v>0</v>
          </cell>
          <cell r="AL217">
            <v>0</v>
          </cell>
          <cell r="AM217">
            <v>0</v>
          </cell>
          <cell r="AN217">
            <v>0</v>
          </cell>
          <cell r="AO217">
            <v>0</v>
          </cell>
          <cell r="AP217">
            <v>0</v>
          </cell>
          <cell r="AQ217">
            <v>0</v>
          </cell>
          <cell r="AR217">
            <v>0</v>
          </cell>
          <cell r="AS217">
            <v>26</v>
          </cell>
          <cell r="AT217">
            <v>0</v>
          </cell>
          <cell r="AU217">
            <v>0</v>
          </cell>
          <cell r="AV217">
            <v>35</v>
          </cell>
          <cell r="AW217">
            <v>2</v>
          </cell>
          <cell r="AX217">
            <v>22</v>
          </cell>
          <cell r="AY217">
            <v>2</v>
          </cell>
          <cell r="AZ217">
            <v>0</v>
          </cell>
          <cell r="BA217">
            <v>0</v>
          </cell>
          <cell r="BB217">
            <v>0</v>
          </cell>
          <cell r="BC217">
            <v>0</v>
          </cell>
          <cell r="BD217">
            <v>0</v>
          </cell>
          <cell r="BE217">
            <v>0</v>
          </cell>
          <cell r="BF217">
            <v>0</v>
          </cell>
          <cell r="BG217">
            <v>785902.7</v>
          </cell>
          <cell r="BH217">
            <v>0</v>
          </cell>
          <cell r="BI217">
            <v>785902.7</v>
          </cell>
          <cell r="BL217">
            <v>273725.03999999998</v>
          </cell>
          <cell r="BM217">
            <v>0</v>
          </cell>
          <cell r="BN217">
            <v>273725.03999999998</v>
          </cell>
          <cell r="BQ217">
            <v>347543.6</v>
          </cell>
          <cell r="BR217">
            <v>0</v>
          </cell>
          <cell r="BS217">
            <v>347543.6</v>
          </cell>
          <cell r="BV217">
            <v>101479.41</v>
          </cell>
          <cell r="BW217">
            <v>0</v>
          </cell>
          <cell r="BX217">
            <v>101479.41</v>
          </cell>
          <cell r="CA217">
            <v>0</v>
          </cell>
          <cell r="CB217">
            <v>0</v>
          </cell>
          <cell r="CC217">
            <v>0</v>
          </cell>
          <cell r="CF217">
            <v>0</v>
          </cell>
          <cell r="CG217">
            <v>0</v>
          </cell>
          <cell r="CH217">
            <v>0</v>
          </cell>
          <cell r="CL217">
            <v>0</v>
          </cell>
          <cell r="CM217">
            <v>0</v>
          </cell>
          <cell r="CN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t="str">
            <v>ASOCIACION DE PRODUCTORES AGROPECUARIOS BOJACI DEL DISTRITO DE SINCOS</v>
          </cell>
          <cell r="DK217" t="str">
            <v>01 Asociación</v>
          </cell>
          <cell r="FI217" t="str">
            <v>pacMAYOR</v>
          </cell>
        </row>
        <row r="218">
          <cell r="A218">
            <v>20568257899</v>
          </cell>
          <cell r="C218" t="str">
            <v>CUY</v>
          </cell>
          <cell r="D218" t="str">
            <v>CUY</v>
          </cell>
          <cell r="E218" t="str">
            <v>Junin</v>
          </cell>
          <cell r="F218">
            <v>120101</v>
          </cell>
          <cell r="H218" t="str">
            <v>Huancayo</v>
          </cell>
          <cell r="I218" t="str">
            <v>Huancayo</v>
          </cell>
          <cell r="R218" t="str">
            <v>PAC</v>
          </cell>
          <cell r="S218" t="str">
            <v>2023-2024 - 2025</v>
          </cell>
          <cell r="T218">
            <v>3</v>
          </cell>
          <cell r="U218" t="str">
            <v>SI</v>
          </cell>
          <cell r="V218" t="str">
            <v>SI</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57</v>
          </cell>
          <cell r="AK218">
            <v>27</v>
          </cell>
          <cell r="AL218">
            <v>84</v>
          </cell>
          <cell r="AM218">
            <v>18</v>
          </cell>
          <cell r="AN218">
            <v>7</v>
          </cell>
          <cell r="AO218">
            <v>25</v>
          </cell>
          <cell r="AP218">
            <v>4</v>
          </cell>
          <cell r="AQ218">
            <v>22</v>
          </cell>
          <cell r="AR218">
            <v>26</v>
          </cell>
          <cell r="AS218">
            <v>26</v>
          </cell>
          <cell r="AT218">
            <v>0</v>
          </cell>
          <cell r="AU218">
            <v>0</v>
          </cell>
          <cell r="AV218">
            <v>0</v>
          </cell>
          <cell r="AW218">
            <v>0</v>
          </cell>
          <cell r="AX218">
            <v>0</v>
          </cell>
          <cell r="AY218">
            <v>0</v>
          </cell>
          <cell r="AZ218">
            <v>34</v>
          </cell>
          <cell r="BA218">
            <v>6</v>
          </cell>
          <cell r="BB218">
            <v>26</v>
          </cell>
          <cell r="BC218">
            <v>0</v>
          </cell>
          <cell r="BD218">
            <v>10</v>
          </cell>
          <cell r="BE218">
            <v>0</v>
          </cell>
          <cell r="BF218">
            <v>0</v>
          </cell>
          <cell r="BG218">
            <v>0</v>
          </cell>
          <cell r="BH218">
            <v>0</v>
          </cell>
          <cell r="BI218">
            <v>0</v>
          </cell>
          <cell r="BL218">
            <v>0</v>
          </cell>
          <cell r="BM218">
            <v>0</v>
          </cell>
          <cell r="BN218">
            <v>0</v>
          </cell>
          <cell r="BQ218">
            <v>0</v>
          </cell>
          <cell r="BR218">
            <v>0</v>
          </cell>
          <cell r="BS218">
            <v>0</v>
          </cell>
          <cell r="BV218">
            <v>0</v>
          </cell>
          <cell r="BW218">
            <v>0</v>
          </cell>
          <cell r="BX218">
            <v>0</v>
          </cell>
          <cell r="CA218">
            <v>50128</v>
          </cell>
          <cell r="CB218">
            <v>0</v>
          </cell>
          <cell r="CC218">
            <v>50128</v>
          </cell>
          <cell r="CF218">
            <v>86825</v>
          </cell>
          <cell r="CG218">
            <v>0</v>
          </cell>
          <cell r="CH218">
            <v>86825</v>
          </cell>
          <cell r="CL218">
            <v>62505</v>
          </cell>
          <cell r="CM218">
            <v>0</v>
          </cell>
          <cell r="CN218">
            <v>62505</v>
          </cell>
          <cell r="CQ218">
            <v>0</v>
          </cell>
          <cell r="CR218">
            <v>50128</v>
          </cell>
          <cell r="CS218">
            <v>0</v>
          </cell>
          <cell r="CT218">
            <v>0</v>
          </cell>
          <cell r="CU218">
            <v>0</v>
          </cell>
          <cell r="CV218">
            <v>0</v>
          </cell>
          <cell r="CW218">
            <v>50128</v>
          </cell>
          <cell r="CX218">
            <v>0</v>
          </cell>
          <cell r="CY218">
            <v>86825</v>
          </cell>
          <cell r="CZ218">
            <v>0</v>
          </cell>
          <cell r="DA218">
            <v>0</v>
          </cell>
          <cell r="DB218">
            <v>0</v>
          </cell>
          <cell r="DC218">
            <v>86825</v>
          </cell>
          <cell r="DD218">
            <v>0</v>
          </cell>
          <cell r="DE218">
            <v>62505</v>
          </cell>
          <cell r="DF218">
            <v>0</v>
          </cell>
          <cell r="DG218">
            <v>0</v>
          </cell>
          <cell r="DH218">
            <v>0</v>
          </cell>
          <cell r="DI218">
            <v>62505</v>
          </cell>
          <cell r="DJ218" t="str">
            <v>ASOCIACION DE PRODUCTORES AGROPECUARIOS FORESTAL Y ECOLOGICO WANKA SUR</v>
          </cell>
          <cell r="DK218" t="str">
            <v>01 Asociación</v>
          </cell>
          <cell r="FI218" t="str">
            <v>pacMAYOR</v>
          </cell>
        </row>
        <row r="219">
          <cell r="A219">
            <v>20140292657</v>
          </cell>
          <cell r="C219" t="str">
            <v>CAFÉ</v>
          </cell>
          <cell r="D219" t="str">
            <v>CAFÉ</v>
          </cell>
          <cell r="E219" t="str">
            <v>Cusco</v>
          </cell>
          <cell r="F219">
            <v>80901</v>
          </cell>
          <cell r="H219" t="str">
            <v>La Convencion</v>
          </cell>
          <cell r="I219" t="str">
            <v>Santa Ana</v>
          </cell>
          <cell r="R219" t="str">
            <v>PAC</v>
          </cell>
          <cell r="S219" t="str">
            <v>2024 - 2025</v>
          </cell>
          <cell r="T219">
            <v>2</v>
          </cell>
          <cell r="U219" t="str">
            <v>SI</v>
          </cell>
          <cell r="V219" t="str">
            <v>SI</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38</v>
          </cell>
          <cell r="AN219">
            <v>11</v>
          </cell>
          <cell r="AO219">
            <v>49</v>
          </cell>
          <cell r="AP219">
            <v>47</v>
          </cell>
          <cell r="AQ219">
            <v>13</v>
          </cell>
          <cell r="AR219">
            <v>60</v>
          </cell>
          <cell r="AS219">
            <v>60</v>
          </cell>
          <cell r="AT219">
            <v>0</v>
          </cell>
          <cell r="AU219">
            <v>0</v>
          </cell>
          <cell r="AV219">
            <v>0</v>
          </cell>
          <cell r="AW219">
            <v>0</v>
          </cell>
          <cell r="AX219">
            <v>0</v>
          </cell>
          <cell r="AY219">
            <v>0</v>
          </cell>
          <cell r="AZ219">
            <v>0</v>
          </cell>
          <cell r="BA219">
            <v>0</v>
          </cell>
          <cell r="BB219">
            <v>34</v>
          </cell>
          <cell r="BC219">
            <v>8</v>
          </cell>
          <cell r="BD219">
            <v>25</v>
          </cell>
          <cell r="BE219">
            <v>5</v>
          </cell>
          <cell r="BF219">
            <v>0</v>
          </cell>
          <cell r="BG219">
            <v>0</v>
          </cell>
          <cell r="BH219">
            <v>0</v>
          </cell>
          <cell r="BI219">
            <v>0</v>
          </cell>
          <cell r="BL219">
            <v>0</v>
          </cell>
          <cell r="BM219">
            <v>0</v>
          </cell>
          <cell r="BN219">
            <v>0</v>
          </cell>
          <cell r="BQ219">
            <v>0</v>
          </cell>
          <cell r="BR219">
            <v>0</v>
          </cell>
          <cell r="BS219">
            <v>0</v>
          </cell>
          <cell r="BV219">
            <v>0</v>
          </cell>
          <cell r="BW219">
            <v>0</v>
          </cell>
          <cell r="BX219">
            <v>0</v>
          </cell>
          <cell r="CA219">
            <v>0</v>
          </cell>
          <cell r="CB219">
            <v>0</v>
          </cell>
          <cell r="CC219">
            <v>0</v>
          </cell>
          <cell r="CF219">
            <v>477922.30663950997</v>
          </cell>
          <cell r="CG219">
            <v>0</v>
          </cell>
          <cell r="CH219">
            <v>477922.30663950997</v>
          </cell>
          <cell r="CL219">
            <v>0</v>
          </cell>
          <cell r="CM219">
            <v>1773460</v>
          </cell>
          <cell r="CN219">
            <v>1773460</v>
          </cell>
          <cell r="CQ219">
            <v>0</v>
          </cell>
          <cell r="CR219">
            <v>0</v>
          </cell>
          <cell r="CS219">
            <v>0</v>
          </cell>
          <cell r="CT219">
            <v>0</v>
          </cell>
          <cell r="CU219">
            <v>0</v>
          </cell>
          <cell r="CV219">
            <v>0</v>
          </cell>
          <cell r="CW219">
            <v>0</v>
          </cell>
          <cell r="CX219">
            <v>0</v>
          </cell>
          <cell r="CY219">
            <v>0</v>
          </cell>
          <cell r="CZ219">
            <v>477922.30663950997</v>
          </cell>
          <cell r="DA219">
            <v>0</v>
          </cell>
          <cell r="DB219">
            <v>0</v>
          </cell>
          <cell r="DC219">
            <v>477922.30663950997</v>
          </cell>
          <cell r="DD219">
            <v>0</v>
          </cell>
          <cell r="DE219">
            <v>1773460</v>
          </cell>
          <cell r="DF219">
            <v>0</v>
          </cell>
          <cell r="DG219">
            <v>0</v>
          </cell>
          <cell r="DH219">
            <v>0</v>
          </cell>
          <cell r="DI219">
            <v>1773460</v>
          </cell>
          <cell r="DJ219" t="str">
            <v>COOPERATIVA AGRARIA CAFETALERA CCOCHAPAMPA LTDA.</v>
          </cell>
          <cell r="DK219" t="str">
            <v>02 Cooperativa</v>
          </cell>
          <cell r="DN219" t="str">
            <v>Cusco</v>
          </cell>
          <cell r="DQ219" t="str">
            <v>SI</v>
          </cell>
          <cell r="DR219">
            <v>33909</v>
          </cell>
          <cell r="DS219">
            <v>2024</v>
          </cell>
          <cell r="DT219" t="str">
            <v>Ejecución</v>
          </cell>
          <cell r="DU219" t="str">
            <v>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v>
          </cell>
          <cell r="DV219" t="str">
            <v>En el marco de las estrategias de apoyo al productor, AGROMERCADO se encuentra ejecutando un Plan de Articulación Comercial en beneficio de esta cooperativa. Esta intervención se realiza en estricto cumplimiento de lo priorizado en el Anexo 5A</v>
          </cell>
          <cell r="DW219" t="str">
            <v>Cooperativa Agraria Cafetalera Ccochapampa Ltda.</v>
          </cell>
          <cell r="DX219">
            <v>38</v>
          </cell>
          <cell r="DY219">
            <v>11</v>
          </cell>
          <cell r="DZ219">
            <v>136.9</v>
          </cell>
          <cell r="EA219" t="str">
            <v>50 TM</v>
          </cell>
          <cell r="EB219" t="str">
            <v>Mayo - Agosto</v>
          </cell>
          <cell r="EC219" t="str">
            <v>Junio - Diciembre</v>
          </cell>
          <cell r="ED219" t="str">
            <v>1750 - 2200 m s. n. m.</v>
          </cell>
          <cell r="EE219" t="str">
            <v>Catimor 65%, Caturra 15%, Bourbon 10%, Otros 10%</v>
          </cell>
          <cell r="EF219" t="str">
            <v>Certificacion Organica, , vigencia  hasta agosto 2026.</v>
          </cell>
          <cell r="EG219" t="str">
            <v xml:space="preserve">
FairTrade (en proceso)</v>
          </cell>
          <cell r="EI219" t="str">
            <v>Grado 1: 65 %, Grado 2: 60%</v>
          </cell>
          <cell r="EJ219">
            <v>0.75</v>
          </cell>
          <cell r="EK219" t="str">
            <v>Av. Edgar De La Torre Nro. 350 (Ft I.E Tupac Amar Local Coop. 2p Celeste) Cusco - La Convencion - Santa Ana</v>
          </cell>
          <cell r="EL219" t="str">
            <v>augustotb21@gmail.com</v>
          </cell>
          <cell r="EM219">
            <v>984304031</v>
          </cell>
          <cell r="EP219" t="str">
            <v>Augusto Tirado Bejar</v>
          </cell>
          <cell r="ES219" t="str">
            <v>Augusto Tirado Bejar</v>
          </cell>
          <cell r="ET219">
            <v>984304031</v>
          </cell>
          <cell r="EV219" t="str">
            <v>no cuenta con registro</v>
          </cell>
          <cell r="FC219" t="str">
            <v>NO</v>
          </cell>
          <cell r="FI219" t="str">
            <v>pacMAYOR|san martin</v>
          </cell>
        </row>
        <row r="220">
          <cell r="A220">
            <v>20568466030</v>
          </cell>
          <cell r="C220" t="str">
            <v>PAPA</v>
          </cell>
          <cell r="D220" t="str">
            <v>PAPA</v>
          </cell>
          <cell r="E220" t="str">
            <v>Huancavelica</v>
          </cell>
          <cell r="F220">
            <v>90201</v>
          </cell>
          <cell r="H220" t="str">
            <v>Acobamba</v>
          </cell>
          <cell r="I220" t="str">
            <v>Acobamba</v>
          </cell>
          <cell r="R220" t="str">
            <v>PAC</v>
          </cell>
          <cell r="S220" t="str">
            <v>2019</v>
          </cell>
          <cell r="T220">
            <v>1</v>
          </cell>
          <cell r="U220" t="str">
            <v>SI</v>
          </cell>
          <cell r="V220" t="str">
            <v>NO</v>
          </cell>
          <cell r="W220">
            <v>0</v>
          </cell>
          <cell r="X220">
            <v>14</v>
          </cell>
          <cell r="Y220">
            <v>5</v>
          </cell>
          <cell r="Z220">
            <v>19</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19</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L220">
            <v>0</v>
          </cell>
          <cell r="BM220">
            <v>0</v>
          </cell>
          <cell r="BN220">
            <v>0</v>
          </cell>
          <cell r="BQ220">
            <v>0</v>
          </cell>
          <cell r="BR220">
            <v>0</v>
          </cell>
          <cell r="BS220">
            <v>0</v>
          </cell>
          <cell r="BV220">
            <v>0</v>
          </cell>
          <cell r="BW220">
            <v>0</v>
          </cell>
          <cell r="BX220">
            <v>0</v>
          </cell>
          <cell r="CA220">
            <v>0</v>
          </cell>
          <cell r="CB220">
            <v>0</v>
          </cell>
          <cell r="CC220">
            <v>0</v>
          </cell>
          <cell r="CF220">
            <v>0</v>
          </cell>
          <cell r="CG220">
            <v>0</v>
          </cell>
          <cell r="CH220">
            <v>0</v>
          </cell>
          <cell r="CL220">
            <v>0</v>
          </cell>
          <cell r="CM220">
            <v>0</v>
          </cell>
          <cell r="CN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t="str">
            <v xml:space="preserve">ASOCIACION DE PRODUCTORES AGROPECUARIOS DE AGUAS TERMALES DE PUMARANRA
</v>
          </cell>
          <cell r="DK220" t="str">
            <v>01 Asociación</v>
          </cell>
          <cell r="FI220" t="str">
            <v>pacMAYOR</v>
          </cell>
        </row>
        <row r="221">
          <cell r="A221">
            <v>20568071281</v>
          </cell>
          <cell r="C221" t="str">
            <v>CAFÉ</v>
          </cell>
          <cell r="D221" t="str">
            <v>CAFÉ</v>
          </cell>
          <cell r="E221" t="str">
            <v>Pasco</v>
          </cell>
          <cell r="F221">
            <v>190307</v>
          </cell>
          <cell r="H221" t="str">
            <v>Oxapampa</v>
          </cell>
          <cell r="I221" t="str">
            <v>Villa Rica</v>
          </cell>
          <cell r="R221" t="str">
            <v>PAC</v>
          </cell>
          <cell r="S221" t="str">
            <v>2018-2019</v>
          </cell>
          <cell r="T221">
            <v>2</v>
          </cell>
          <cell r="U221" t="str">
            <v>SI</v>
          </cell>
          <cell r="V221" t="str">
            <v>NO</v>
          </cell>
          <cell r="W221">
            <v>235</v>
          </cell>
          <cell r="X221">
            <v>81</v>
          </cell>
          <cell r="Y221">
            <v>31</v>
          </cell>
          <cell r="Z221">
            <v>112</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112</v>
          </cell>
          <cell r="AT221">
            <v>0</v>
          </cell>
          <cell r="AU221">
            <v>0</v>
          </cell>
          <cell r="AV221">
            <v>0</v>
          </cell>
          <cell r="AW221">
            <v>0</v>
          </cell>
          <cell r="AX221">
            <v>0</v>
          </cell>
          <cell r="AY221">
            <v>0</v>
          </cell>
          <cell r="AZ221">
            <v>0</v>
          </cell>
          <cell r="BA221">
            <v>0</v>
          </cell>
          <cell r="BB221">
            <v>0</v>
          </cell>
          <cell r="BC221">
            <v>0</v>
          </cell>
          <cell r="BD221">
            <v>0</v>
          </cell>
          <cell r="BE221">
            <v>0</v>
          </cell>
          <cell r="BF221">
            <v>2653362.14</v>
          </cell>
          <cell r="BG221">
            <v>88569.25</v>
          </cell>
          <cell r="BH221">
            <v>3415169.41</v>
          </cell>
          <cell r="BI221">
            <v>3503738.66</v>
          </cell>
          <cell r="BL221">
            <v>0</v>
          </cell>
          <cell r="BM221">
            <v>0</v>
          </cell>
          <cell r="BN221">
            <v>0</v>
          </cell>
          <cell r="BQ221">
            <v>0</v>
          </cell>
          <cell r="BR221">
            <v>0</v>
          </cell>
          <cell r="BS221">
            <v>0</v>
          </cell>
          <cell r="BV221">
            <v>0</v>
          </cell>
          <cell r="BW221">
            <v>0</v>
          </cell>
          <cell r="BX221">
            <v>0</v>
          </cell>
          <cell r="CA221">
            <v>0</v>
          </cell>
          <cell r="CB221">
            <v>0</v>
          </cell>
          <cell r="CC221">
            <v>0</v>
          </cell>
          <cell r="CF221">
            <v>0</v>
          </cell>
          <cell r="CG221">
            <v>0</v>
          </cell>
          <cell r="CH221">
            <v>0</v>
          </cell>
          <cell r="CL221">
            <v>0</v>
          </cell>
          <cell r="CM221">
            <v>0</v>
          </cell>
          <cell r="CN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t="str">
            <v>COOPERATIVA AGRARIA CAFETALERA CEPRO YANESHA</v>
          </cell>
          <cell r="DK221" t="str">
            <v>02 Cooperativa</v>
          </cell>
          <cell r="FI221" t="str">
            <v>pacMAYOR</v>
          </cell>
        </row>
        <row r="222">
          <cell r="A222">
            <v>20393786044</v>
          </cell>
          <cell r="C222" t="str">
            <v>CAFÉ</v>
          </cell>
          <cell r="D222" t="str">
            <v>CAFÉ</v>
          </cell>
          <cell r="E222" t="str">
            <v>Ucayali</v>
          </cell>
          <cell r="F222">
            <v>250301</v>
          </cell>
          <cell r="H222" t="str">
            <v>Padre Abad</v>
          </cell>
          <cell r="I222" t="str">
            <v>Padre Abad</v>
          </cell>
          <cell r="R222" t="str">
            <v>PAC</v>
          </cell>
          <cell r="S222" t="str">
            <v>2018-2019</v>
          </cell>
          <cell r="T222">
            <v>2</v>
          </cell>
          <cell r="U222" t="str">
            <v>SI</v>
          </cell>
          <cell r="V222" t="str">
            <v>NO</v>
          </cell>
          <cell r="W222">
            <v>60</v>
          </cell>
          <cell r="X222">
            <v>35</v>
          </cell>
          <cell r="Y222">
            <v>24</v>
          </cell>
          <cell r="Z222">
            <v>59</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59</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L222">
            <v>0</v>
          </cell>
          <cell r="BM222">
            <v>0</v>
          </cell>
          <cell r="BN222">
            <v>0</v>
          </cell>
          <cell r="BQ222">
            <v>0</v>
          </cell>
          <cell r="BR222">
            <v>0</v>
          </cell>
          <cell r="BS222">
            <v>0</v>
          </cell>
          <cell r="BV222">
            <v>0</v>
          </cell>
          <cell r="BW222">
            <v>0</v>
          </cell>
          <cell r="BX222">
            <v>0</v>
          </cell>
          <cell r="CA222">
            <v>0</v>
          </cell>
          <cell r="CB222">
            <v>0</v>
          </cell>
          <cell r="CC222">
            <v>0</v>
          </cell>
          <cell r="CF222">
            <v>0</v>
          </cell>
          <cell r="CG222">
            <v>0</v>
          </cell>
          <cell r="CH222">
            <v>0</v>
          </cell>
          <cell r="CL222">
            <v>0</v>
          </cell>
          <cell r="CM222">
            <v>0</v>
          </cell>
          <cell r="CN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t="str">
            <v>COOPERATIVA AGRARIA CAFETALERA COORDILLERA AZUL DE UCAYALI LTDA</v>
          </cell>
          <cell r="DK222" t="str">
            <v>02 Cooperativa</v>
          </cell>
          <cell r="FI222" t="str">
            <v>pacMAYOR</v>
          </cell>
        </row>
        <row r="223">
          <cell r="A223">
            <v>20601329159</v>
          </cell>
          <cell r="C223" t="str">
            <v>CAFÉ</v>
          </cell>
          <cell r="D223" t="str">
            <v>CAFÉ</v>
          </cell>
          <cell r="E223" t="str">
            <v>Pasco</v>
          </cell>
          <cell r="F223">
            <v>190307</v>
          </cell>
          <cell r="H223" t="str">
            <v>Oxapampa</v>
          </cell>
          <cell r="I223" t="str">
            <v>Villa Rica</v>
          </cell>
          <cell r="R223" t="str">
            <v>PAC</v>
          </cell>
          <cell r="S223" t="str">
            <v>2018-2019-2021</v>
          </cell>
          <cell r="T223">
            <v>3</v>
          </cell>
          <cell r="U223" t="str">
            <v>SI</v>
          </cell>
          <cell r="V223" t="str">
            <v>SI</v>
          </cell>
          <cell r="W223">
            <v>23</v>
          </cell>
          <cell r="X223">
            <v>56</v>
          </cell>
          <cell r="Y223">
            <v>24</v>
          </cell>
          <cell r="Z223">
            <v>80</v>
          </cell>
          <cell r="AA223">
            <v>0</v>
          </cell>
          <cell r="AB223">
            <v>0</v>
          </cell>
          <cell r="AC223">
            <v>0</v>
          </cell>
          <cell r="AD223">
            <v>60</v>
          </cell>
          <cell r="AE223">
            <v>27</v>
          </cell>
          <cell r="AF223">
            <v>87</v>
          </cell>
          <cell r="AG223">
            <v>0</v>
          </cell>
          <cell r="AH223">
            <v>0</v>
          </cell>
          <cell r="AI223">
            <v>0</v>
          </cell>
          <cell r="AJ223">
            <v>0</v>
          </cell>
          <cell r="AK223">
            <v>0</v>
          </cell>
          <cell r="AL223">
            <v>0</v>
          </cell>
          <cell r="AM223">
            <v>0</v>
          </cell>
          <cell r="AN223">
            <v>0</v>
          </cell>
          <cell r="AO223">
            <v>0</v>
          </cell>
          <cell r="AP223">
            <v>0</v>
          </cell>
          <cell r="AQ223">
            <v>0</v>
          </cell>
          <cell r="AR223">
            <v>0</v>
          </cell>
          <cell r="AS223">
            <v>87</v>
          </cell>
          <cell r="AT223">
            <v>0</v>
          </cell>
          <cell r="AU223">
            <v>0</v>
          </cell>
          <cell r="AV223">
            <v>22</v>
          </cell>
          <cell r="AW223">
            <v>5</v>
          </cell>
          <cell r="AX223">
            <v>0</v>
          </cell>
          <cell r="AY223">
            <v>0</v>
          </cell>
          <cell r="AZ223">
            <v>0</v>
          </cell>
          <cell r="BA223">
            <v>0</v>
          </cell>
          <cell r="BB223">
            <v>0</v>
          </cell>
          <cell r="BC223">
            <v>0</v>
          </cell>
          <cell r="BD223">
            <v>0</v>
          </cell>
          <cell r="BE223">
            <v>0</v>
          </cell>
          <cell r="BF223">
            <v>0</v>
          </cell>
          <cell r="BG223">
            <v>0</v>
          </cell>
          <cell r="BH223">
            <v>0</v>
          </cell>
          <cell r="BI223">
            <v>0</v>
          </cell>
          <cell r="BL223">
            <v>0</v>
          </cell>
          <cell r="BM223">
            <v>0</v>
          </cell>
          <cell r="BN223">
            <v>0</v>
          </cell>
          <cell r="BQ223">
            <v>0</v>
          </cell>
          <cell r="BR223">
            <v>0</v>
          </cell>
          <cell r="BS223">
            <v>0</v>
          </cell>
          <cell r="BV223">
            <v>0</v>
          </cell>
          <cell r="BW223">
            <v>0</v>
          </cell>
          <cell r="BX223">
            <v>0</v>
          </cell>
          <cell r="CA223">
            <v>0</v>
          </cell>
          <cell r="CB223">
            <v>0</v>
          </cell>
          <cell r="CC223">
            <v>0</v>
          </cell>
          <cell r="CF223">
            <v>0</v>
          </cell>
          <cell r="CG223">
            <v>0</v>
          </cell>
          <cell r="CH223">
            <v>0</v>
          </cell>
          <cell r="CL223">
            <v>0</v>
          </cell>
          <cell r="CM223">
            <v>0</v>
          </cell>
          <cell r="CN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t="str">
            <v>COOPERATIVA AGRARIA CAFETALERA DE LA NACION YANESHA</v>
          </cell>
          <cell r="DK223" t="str">
            <v>02 Cooperativa</v>
          </cell>
          <cell r="FI223" t="str">
            <v>pacMAYOR</v>
          </cell>
        </row>
        <row r="224">
          <cell r="A224">
            <v>20568587333</v>
          </cell>
          <cell r="C224" t="str">
            <v>MAÍZ</v>
          </cell>
          <cell r="D224" t="str">
            <v>MAÍZ</v>
          </cell>
          <cell r="E224" t="str">
            <v>Huancavelica</v>
          </cell>
          <cell r="F224">
            <v>90706</v>
          </cell>
          <cell r="H224" t="str">
            <v>Tayacaja</v>
          </cell>
          <cell r="I224" t="str">
            <v>Daniel Hernandez</v>
          </cell>
          <cell r="R224" t="str">
            <v>PAC</v>
          </cell>
          <cell r="S224" t="str">
            <v>2019</v>
          </cell>
          <cell r="T224">
            <v>1</v>
          </cell>
          <cell r="U224" t="str">
            <v>SI</v>
          </cell>
          <cell r="V224" t="str">
            <v>NO</v>
          </cell>
          <cell r="W224">
            <v>0</v>
          </cell>
          <cell r="X224">
            <v>9</v>
          </cell>
          <cell r="Y224">
            <v>6</v>
          </cell>
          <cell r="Z224">
            <v>15</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15</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L224">
            <v>0</v>
          </cell>
          <cell r="BM224">
            <v>0</v>
          </cell>
          <cell r="BN224">
            <v>0</v>
          </cell>
          <cell r="BQ224">
            <v>0</v>
          </cell>
          <cell r="BR224">
            <v>0</v>
          </cell>
          <cell r="BS224">
            <v>0</v>
          </cell>
          <cell r="BV224">
            <v>0</v>
          </cell>
          <cell r="BW224">
            <v>0</v>
          </cell>
          <cell r="BX224">
            <v>0</v>
          </cell>
          <cell r="CA224">
            <v>0</v>
          </cell>
          <cell r="CB224">
            <v>0</v>
          </cell>
          <cell r="CC224">
            <v>0</v>
          </cell>
          <cell r="CF224">
            <v>0</v>
          </cell>
          <cell r="CG224">
            <v>0</v>
          </cell>
          <cell r="CH224">
            <v>0</v>
          </cell>
          <cell r="CL224">
            <v>0</v>
          </cell>
          <cell r="CM224">
            <v>0</v>
          </cell>
          <cell r="CN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t="str">
            <v>ASOCIACION DE PRODUCTORES AGROECOLOGICOS UYSUS</v>
          </cell>
          <cell r="DK224" t="str">
            <v>01 Asociación</v>
          </cell>
          <cell r="FI224" t="str">
            <v>pacMAYOR</v>
          </cell>
        </row>
        <row r="225">
          <cell r="A225">
            <v>20352423921</v>
          </cell>
          <cell r="C225" t="str">
            <v>CAFÉ</v>
          </cell>
          <cell r="D225" t="str">
            <v>CAFÉ</v>
          </cell>
          <cell r="E225" t="str">
            <v>Huanuco</v>
          </cell>
          <cell r="F225">
            <v>100605</v>
          </cell>
          <cell r="H225" t="str">
            <v>Leoncio Prado</v>
          </cell>
          <cell r="I225" t="str">
            <v>Luyando</v>
          </cell>
          <cell r="R225" t="str">
            <v>PAC</v>
          </cell>
          <cell r="S225" t="str">
            <v>2018</v>
          </cell>
          <cell r="T225">
            <v>1</v>
          </cell>
          <cell r="U225" t="str">
            <v>NO</v>
          </cell>
          <cell r="V225" t="str">
            <v>NO</v>
          </cell>
          <cell r="W225">
            <v>241</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241</v>
          </cell>
          <cell r="AT225">
            <v>0</v>
          </cell>
          <cell r="AU225">
            <v>0</v>
          </cell>
          <cell r="AV225">
            <v>0</v>
          </cell>
          <cell r="AW225">
            <v>0</v>
          </cell>
          <cell r="AX225">
            <v>0</v>
          </cell>
          <cell r="AY225">
            <v>0</v>
          </cell>
          <cell r="AZ225">
            <v>0</v>
          </cell>
          <cell r="BA225">
            <v>0</v>
          </cell>
          <cell r="BB225">
            <v>0</v>
          </cell>
          <cell r="BC225">
            <v>0</v>
          </cell>
          <cell r="BD225">
            <v>0</v>
          </cell>
          <cell r="BE225">
            <v>0</v>
          </cell>
          <cell r="BF225">
            <v>771919.68</v>
          </cell>
          <cell r="BG225">
            <v>0</v>
          </cell>
          <cell r="BH225">
            <v>0</v>
          </cell>
          <cell r="BI225">
            <v>0</v>
          </cell>
          <cell r="BL225">
            <v>0</v>
          </cell>
          <cell r="BM225">
            <v>0</v>
          </cell>
          <cell r="BN225">
            <v>0</v>
          </cell>
          <cell r="BQ225">
            <v>0</v>
          </cell>
          <cell r="BR225">
            <v>0</v>
          </cell>
          <cell r="BS225">
            <v>0</v>
          </cell>
          <cell r="BV225">
            <v>0</v>
          </cell>
          <cell r="BW225">
            <v>0</v>
          </cell>
          <cell r="BX225">
            <v>0</v>
          </cell>
          <cell r="CA225">
            <v>0</v>
          </cell>
          <cell r="CB225">
            <v>0</v>
          </cell>
          <cell r="CC225">
            <v>0</v>
          </cell>
          <cell r="CF225">
            <v>0</v>
          </cell>
          <cell r="CG225">
            <v>0</v>
          </cell>
          <cell r="CH225">
            <v>0</v>
          </cell>
          <cell r="CL225">
            <v>0</v>
          </cell>
          <cell r="CM225">
            <v>0</v>
          </cell>
          <cell r="CN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t="str">
            <v>COOPERATIVA AGRARIA CAFETALERA DIVISORIA LTDA</v>
          </cell>
          <cell r="DK225" t="str">
            <v>02 Cooperativa</v>
          </cell>
          <cell r="FI225" t="str">
            <v>pacMAYOR</v>
          </cell>
        </row>
        <row r="226">
          <cell r="A226">
            <v>20568720866</v>
          </cell>
          <cell r="C226" t="str">
            <v>PAPA</v>
          </cell>
          <cell r="D226" t="str">
            <v>PAPA NATIVA</v>
          </cell>
          <cell r="E226" t="str">
            <v>Huancavelica</v>
          </cell>
          <cell r="F226">
            <v>90201</v>
          </cell>
          <cell r="H226" t="str">
            <v>Acobamba</v>
          </cell>
          <cell r="I226" t="str">
            <v>Acobamba</v>
          </cell>
          <cell r="R226" t="str">
            <v>PAC</v>
          </cell>
          <cell r="S226" t="str">
            <v>2018-2019-2020-2021-2022-2023</v>
          </cell>
          <cell r="T226">
            <v>6</v>
          </cell>
          <cell r="U226" t="str">
            <v>SI</v>
          </cell>
          <cell r="V226" t="str">
            <v>SI</v>
          </cell>
          <cell r="W226">
            <v>25</v>
          </cell>
          <cell r="X226">
            <v>17</v>
          </cell>
          <cell r="Y226">
            <v>8</v>
          </cell>
          <cell r="Z226">
            <v>25</v>
          </cell>
          <cell r="AA226">
            <v>17</v>
          </cell>
          <cell r="AB226">
            <v>8</v>
          </cell>
          <cell r="AC226">
            <v>25</v>
          </cell>
          <cell r="AD226">
            <v>20</v>
          </cell>
          <cell r="AE226">
            <v>11</v>
          </cell>
          <cell r="AF226">
            <v>31</v>
          </cell>
          <cell r="AG226">
            <v>20</v>
          </cell>
          <cell r="AH226">
            <v>11</v>
          </cell>
          <cell r="AI226">
            <v>31</v>
          </cell>
          <cell r="AJ226">
            <v>20</v>
          </cell>
          <cell r="AK226">
            <v>11</v>
          </cell>
          <cell r="AL226">
            <v>31</v>
          </cell>
          <cell r="AM226">
            <v>0</v>
          </cell>
          <cell r="AN226">
            <v>0</v>
          </cell>
          <cell r="AO226">
            <v>0</v>
          </cell>
          <cell r="AP226">
            <v>0</v>
          </cell>
          <cell r="AQ226">
            <v>0</v>
          </cell>
          <cell r="AR226">
            <v>0</v>
          </cell>
          <cell r="AS226">
            <v>31</v>
          </cell>
          <cell r="AT226">
            <v>0</v>
          </cell>
          <cell r="AU226">
            <v>6</v>
          </cell>
          <cell r="AV226">
            <v>62</v>
          </cell>
          <cell r="AW226">
            <v>13</v>
          </cell>
          <cell r="AX226">
            <v>7</v>
          </cell>
          <cell r="AY226">
            <v>2</v>
          </cell>
          <cell r="AZ226">
            <v>21</v>
          </cell>
          <cell r="BA226">
            <v>3</v>
          </cell>
          <cell r="BB226">
            <v>0</v>
          </cell>
          <cell r="BC226">
            <v>0</v>
          </cell>
          <cell r="BD226">
            <v>0</v>
          </cell>
          <cell r="BE226">
            <v>0</v>
          </cell>
          <cell r="BF226">
            <v>0</v>
          </cell>
          <cell r="BG226">
            <v>0</v>
          </cell>
          <cell r="BH226">
            <v>0</v>
          </cell>
          <cell r="BI226">
            <v>0</v>
          </cell>
          <cell r="BL226">
            <v>80776</v>
          </cell>
          <cell r="BM226">
            <v>0</v>
          </cell>
          <cell r="BN226">
            <v>80776</v>
          </cell>
          <cell r="BQ226">
            <v>156649.54999999999</v>
          </cell>
          <cell r="BR226">
            <v>0</v>
          </cell>
          <cell r="BS226">
            <v>156649.54999999999</v>
          </cell>
          <cell r="BV226">
            <v>127497.75</v>
          </cell>
          <cell r="BW226">
            <v>0</v>
          </cell>
          <cell r="BX226">
            <v>127497.75</v>
          </cell>
          <cell r="CA226">
            <v>53919</v>
          </cell>
          <cell r="CB226">
            <v>0</v>
          </cell>
          <cell r="CC226">
            <v>53919</v>
          </cell>
          <cell r="CF226">
            <v>0</v>
          </cell>
          <cell r="CG226">
            <v>0</v>
          </cell>
          <cell r="CH226">
            <v>0</v>
          </cell>
          <cell r="CL226">
            <v>0</v>
          </cell>
          <cell r="CM226">
            <v>0</v>
          </cell>
          <cell r="CN226">
            <v>0</v>
          </cell>
          <cell r="CQ226">
            <v>0</v>
          </cell>
          <cell r="CR226">
            <v>0</v>
          </cell>
          <cell r="CS226">
            <v>0</v>
          </cell>
          <cell r="CT226">
            <v>53919</v>
          </cell>
          <cell r="CU226">
            <v>0</v>
          </cell>
          <cell r="CV226">
            <v>0</v>
          </cell>
          <cell r="CW226">
            <v>53919</v>
          </cell>
          <cell r="CX226">
            <v>0</v>
          </cell>
          <cell r="CY226">
            <v>0</v>
          </cell>
          <cell r="CZ226">
            <v>0</v>
          </cell>
          <cell r="DA226">
            <v>0</v>
          </cell>
          <cell r="DB226">
            <v>0</v>
          </cell>
          <cell r="DC226">
            <v>0</v>
          </cell>
          <cell r="DD226">
            <v>0</v>
          </cell>
          <cell r="DE226">
            <v>0</v>
          </cell>
          <cell r="DF226">
            <v>0</v>
          </cell>
          <cell r="DG226">
            <v>0</v>
          </cell>
          <cell r="DH226">
            <v>0</v>
          </cell>
          <cell r="DI226">
            <v>0</v>
          </cell>
          <cell r="DJ226" t="str">
            <v>ASOCIACION UNION POMAVILCA</v>
          </cell>
          <cell r="DK226" t="str">
            <v>01 Asociación</v>
          </cell>
          <cell r="FI226" t="str">
            <v>pacMAYOR</v>
          </cell>
        </row>
        <row r="227">
          <cell r="A227">
            <v>20568733411</v>
          </cell>
          <cell r="C227" t="str">
            <v>PIÑA</v>
          </cell>
          <cell r="D227" t="str">
            <v>PIÑA</v>
          </cell>
          <cell r="E227" t="str">
            <v>Junin</v>
          </cell>
          <cell r="F227">
            <v>120606</v>
          </cell>
          <cell r="H227" t="str">
            <v>Satipo</v>
          </cell>
          <cell r="I227" t="str">
            <v>Pangoa</v>
          </cell>
          <cell r="R227" t="str">
            <v>PAC</v>
          </cell>
          <cell r="S227" t="str">
            <v>2019-2020</v>
          </cell>
          <cell r="T227">
            <v>2</v>
          </cell>
          <cell r="U227" t="str">
            <v>SI</v>
          </cell>
          <cell r="V227" t="str">
            <v>SI</v>
          </cell>
          <cell r="W227">
            <v>0</v>
          </cell>
          <cell r="X227">
            <v>18</v>
          </cell>
          <cell r="Y227">
            <v>4</v>
          </cell>
          <cell r="Z227">
            <v>22</v>
          </cell>
          <cell r="AA227">
            <v>18</v>
          </cell>
          <cell r="AB227">
            <v>4</v>
          </cell>
          <cell r="AC227">
            <v>22</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22</v>
          </cell>
          <cell r="AT227">
            <v>0</v>
          </cell>
          <cell r="AU227">
            <v>2</v>
          </cell>
          <cell r="AV227">
            <v>0</v>
          </cell>
          <cell r="AW227">
            <v>0</v>
          </cell>
          <cell r="AX227">
            <v>0</v>
          </cell>
          <cell r="AY227">
            <v>0</v>
          </cell>
          <cell r="AZ227">
            <v>0</v>
          </cell>
          <cell r="BA227">
            <v>0</v>
          </cell>
          <cell r="BB227">
            <v>0</v>
          </cell>
          <cell r="BC227">
            <v>0</v>
          </cell>
          <cell r="BD227">
            <v>0</v>
          </cell>
          <cell r="BE227">
            <v>0</v>
          </cell>
          <cell r="BF227">
            <v>0</v>
          </cell>
          <cell r="BG227">
            <v>96115</v>
          </cell>
          <cell r="BH227">
            <v>0</v>
          </cell>
          <cell r="BI227">
            <v>96115</v>
          </cell>
          <cell r="BL227">
            <v>56565</v>
          </cell>
          <cell r="BM227">
            <v>0</v>
          </cell>
          <cell r="BN227">
            <v>56565</v>
          </cell>
          <cell r="BQ227">
            <v>0</v>
          </cell>
          <cell r="BR227">
            <v>0</v>
          </cell>
          <cell r="BS227">
            <v>0</v>
          </cell>
          <cell r="BV227">
            <v>0</v>
          </cell>
          <cell r="BW227">
            <v>0</v>
          </cell>
          <cell r="BX227">
            <v>0</v>
          </cell>
          <cell r="CA227">
            <v>0</v>
          </cell>
          <cell r="CB227">
            <v>0</v>
          </cell>
          <cell r="CC227">
            <v>0</v>
          </cell>
          <cell r="CF227">
            <v>0</v>
          </cell>
          <cell r="CG227">
            <v>0</v>
          </cell>
          <cell r="CH227">
            <v>0</v>
          </cell>
          <cell r="CL227">
            <v>0</v>
          </cell>
          <cell r="CM227">
            <v>0</v>
          </cell>
          <cell r="CN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0</v>
          </cell>
          <cell r="DF227">
            <v>0</v>
          </cell>
          <cell r="DG227">
            <v>0</v>
          </cell>
          <cell r="DH227">
            <v>0</v>
          </cell>
          <cell r="DI227">
            <v>0</v>
          </cell>
          <cell r="DJ227" t="str">
            <v>ASOCIACIÓN DE PRODUCTORES "PIÑAS EL SAMAÑU"</v>
          </cell>
          <cell r="DK227" t="str">
            <v>01 Asociación</v>
          </cell>
          <cell r="FI227" t="str">
            <v>pacMAYOR</v>
          </cell>
        </row>
        <row r="228">
          <cell r="A228">
            <v>20568771002</v>
          </cell>
          <cell r="C228" t="str">
            <v>PAPA</v>
          </cell>
          <cell r="D228" t="str">
            <v>PAPA NATIVA</v>
          </cell>
          <cell r="E228" t="str">
            <v>Junin</v>
          </cell>
          <cell r="F228">
            <v>120704</v>
          </cell>
          <cell r="H228" t="str">
            <v>Tarma</v>
          </cell>
          <cell r="I228" t="str">
            <v>Huasahuasi</v>
          </cell>
          <cell r="R228" t="str">
            <v>PAC</v>
          </cell>
          <cell r="S228" t="str">
            <v>2022-2023-2024</v>
          </cell>
          <cell r="T228">
            <v>3</v>
          </cell>
          <cell r="U228" t="str">
            <v>SI</v>
          </cell>
          <cell r="V228" t="str">
            <v>SI</v>
          </cell>
          <cell r="W228">
            <v>0</v>
          </cell>
          <cell r="X228">
            <v>0</v>
          </cell>
          <cell r="Y228">
            <v>0</v>
          </cell>
          <cell r="Z228">
            <v>0</v>
          </cell>
          <cell r="AA228">
            <v>0</v>
          </cell>
          <cell r="AB228">
            <v>0</v>
          </cell>
          <cell r="AC228">
            <v>0</v>
          </cell>
          <cell r="AD228">
            <v>0</v>
          </cell>
          <cell r="AE228">
            <v>0</v>
          </cell>
          <cell r="AF228">
            <v>0</v>
          </cell>
          <cell r="AG228">
            <v>226</v>
          </cell>
          <cell r="AH228">
            <v>90</v>
          </cell>
          <cell r="AI228">
            <v>316</v>
          </cell>
          <cell r="AJ228">
            <v>226</v>
          </cell>
          <cell r="AK228">
            <v>90</v>
          </cell>
          <cell r="AL228">
            <v>316</v>
          </cell>
          <cell r="AM228">
            <v>296</v>
          </cell>
          <cell r="AN228">
            <v>85</v>
          </cell>
          <cell r="AO228">
            <v>381</v>
          </cell>
          <cell r="AP228">
            <v>0</v>
          </cell>
          <cell r="AQ228">
            <v>0</v>
          </cell>
          <cell r="AR228">
            <v>0</v>
          </cell>
          <cell r="AS228">
            <v>381</v>
          </cell>
          <cell r="AT228">
            <v>0</v>
          </cell>
          <cell r="AU228">
            <v>0</v>
          </cell>
          <cell r="AV228">
            <v>0</v>
          </cell>
          <cell r="AW228">
            <v>0</v>
          </cell>
          <cell r="AX228">
            <v>34</v>
          </cell>
          <cell r="AY228">
            <v>2</v>
          </cell>
          <cell r="AZ228">
            <v>39</v>
          </cell>
          <cell r="BA228">
            <v>1</v>
          </cell>
          <cell r="BB228">
            <v>21</v>
          </cell>
          <cell r="BC228">
            <v>2</v>
          </cell>
          <cell r="BD228">
            <v>0</v>
          </cell>
          <cell r="BE228">
            <v>0</v>
          </cell>
          <cell r="BF228">
            <v>0</v>
          </cell>
          <cell r="BG228">
            <v>0</v>
          </cell>
          <cell r="BH228">
            <v>0</v>
          </cell>
          <cell r="BI228">
            <v>0</v>
          </cell>
          <cell r="BL228">
            <v>0</v>
          </cell>
          <cell r="BM228">
            <v>0</v>
          </cell>
          <cell r="BN228">
            <v>0</v>
          </cell>
          <cell r="BQ228">
            <v>0</v>
          </cell>
          <cell r="BR228">
            <v>0</v>
          </cell>
          <cell r="BS228">
            <v>0</v>
          </cell>
          <cell r="BV228">
            <v>211469</v>
          </cell>
          <cell r="BW228">
            <v>0</v>
          </cell>
          <cell r="BX228">
            <v>211469</v>
          </cell>
          <cell r="CA228">
            <v>3157678</v>
          </cell>
          <cell r="CB228">
            <v>0</v>
          </cell>
          <cell r="CC228">
            <v>3157678</v>
          </cell>
          <cell r="CF228">
            <v>3668450</v>
          </cell>
          <cell r="CG228">
            <v>0</v>
          </cell>
          <cell r="CH228">
            <v>3668450</v>
          </cell>
          <cell r="CL228">
            <v>0</v>
          </cell>
          <cell r="CM228">
            <v>0</v>
          </cell>
          <cell r="CN228">
            <v>0</v>
          </cell>
          <cell r="CQ228">
            <v>0</v>
          </cell>
          <cell r="CR228">
            <v>3157678</v>
          </cell>
          <cell r="CS228">
            <v>0</v>
          </cell>
          <cell r="CT228">
            <v>0</v>
          </cell>
          <cell r="CU228">
            <v>0</v>
          </cell>
          <cell r="CV228">
            <v>0</v>
          </cell>
          <cell r="CW228">
            <v>3157678</v>
          </cell>
          <cell r="CX228">
            <v>0</v>
          </cell>
          <cell r="CY228">
            <v>3668450</v>
          </cell>
          <cell r="CZ228">
            <v>0</v>
          </cell>
          <cell r="DA228">
            <v>0</v>
          </cell>
          <cell r="DB228">
            <v>0</v>
          </cell>
          <cell r="DC228">
            <v>3668450</v>
          </cell>
          <cell r="DD228">
            <v>0</v>
          </cell>
          <cell r="DE228">
            <v>0</v>
          </cell>
          <cell r="DF228">
            <v>0</v>
          </cell>
          <cell r="DG228">
            <v>0</v>
          </cell>
          <cell r="DH228">
            <v>0</v>
          </cell>
          <cell r="DI228">
            <v>0</v>
          </cell>
          <cell r="DJ228" t="str">
            <v>COMITÉ DE GESTIÓN DE PROYECTOS DE HUASAHUASI Y CASERÍOS - COMITÉ DE GESTIÓN HUASAHUASI</v>
          </cell>
          <cell r="DK228" t="str">
            <v>07 Otros</v>
          </cell>
          <cell r="FI228" t="str">
            <v>pacMAYOR</v>
          </cell>
        </row>
        <row r="229">
          <cell r="A229">
            <v>20568804709</v>
          </cell>
          <cell r="C229" t="str">
            <v>DERIVADOS LACTEOS</v>
          </cell>
          <cell r="D229" t="str">
            <v>DERIVADOS LACTEOS</v>
          </cell>
          <cell r="E229" t="str">
            <v>Junin</v>
          </cell>
          <cell r="F229">
            <v>120201</v>
          </cell>
          <cell r="H229" t="str">
            <v>Concepcion</v>
          </cell>
          <cell r="I229" t="str">
            <v>Concepcion</v>
          </cell>
          <cell r="R229" t="str">
            <v>PAC</v>
          </cell>
          <cell r="S229" t="str">
            <v>2021-2022-2023-2024</v>
          </cell>
          <cell r="T229">
            <v>4</v>
          </cell>
          <cell r="U229" t="str">
            <v>SI</v>
          </cell>
          <cell r="V229" t="str">
            <v>SI</v>
          </cell>
          <cell r="W229">
            <v>0</v>
          </cell>
          <cell r="X229">
            <v>0</v>
          </cell>
          <cell r="Y229">
            <v>0</v>
          </cell>
          <cell r="Z229">
            <v>0</v>
          </cell>
          <cell r="AA229">
            <v>0</v>
          </cell>
          <cell r="AB229">
            <v>0</v>
          </cell>
          <cell r="AC229">
            <v>0</v>
          </cell>
          <cell r="AD229">
            <v>0</v>
          </cell>
          <cell r="AE229">
            <v>0</v>
          </cell>
          <cell r="AF229">
            <v>0</v>
          </cell>
          <cell r="AG229">
            <v>4</v>
          </cell>
          <cell r="AH229">
            <v>45</v>
          </cell>
          <cell r="AI229">
            <v>49</v>
          </cell>
          <cell r="AJ229">
            <v>4</v>
          </cell>
          <cell r="AK229">
            <v>45</v>
          </cell>
          <cell r="AL229">
            <v>49</v>
          </cell>
          <cell r="AM229">
            <v>0</v>
          </cell>
          <cell r="AN229">
            <v>40</v>
          </cell>
          <cell r="AO229">
            <v>40</v>
          </cell>
          <cell r="AP229">
            <v>0</v>
          </cell>
          <cell r="AQ229">
            <v>0</v>
          </cell>
          <cell r="AR229">
            <v>0</v>
          </cell>
          <cell r="AS229">
            <v>40</v>
          </cell>
          <cell r="AT229">
            <v>0</v>
          </cell>
          <cell r="AU229">
            <v>0</v>
          </cell>
          <cell r="AV229">
            <v>20</v>
          </cell>
          <cell r="AW229">
            <v>2</v>
          </cell>
          <cell r="AX229">
            <v>41</v>
          </cell>
          <cell r="AY229">
            <v>2</v>
          </cell>
          <cell r="AZ229">
            <v>35</v>
          </cell>
          <cell r="BA229">
            <v>5</v>
          </cell>
          <cell r="BB229">
            <v>26</v>
          </cell>
          <cell r="BC229">
            <v>0</v>
          </cell>
          <cell r="BD229">
            <v>0</v>
          </cell>
          <cell r="BE229">
            <v>0</v>
          </cell>
          <cell r="BF229">
            <v>0</v>
          </cell>
          <cell r="BG229">
            <v>0</v>
          </cell>
          <cell r="BH229">
            <v>0</v>
          </cell>
          <cell r="BI229">
            <v>0</v>
          </cell>
          <cell r="BL229">
            <v>0</v>
          </cell>
          <cell r="BM229">
            <v>0</v>
          </cell>
          <cell r="BN229">
            <v>0</v>
          </cell>
          <cell r="BQ229">
            <v>14646.08</v>
          </cell>
          <cell r="BR229">
            <v>0</v>
          </cell>
          <cell r="BS229">
            <v>14646.08</v>
          </cell>
          <cell r="BV229">
            <v>137580.62</v>
          </cell>
          <cell r="BW229">
            <v>0</v>
          </cell>
          <cell r="BX229">
            <v>137580.62</v>
          </cell>
          <cell r="CA229">
            <v>422750.57</v>
          </cell>
          <cell r="CB229">
            <v>0</v>
          </cell>
          <cell r="CC229">
            <v>422750.57</v>
          </cell>
          <cell r="CF229">
            <v>287100</v>
          </cell>
          <cell r="CG229">
            <v>0</v>
          </cell>
          <cell r="CH229">
            <v>287100</v>
          </cell>
          <cell r="CL229">
            <v>0</v>
          </cell>
          <cell r="CM229">
            <v>0</v>
          </cell>
          <cell r="CN229">
            <v>0</v>
          </cell>
          <cell r="CQ229">
            <v>57005.729199999987</v>
          </cell>
          <cell r="CR229">
            <v>365744.80670000002</v>
          </cell>
          <cell r="CS229">
            <v>0</v>
          </cell>
          <cell r="CT229">
            <v>0</v>
          </cell>
          <cell r="CU229">
            <v>0</v>
          </cell>
          <cell r="CV229">
            <v>0</v>
          </cell>
          <cell r="CW229">
            <v>422750.53590000002</v>
          </cell>
          <cell r="CX229">
            <v>0</v>
          </cell>
          <cell r="CY229">
            <v>287100</v>
          </cell>
          <cell r="CZ229">
            <v>0</v>
          </cell>
          <cell r="DA229">
            <v>0</v>
          </cell>
          <cell r="DB229">
            <v>0</v>
          </cell>
          <cell r="DC229">
            <v>287100</v>
          </cell>
          <cell r="DD229">
            <v>0</v>
          </cell>
          <cell r="DE229">
            <v>0</v>
          </cell>
          <cell r="DF229">
            <v>0</v>
          </cell>
          <cell r="DG229">
            <v>0</v>
          </cell>
          <cell r="DH229">
            <v>0</v>
          </cell>
          <cell r="DI229">
            <v>0</v>
          </cell>
          <cell r="DJ229" t="str">
            <v>COOPERATIVA AGRARIA MUJER ANDINA</v>
          </cell>
          <cell r="DK229" t="str">
            <v>02 Cooperativa</v>
          </cell>
          <cell r="FI229" t="str">
            <v>pacMAYOR</v>
          </cell>
        </row>
        <row r="230">
          <cell r="A230">
            <v>20568858621</v>
          </cell>
          <cell r="C230" t="str">
            <v>NARANJA</v>
          </cell>
          <cell r="D230" t="str">
            <v>NARANJA</v>
          </cell>
          <cell r="E230" t="str">
            <v>Junin</v>
          </cell>
          <cell r="F230">
            <v>120601</v>
          </cell>
          <cell r="H230" t="str">
            <v>Satipo</v>
          </cell>
          <cell r="I230" t="str">
            <v>Satipo</v>
          </cell>
          <cell r="R230" t="str">
            <v>PAC</v>
          </cell>
          <cell r="S230" t="str">
            <v>2018-2019</v>
          </cell>
          <cell r="T230">
            <v>2</v>
          </cell>
          <cell r="U230" t="str">
            <v>SI</v>
          </cell>
          <cell r="V230" t="str">
            <v>NO</v>
          </cell>
          <cell r="W230">
            <v>1490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1490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L230">
            <v>0</v>
          </cell>
          <cell r="BM230">
            <v>0</v>
          </cell>
          <cell r="BN230">
            <v>0</v>
          </cell>
          <cell r="BQ230">
            <v>0</v>
          </cell>
          <cell r="BR230">
            <v>0</v>
          </cell>
          <cell r="BS230">
            <v>0</v>
          </cell>
          <cell r="BV230">
            <v>0</v>
          </cell>
          <cell r="BW230">
            <v>0</v>
          </cell>
          <cell r="BX230">
            <v>0</v>
          </cell>
          <cell r="CA230">
            <v>0</v>
          </cell>
          <cell r="CB230">
            <v>0</v>
          </cell>
          <cell r="CC230">
            <v>0</v>
          </cell>
          <cell r="CF230">
            <v>0</v>
          </cell>
          <cell r="CG230">
            <v>0</v>
          </cell>
          <cell r="CH230">
            <v>0</v>
          </cell>
          <cell r="CL230">
            <v>0</v>
          </cell>
          <cell r="CM230">
            <v>0</v>
          </cell>
          <cell r="CN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t="str">
            <v>CENTRAL DE ORGANIZACIONES PRODUCTORAS DE CITRICOS DE LA PROVINCIA DE SATIPO</v>
          </cell>
          <cell r="DK230" t="str">
            <v>01 Asociación</v>
          </cell>
          <cell r="FI230" t="str">
            <v>pacMAYOR</v>
          </cell>
        </row>
        <row r="231">
          <cell r="A231">
            <v>20485945815</v>
          </cell>
          <cell r="C231" t="str">
            <v>CAFÉ</v>
          </cell>
          <cell r="D231" t="str">
            <v>CAFÉ</v>
          </cell>
          <cell r="E231" t="str">
            <v>Junin</v>
          </cell>
          <cell r="F231">
            <v>120304</v>
          </cell>
          <cell r="H231" t="str">
            <v>Chanchamayo</v>
          </cell>
          <cell r="I231" t="str">
            <v>San Luis de Shuaro</v>
          </cell>
          <cell r="R231" t="str">
            <v>PAC</v>
          </cell>
          <cell r="S231" t="str">
            <v>2019-2020</v>
          </cell>
          <cell r="T231">
            <v>2</v>
          </cell>
          <cell r="U231" t="str">
            <v>SI</v>
          </cell>
          <cell r="V231" t="str">
            <v>SI</v>
          </cell>
          <cell r="W231">
            <v>0</v>
          </cell>
          <cell r="X231">
            <v>71</v>
          </cell>
          <cell r="Y231">
            <v>24</v>
          </cell>
          <cell r="Z231">
            <v>95</v>
          </cell>
          <cell r="AA231">
            <v>71</v>
          </cell>
          <cell r="AB231">
            <v>24</v>
          </cell>
          <cell r="AC231">
            <v>95</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95</v>
          </cell>
          <cell r="AT231">
            <v>4</v>
          </cell>
          <cell r="AU231">
            <v>4</v>
          </cell>
          <cell r="AV231">
            <v>0</v>
          </cell>
          <cell r="AW231">
            <v>0</v>
          </cell>
          <cell r="AX231">
            <v>0</v>
          </cell>
          <cell r="AY231">
            <v>0</v>
          </cell>
          <cell r="AZ231">
            <v>0</v>
          </cell>
          <cell r="BA231">
            <v>0</v>
          </cell>
          <cell r="BB231">
            <v>0</v>
          </cell>
          <cell r="BC231">
            <v>0</v>
          </cell>
          <cell r="BD231">
            <v>0</v>
          </cell>
          <cell r="BE231">
            <v>0</v>
          </cell>
          <cell r="BF231">
            <v>0</v>
          </cell>
          <cell r="BG231">
            <v>855774.68</v>
          </cell>
          <cell r="BH231">
            <v>0</v>
          </cell>
          <cell r="BI231">
            <v>855774.68</v>
          </cell>
          <cell r="BL231">
            <v>572460.4</v>
          </cell>
          <cell r="BM231">
            <v>1708848.65</v>
          </cell>
          <cell r="BN231">
            <v>2281309.0499999998</v>
          </cell>
          <cell r="BQ231">
            <v>0</v>
          </cell>
          <cell r="BR231">
            <v>0</v>
          </cell>
          <cell r="BS231">
            <v>0</v>
          </cell>
          <cell r="BV231">
            <v>0</v>
          </cell>
          <cell r="BW231">
            <v>0</v>
          </cell>
          <cell r="BX231">
            <v>0</v>
          </cell>
          <cell r="CA231">
            <v>0</v>
          </cell>
          <cell r="CB231">
            <v>0</v>
          </cell>
          <cell r="CC231">
            <v>0</v>
          </cell>
          <cell r="CF231">
            <v>0</v>
          </cell>
          <cell r="CG231">
            <v>0</v>
          </cell>
          <cell r="CH231">
            <v>0</v>
          </cell>
          <cell r="CL231">
            <v>0</v>
          </cell>
          <cell r="CM231">
            <v>0</v>
          </cell>
          <cell r="CN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0</v>
          </cell>
          <cell r="DE231">
            <v>0</v>
          </cell>
          <cell r="DF231">
            <v>0</v>
          </cell>
          <cell r="DG231">
            <v>0</v>
          </cell>
          <cell r="DH231">
            <v>0</v>
          </cell>
          <cell r="DI231">
            <v>0</v>
          </cell>
          <cell r="DJ231" t="str">
            <v>COOPERATIVA AGRARIA CAFETALERA ECOLOGICO ALTO PALOMAR</v>
          </cell>
          <cell r="DK231" t="str">
            <v>02 Cooperativa</v>
          </cell>
          <cell r="FI231" t="str">
            <v>pacMAYOR</v>
          </cell>
        </row>
        <row r="232">
          <cell r="A232">
            <v>20570699700</v>
          </cell>
          <cell r="C232" t="str">
            <v>GRANADILLA</v>
          </cell>
          <cell r="D232" t="str">
            <v>GRANADILLA</v>
          </cell>
          <cell r="E232" t="str">
            <v>Cajamarca</v>
          </cell>
          <cell r="F232">
            <v>60803</v>
          </cell>
          <cell r="H232" t="str">
            <v>Jaen</v>
          </cell>
          <cell r="I232" t="str">
            <v>Chontali</v>
          </cell>
          <cell r="R232" t="str">
            <v>PAC</v>
          </cell>
          <cell r="S232" t="str">
            <v>2019</v>
          </cell>
          <cell r="T232">
            <v>1</v>
          </cell>
          <cell r="U232" t="str">
            <v>SI</v>
          </cell>
          <cell r="V232" t="str">
            <v>NO</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t="str">
            <v xml:space="preserve"> ---</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L232">
            <v>0</v>
          </cell>
          <cell r="BM232">
            <v>0</v>
          </cell>
          <cell r="BN232">
            <v>0</v>
          </cell>
          <cell r="BQ232">
            <v>0</v>
          </cell>
          <cell r="BR232">
            <v>0</v>
          </cell>
          <cell r="BS232">
            <v>0</v>
          </cell>
          <cell r="BV232">
            <v>0</v>
          </cell>
          <cell r="BW232">
            <v>0</v>
          </cell>
          <cell r="BX232">
            <v>0</v>
          </cell>
          <cell r="CA232">
            <v>0</v>
          </cell>
          <cell r="CB232">
            <v>0</v>
          </cell>
          <cell r="CC232">
            <v>0</v>
          </cell>
          <cell r="CF232">
            <v>0</v>
          </cell>
          <cell r="CG232">
            <v>0</v>
          </cell>
          <cell r="CH232">
            <v>0</v>
          </cell>
          <cell r="CL232">
            <v>0</v>
          </cell>
          <cell r="CM232">
            <v>0</v>
          </cell>
          <cell r="CN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t="str">
            <v>ASOCIACION DE PRODUCTORES AGROPECUARIOS PACHARUMII</v>
          </cell>
          <cell r="DK232" t="str">
            <v>01 Asociación</v>
          </cell>
          <cell r="FI232" t="str">
            <v>pacMAYOR</v>
          </cell>
        </row>
        <row r="233">
          <cell r="A233">
            <v>20143692010</v>
          </cell>
          <cell r="C233" t="str">
            <v>CACAO</v>
          </cell>
          <cell r="D233" t="str">
            <v>CACAO</v>
          </cell>
          <cell r="E233" t="str">
            <v>Ayacucho</v>
          </cell>
          <cell r="F233">
            <v>50407</v>
          </cell>
          <cell r="H233" t="str">
            <v>Huanta</v>
          </cell>
          <cell r="I233" t="str">
            <v>Sivia</v>
          </cell>
          <cell r="R233" t="str">
            <v>CALIDAD</v>
          </cell>
          <cell r="S233" t="str">
            <v>2020-2021-2022-2023 - 2025</v>
          </cell>
          <cell r="T233">
            <v>5</v>
          </cell>
          <cell r="U233" t="str">
            <v>SI</v>
          </cell>
          <cell r="V233" t="str">
            <v>SI</v>
          </cell>
          <cell r="W233">
            <v>0</v>
          </cell>
          <cell r="X233">
            <v>0</v>
          </cell>
          <cell r="Y233">
            <v>0</v>
          </cell>
          <cell r="Z233">
            <v>0</v>
          </cell>
          <cell r="AA233">
            <v>93</v>
          </cell>
          <cell r="AB233">
            <v>52</v>
          </cell>
          <cell r="AC233">
            <v>145</v>
          </cell>
          <cell r="AD233">
            <v>108</v>
          </cell>
          <cell r="AE233">
            <v>46</v>
          </cell>
          <cell r="AF233">
            <v>154</v>
          </cell>
          <cell r="AG233">
            <v>104</v>
          </cell>
          <cell r="AH233">
            <v>50</v>
          </cell>
          <cell r="AI233">
            <v>154</v>
          </cell>
          <cell r="AJ233">
            <v>104</v>
          </cell>
          <cell r="AK233">
            <v>50</v>
          </cell>
          <cell r="AL233">
            <v>154</v>
          </cell>
          <cell r="AM233">
            <v>0</v>
          </cell>
          <cell r="AN233">
            <v>0</v>
          </cell>
          <cell r="AO233">
            <v>0</v>
          </cell>
          <cell r="AP233">
            <v>0</v>
          </cell>
          <cell r="AQ233">
            <v>0</v>
          </cell>
          <cell r="AR233">
            <v>0</v>
          </cell>
          <cell r="AS233">
            <v>154</v>
          </cell>
          <cell r="AT233">
            <v>0</v>
          </cell>
          <cell r="AU233">
            <v>0</v>
          </cell>
          <cell r="AV233">
            <v>62</v>
          </cell>
          <cell r="AW233">
            <v>9</v>
          </cell>
          <cell r="AX233">
            <v>31</v>
          </cell>
          <cell r="AY233">
            <v>10</v>
          </cell>
          <cell r="AZ233">
            <v>11</v>
          </cell>
          <cell r="BA233">
            <v>0</v>
          </cell>
          <cell r="BB233">
            <v>0</v>
          </cell>
          <cell r="BC233">
            <v>0</v>
          </cell>
          <cell r="BD233">
            <v>0</v>
          </cell>
          <cell r="BE233">
            <v>0</v>
          </cell>
          <cell r="BF233">
            <v>0</v>
          </cell>
          <cell r="BG233">
            <v>0</v>
          </cell>
          <cell r="BH233">
            <v>0</v>
          </cell>
          <cell r="BI233">
            <v>0</v>
          </cell>
          <cell r="BL233">
            <v>0</v>
          </cell>
          <cell r="BM233">
            <v>3459563.94</v>
          </cell>
          <cell r="BN233">
            <v>3459563.94</v>
          </cell>
          <cell r="BQ233">
            <v>0</v>
          </cell>
          <cell r="BR233">
            <v>2752409.1</v>
          </cell>
          <cell r="BS233">
            <v>2752409.1</v>
          </cell>
          <cell r="BV233">
            <v>508928.25</v>
          </cell>
          <cell r="BW233">
            <v>2876295.89</v>
          </cell>
          <cell r="BX233">
            <v>3385224.14</v>
          </cell>
          <cell r="CA233">
            <v>0</v>
          </cell>
          <cell r="CB233">
            <v>3313766.32</v>
          </cell>
          <cell r="CC233">
            <v>3313766.32</v>
          </cell>
          <cell r="CF233">
            <v>0</v>
          </cell>
          <cell r="CG233">
            <v>0</v>
          </cell>
          <cell r="CH233">
            <v>0</v>
          </cell>
          <cell r="CL233">
            <v>0</v>
          </cell>
          <cell r="CM233">
            <v>3073770.6598800002</v>
          </cell>
          <cell r="CN233">
            <v>3073770.6598800002</v>
          </cell>
          <cell r="CQ233">
            <v>0</v>
          </cell>
          <cell r="CR233">
            <v>0</v>
          </cell>
          <cell r="CS233">
            <v>0</v>
          </cell>
          <cell r="CT233">
            <v>3313766.32</v>
          </cell>
          <cell r="CU233">
            <v>0</v>
          </cell>
          <cell r="CV233">
            <v>0</v>
          </cell>
          <cell r="CW233">
            <v>3313766.32</v>
          </cell>
          <cell r="CX233">
            <v>0</v>
          </cell>
          <cell r="CY233">
            <v>0</v>
          </cell>
          <cell r="CZ233">
            <v>0</v>
          </cell>
          <cell r="DA233">
            <v>0</v>
          </cell>
          <cell r="DB233">
            <v>0</v>
          </cell>
          <cell r="DC233">
            <v>0</v>
          </cell>
          <cell r="DD233">
            <v>0</v>
          </cell>
          <cell r="DE233">
            <v>0</v>
          </cell>
          <cell r="DF233">
            <v>3073770.6598800002</v>
          </cell>
          <cell r="DG233">
            <v>0</v>
          </cell>
          <cell r="DH233">
            <v>0</v>
          </cell>
          <cell r="DI233">
            <v>3073770.6598800002</v>
          </cell>
          <cell r="DJ233" t="str">
            <v>COOPERATIVA AGRARIA EL QUINACHO LTDA. N° 078</v>
          </cell>
          <cell r="DK233" t="str">
            <v>02 Cooperativa</v>
          </cell>
          <cell r="FI233" t="str">
            <v>pacMAYOR</v>
          </cell>
        </row>
        <row r="234">
          <cell r="A234">
            <v>20570822242</v>
          </cell>
          <cell r="C234" t="str">
            <v>MAÍZ</v>
          </cell>
          <cell r="D234" t="str">
            <v>MAÍZ MORADO</v>
          </cell>
          <cell r="E234" t="str">
            <v>Cajamarca</v>
          </cell>
          <cell r="F234">
            <v>60110</v>
          </cell>
          <cell r="H234" t="str">
            <v>Cajamarca</v>
          </cell>
          <cell r="I234" t="str">
            <v>Matara</v>
          </cell>
          <cell r="R234" t="str">
            <v>PAC</v>
          </cell>
          <cell r="S234" t="str">
            <v>2023-2024 - 2025</v>
          </cell>
          <cell r="T234">
            <v>3</v>
          </cell>
          <cell r="U234" t="str">
            <v>SI</v>
          </cell>
          <cell r="V234" t="str">
            <v>SI</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12</v>
          </cell>
          <cell r="AK234">
            <v>15</v>
          </cell>
          <cell r="AL234">
            <v>27</v>
          </cell>
          <cell r="AM234">
            <v>12</v>
          </cell>
          <cell r="AN234">
            <v>15</v>
          </cell>
          <cell r="AO234">
            <v>27</v>
          </cell>
          <cell r="AP234">
            <v>13</v>
          </cell>
          <cell r="AQ234">
            <v>5</v>
          </cell>
          <cell r="AR234">
            <v>18</v>
          </cell>
          <cell r="AS234">
            <v>18</v>
          </cell>
          <cell r="AT234">
            <v>0</v>
          </cell>
          <cell r="AU234">
            <v>0</v>
          </cell>
          <cell r="AV234">
            <v>0</v>
          </cell>
          <cell r="AW234">
            <v>0</v>
          </cell>
          <cell r="AX234">
            <v>0</v>
          </cell>
          <cell r="AY234">
            <v>0</v>
          </cell>
          <cell r="AZ234">
            <v>28</v>
          </cell>
          <cell r="BA234">
            <v>4</v>
          </cell>
          <cell r="BB234">
            <v>25</v>
          </cell>
          <cell r="BC234">
            <v>3</v>
          </cell>
          <cell r="BD234">
            <v>25</v>
          </cell>
          <cell r="BE234">
            <v>4</v>
          </cell>
          <cell r="BF234">
            <v>0</v>
          </cell>
          <cell r="BG234">
            <v>0</v>
          </cell>
          <cell r="BH234">
            <v>0</v>
          </cell>
          <cell r="BI234">
            <v>0</v>
          </cell>
          <cell r="BL234">
            <v>0</v>
          </cell>
          <cell r="BM234">
            <v>0</v>
          </cell>
          <cell r="BN234">
            <v>0</v>
          </cell>
          <cell r="BQ234">
            <v>0</v>
          </cell>
          <cell r="BR234">
            <v>0</v>
          </cell>
          <cell r="BS234">
            <v>0</v>
          </cell>
          <cell r="BV234">
            <v>0</v>
          </cell>
          <cell r="BW234">
            <v>0</v>
          </cell>
          <cell r="BX234">
            <v>0</v>
          </cell>
          <cell r="CA234">
            <v>20996</v>
          </cell>
          <cell r="CB234">
            <v>0</v>
          </cell>
          <cell r="CC234">
            <v>20996</v>
          </cell>
          <cell r="CF234">
            <v>70290</v>
          </cell>
          <cell r="CG234">
            <v>0</v>
          </cell>
          <cell r="CH234">
            <v>70290</v>
          </cell>
          <cell r="CL234">
            <v>83703.996899999998</v>
          </cell>
          <cell r="CM234">
            <v>0</v>
          </cell>
          <cell r="CN234">
            <v>83703.996899999998</v>
          </cell>
          <cell r="CQ234">
            <v>0</v>
          </cell>
          <cell r="CR234">
            <v>20995.998500000002</v>
          </cell>
          <cell r="CS234">
            <v>0</v>
          </cell>
          <cell r="CT234">
            <v>0</v>
          </cell>
          <cell r="CU234">
            <v>0</v>
          </cell>
          <cell r="CV234">
            <v>0</v>
          </cell>
          <cell r="CW234">
            <v>20995.998500000002</v>
          </cell>
          <cell r="CX234">
            <v>0</v>
          </cell>
          <cell r="CY234">
            <v>70290</v>
          </cell>
          <cell r="CZ234">
            <v>0</v>
          </cell>
          <cell r="DA234">
            <v>0</v>
          </cell>
          <cell r="DB234">
            <v>0</v>
          </cell>
          <cell r="DC234">
            <v>70290</v>
          </cell>
          <cell r="DD234">
            <v>0</v>
          </cell>
          <cell r="DE234">
            <v>83403.996899999998</v>
          </cell>
          <cell r="DF234">
            <v>300</v>
          </cell>
          <cell r="DG234">
            <v>0</v>
          </cell>
          <cell r="DH234">
            <v>0</v>
          </cell>
          <cell r="DI234">
            <v>83703.996899999998</v>
          </cell>
          <cell r="DJ234" t="str">
            <v>ASOCIACION DE PRODUCTORES AGROPECUARIOS E INDUSTRIALES DEL DISTRITO DE MATARA</v>
          </cell>
          <cell r="DK234" t="str">
            <v>01 Asociación</v>
          </cell>
          <cell r="FI234" t="str">
            <v>pacMAYOR</v>
          </cell>
        </row>
        <row r="235">
          <cell r="A235">
            <v>20570838751</v>
          </cell>
          <cell r="C235" t="str">
            <v>MAÍZ</v>
          </cell>
          <cell r="D235" t="str">
            <v>MAÍZ MORADO</v>
          </cell>
          <cell r="E235" t="str">
            <v>Cajamarca</v>
          </cell>
          <cell r="F235">
            <v>61001</v>
          </cell>
          <cell r="H235" t="str">
            <v>San Marcos</v>
          </cell>
          <cell r="I235" t="str">
            <v>Pedro Galvez</v>
          </cell>
          <cell r="R235" t="str">
            <v>PAC</v>
          </cell>
          <cell r="S235" t="str">
            <v>2024 - 2025</v>
          </cell>
          <cell r="T235">
            <v>2</v>
          </cell>
          <cell r="U235" t="str">
            <v>SI</v>
          </cell>
          <cell r="V235" t="str">
            <v>SI</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15</v>
          </cell>
          <cell r="AN235">
            <v>5</v>
          </cell>
          <cell r="AO235">
            <v>20</v>
          </cell>
          <cell r="AP235">
            <v>15</v>
          </cell>
          <cell r="AQ235">
            <v>5</v>
          </cell>
          <cell r="AR235">
            <v>20</v>
          </cell>
          <cell r="AS235">
            <v>20</v>
          </cell>
          <cell r="AT235">
            <v>0</v>
          </cell>
          <cell r="AU235">
            <v>0</v>
          </cell>
          <cell r="AV235">
            <v>0</v>
          </cell>
          <cell r="AW235">
            <v>0</v>
          </cell>
          <cell r="AX235">
            <v>0</v>
          </cell>
          <cell r="AY235">
            <v>0</v>
          </cell>
          <cell r="AZ235">
            <v>0</v>
          </cell>
          <cell r="BA235">
            <v>0</v>
          </cell>
          <cell r="BB235">
            <v>25</v>
          </cell>
          <cell r="BC235">
            <v>3</v>
          </cell>
          <cell r="BD235">
            <v>25</v>
          </cell>
          <cell r="BE235">
            <v>4</v>
          </cell>
          <cell r="BF235">
            <v>0</v>
          </cell>
          <cell r="BG235">
            <v>0</v>
          </cell>
          <cell r="BH235">
            <v>0</v>
          </cell>
          <cell r="BI235">
            <v>0</v>
          </cell>
          <cell r="BL235">
            <v>0</v>
          </cell>
          <cell r="BM235">
            <v>0</v>
          </cell>
          <cell r="BN235">
            <v>0</v>
          </cell>
          <cell r="BQ235">
            <v>0</v>
          </cell>
          <cell r="BR235">
            <v>0</v>
          </cell>
          <cell r="BS235">
            <v>0</v>
          </cell>
          <cell r="BV235">
            <v>0</v>
          </cell>
          <cell r="BW235">
            <v>0</v>
          </cell>
          <cell r="BX235">
            <v>0</v>
          </cell>
          <cell r="CA235">
            <v>0</v>
          </cell>
          <cell r="CB235">
            <v>0</v>
          </cell>
          <cell r="CC235">
            <v>0</v>
          </cell>
          <cell r="CF235">
            <v>66060</v>
          </cell>
          <cell r="CG235">
            <v>0</v>
          </cell>
          <cell r="CH235">
            <v>66060</v>
          </cell>
          <cell r="CL235">
            <v>77710</v>
          </cell>
          <cell r="CM235">
            <v>0</v>
          </cell>
          <cell r="CN235">
            <v>77710</v>
          </cell>
          <cell r="CQ235">
            <v>0</v>
          </cell>
          <cell r="CR235">
            <v>0</v>
          </cell>
          <cell r="CS235">
            <v>0</v>
          </cell>
          <cell r="CT235">
            <v>0</v>
          </cell>
          <cell r="CU235">
            <v>0</v>
          </cell>
          <cell r="CV235">
            <v>0</v>
          </cell>
          <cell r="CW235">
            <v>0</v>
          </cell>
          <cell r="CX235">
            <v>0</v>
          </cell>
          <cell r="CY235">
            <v>66060</v>
          </cell>
          <cell r="CZ235">
            <v>0</v>
          </cell>
          <cell r="DA235">
            <v>0</v>
          </cell>
          <cell r="DB235">
            <v>0</v>
          </cell>
          <cell r="DC235">
            <v>66060</v>
          </cell>
          <cell r="DD235">
            <v>0</v>
          </cell>
          <cell r="DE235">
            <v>77710</v>
          </cell>
          <cell r="DF235">
            <v>0</v>
          </cell>
          <cell r="DG235">
            <v>0</v>
          </cell>
          <cell r="DH235">
            <v>0</v>
          </cell>
          <cell r="DI235">
            <v>77710</v>
          </cell>
          <cell r="DJ235" t="str">
            <v>ASOCIACION DE PRODUCTORES AGROPECUARIOS SHICOMUMI ICHOCAN</v>
          </cell>
          <cell r="DK235" t="str">
            <v>01 Asociación</v>
          </cell>
          <cell r="FI235" t="str">
            <v>pacMAYOR</v>
          </cell>
        </row>
        <row r="236">
          <cell r="A236">
            <v>20570839056</v>
          </cell>
          <cell r="C236" t="str">
            <v>MAÍZ</v>
          </cell>
          <cell r="D236" t="str">
            <v>MAÍZ MORADO</v>
          </cell>
          <cell r="E236" t="str">
            <v>Cajamarca</v>
          </cell>
          <cell r="F236">
            <v>60501</v>
          </cell>
          <cell r="H236" t="str">
            <v>Contumaza</v>
          </cell>
          <cell r="I236" t="str">
            <v>Contumaza</v>
          </cell>
          <cell r="R236" t="str">
            <v>PAC</v>
          </cell>
          <cell r="S236" t="str">
            <v>2023-2024 - 2025</v>
          </cell>
          <cell r="T236">
            <v>3</v>
          </cell>
          <cell r="U236" t="str">
            <v>SI</v>
          </cell>
          <cell r="V236" t="str">
            <v>SI</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80</v>
          </cell>
          <cell r="AK236">
            <v>25</v>
          </cell>
          <cell r="AL236">
            <v>105</v>
          </cell>
          <cell r="AM236">
            <v>15</v>
          </cell>
          <cell r="AN236">
            <v>5</v>
          </cell>
          <cell r="AO236">
            <v>20</v>
          </cell>
          <cell r="AP236">
            <v>10</v>
          </cell>
          <cell r="AQ236">
            <v>16</v>
          </cell>
          <cell r="AR236">
            <v>26</v>
          </cell>
          <cell r="AS236">
            <v>26</v>
          </cell>
          <cell r="AT236">
            <v>0</v>
          </cell>
          <cell r="AU236">
            <v>0</v>
          </cell>
          <cell r="AV236">
            <v>0</v>
          </cell>
          <cell r="AW236">
            <v>0</v>
          </cell>
          <cell r="AX236">
            <v>0</v>
          </cell>
          <cell r="AY236">
            <v>0</v>
          </cell>
          <cell r="AZ236">
            <v>27</v>
          </cell>
          <cell r="BA236">
            <v>3</v>
          </cell>
          <cell r="BB236">
            <v>25</v>
          </cell>
          <cell r="BC236">
            <v>3</v>
          </cell>
          <cell r="BD236">
            <v>25</v>
          </cell>
          <cell r="BE236">
            <v>4</v>
          </cell>
          <cell r="BF236">
            <v>0</v>
          </cell>
          <cell r="BG236">
            <v>0</v>
          </cell>
          <cell r="BH236">
            <v>0</v>
          </cell>
          <cell r="BI236">
            <v>0</v>
          </cell>
          <cell r="BL236">
            <v>0</v>
          </cell>
          <cell r="BM236">
            <v>0</v>
          </cell>
          <cell r="BN236">
            <v>0</v>
          </cell>
          <cell r="BQ236">
            <v>0</v>
          </cell>
          <cell r="BR236">
            <v>0</v>
          </cell>
          <cell r="BS236">
            <v>0</v>
          </cell>
          <cell r="BV236">
            <v>0</v>
          </cell>
          <cell r="BW236">
            <v>0</v>
          </cell>
          <cell r="BX236">
            <v>0</v>
          </cell>
          <cell r="CA236">
            <v>33500</v>
          </cell>
          <cell r="CB236">
            <v>0</v>
          </cell>
          <cell r="CC236">
            <v>33500</v>
          </cell>
          <cell r="CF236">
            <v>36486</v>
          </cell>
          <cell r="CG236">
            <v>0</v>
          </cell>
          <cell r="CH236">
            <v>36486</v>
          </cell>
          <cell r="CL236">
            <v>39920.369998100003</v>
          </cell>
          <cell r="CM236">
            <v>0</v>
          </cell>
          <cell r="CN236">
            <v>39920.369998100003</v>
          </cell>
          <cell r="CQ236">
            <v>0</v>
          </cell>
          <cell r="CR236">
            <v>33499.997000000003</v>
          </cell>
          <cell r="CS236">
            <v>0</v>
          </cell>
          <cell r="CT236">
            <v>0</v>
          </cell>
          <cell r="CU236">
            <v>0</v>
          </cell>
          <cell r="CV236">
            <v>0</v>
          </cell>
          <cell r="CW236">
            <v>33499.997000000003</v>
          </cell>
          <cell r="CX236">
            <v>0</v>
          </cell>
          <cell r="CY236">
            <v>36486</v>
          </cell>
          <cell r="CZ236">
            <v>0</v>
          </cell>
          <cell r="DA236">
            <v>0</v>
          </cell>
          <cell r="DB236">
            <v>0</v>
          </cell>
          <cell r="DC236">
            <v>36486</v>
          </cell>
          <cell r="DD236">
            <v>0</v>
          </cell>
          <cell r="DE236">
            <v>39920.369998100003</v>
          </cell>
          <cell r="DF236">
            <v>0</v>
          </cell>
          <cell r="DG236">
            <v>0</v>
          </cell>
          <cell r="DH236">
            <v>0</v>
          </cell>
          <cell r="DI236">
            <v>39920.369998100003</v>
          </cell>
          <cell r="DJ236" t="str">
            <v>ASOCIACION DE PRODUCTORES AGROPECUARIOS LOS EMPRENDEDORES DE CAJABAMBA - APALEC</v>
          </cell>
          <cell r="DK236" t="str">
            <v>01 Asociación</v>
          </cell>
          <cell r="FI236" t="str">
            <v>pacMAYOR</v>
          </cell>
        </row>
        <row r="237">
          <cell r="A237">
            <v>20571335388</v>
          </cell>
          <cell r="C237" t="str">
            <v>KIWICHA</v>
          </cell>
          <cell r="D237" t="str">
            <v>KIWICHA</v>
          </cell>
          <cell r="E237" t="str">
            <v>Ancash</v>
          </cell>
          <cell r="F237">
            <v>21201</v>
          </cell>
          <cell r="H237" t="str">
            <v>Huaylas</v>
          </cell>
          <cell r="I237" t="str">
            <v>Caraz</v>
          </cell>
          <cell r="R237" t="str">
            <v>PAC</v>
          </cell>
          <cell r="S237" t="str">
            <v>2025</v>
          </cell>
          <cell r="T237">
            <v>1</v>
          </cell>
          <cell r="U237" t="str">
            <v>SI</v>
          </cell>
          <cell r="V237" t="str">
            <v>SI</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8</v>
          </cell>
          <cell r="AQ237">
            <v>7</v>
          </cell>
          <cell r="AR237">
            <v>15</v>
          </cell>
          <cell r="AS237">
            <v>15</v>
          </cell>
          <cell r="BD237">
            <v>28</v>
          </cell>
          <cell r="BE237">
            <v>2</v>
          </cell>
          <cell r="CL237">
            <v>88800</v>
          </cell>
          <cell r="CM237">
            <v>0</v>
          </cell>
          <cell r="CN237">
            <v>88800</v>
          </cell>
          <cell r="DD237">
            <v>0</v>
          </cell>
          <cell r="DE237">
            <v>88800</v>
          </cell>
          <cell r="DF237">
            <v>0</v>
          </cell>
          <cell r="DG237">
            <v>0</v>
          </cell>
          <cell r="DH237">
            <v>0</v>
          </cell>
          <cell r="DI237">
            <v>88800</v>
          </cell>
          <cell r="DJ237" t="str">
            <v>ASOCIACION DE AGRICULTORES AGROPECUARIOS SAN ISIDRO-ICHOC HUAYLAS-CARAZ</v>
          </cell>
          <cell r="DK237" t="str">
            <v>01 Asociación</v>
          </cell>
          <cell r="FI237" t="str">
            <v>pacMAYOR</v>
          </cell>
        </row>
        <row r="238">
          <cell r="A238">
            <v>20571419301</v>
          </cell>
          <cell r="C238" t="str">
            <v>PALTA</v>
          </cell>
          <cell r="D238" t="str">
            <v>PALTA</v>
          </cell>
          <cell r="E238" t="str">
            <v>Ancash</v>
          </cell>
          <cell r="F238">
            <v>21708</v>
          </cell>
          <cell r="H238" t="str">
            <v>Recuay</v>
          </cell>
          <cell r="I238" t="str">
            <v>Pararin</v>
          </cell>
          <cell r="R238" t="str">
            <v>PAC</v>
          </cell>
          <cell r="S238" t="str">
            <v>2024 - 2025</v>
          </cell>
          <cell r="T238">
            <v>2</v>
          </cell>
          <cell r="U238" t="str">
            <v>SI</v>
          </cell>
          <cell r="V238" t="str">
            <v>SI</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23</v>
          </cell>
          <cell r="AN238">
            <v>3</v>
          </cell>
          <cell r="AO238">
            <v>26</v>
          </cell>
          <cell r="AP238">
            <v>23</v>
          </cell>
          <cell r="AQ238">
            <v>3</v>
          </cell>
          <cell r="AR238">
            <v>26</v>
          </cell>
          <cell r="AS238">
            <v>26</v>
          </cell>
          <cell r="AT238">
            <v>0</v>
          </cell>
          <cell r="AU238">
            <v>0</v>
          </cell>
          <cell r="AV238">
            <v>0</v>
          </cell>
          <cell r="AW238">
            <v>0</v>
          </cell>
          <cell r="AX238">
            <v>0</v>
          </cell>
          <cell r="AY238">
            <v>0</v>
          </cell>
          <cell r="AZ238">
            <v>0</v>
          </cell>
          <cell r="BA238">
            <v>0</v>
          </cell>
          <cell r="BB238">
            <v>5</v>
          </cell>
          <cell r="BC238">
            <v>1</v>
          </cell>
          <cell r="BD238">
            <v>12</v>
          </cell>
          <cell r="BE238">
            <v>0</v>
          </cell>
          <cell r="BF238">
            <v>0</v>
          </cell>
          <cell r="BG238">
            <v>0</v>
          </cell>
          <cell r="BH238">
            <v>0</v>
          </cell>
          <cell r="BI238">
            <v>0</v>
          </cell>
          <cell r="BL238">
            <v>0</v>
          </cell>
          <cell r="BM238">
            <v>0</v>
          </cell>
          <cell r="BN238">
            <v>0</v>
          </cell>
          <cell r="BQ238">
            <v>0</v>
          </cell>
          <cell r="BR238">
            <v>0</v>
          </cell>
          <cell r="BS238">
            <v>0</v>
          </cell>
          <cell r="BV238">
            <v>0</v>
          </cell>
          <cell r="BW238">
            <v>0</v>
          </cell>
          <cell r="BX238">
            <v>0</v>
          </cell>
          <cell r="CA238">
            <v>0</v>
          </cell>
          <cell r="CB238">
            <v>0</v>
          </cell>
          <cell r="CC238">
            <v>0</v>
          </cell>
          <cell r="CF238">
            <v>514800</v>
          </cell>
          <cell r="CG238">
            <v>0</v>
          </cell>
          <cell r="CH238">
            <v>514800</v>
          </cell>
          <cell r="CL238">
            <v>0</v>
          </cell>
          <cell r="CM238">
            <v>0</v>
          </cell>
          <cell r="CN238">
            <v>0</v>
          </cell>
          <cell r="CQ238">
            <v>0</v>
          </cell>
          <cell r="CR238">
            <v>0</v>
          </cell>
          <cell r="CS238">
            <v>0</v>
          </cell>
          <cell r="CT238">
            <v>0</v>
          </cell>
          <cell r="CU238">
            <v>0</v>
          </cell>
          <cell r="CV238">
            <v>0</v>
          </cell>
          <cell r="CW238">
            <v>0</v>
          </cell>
          <cell r="CX238">
            <v>0</v>
          </cell>
          <cell r="CY238">
            <v>514800</v>
          </cell>
          <cell r="CZ238">
            <v>0</v>
          </cell>
          <cell r="DA238">
            <v>0</v>
          </cell>
          <cell r="DB238">
            <v>0</v>
          </cell>
          <cell r="DC238">
            <v>514800</v>
          </cell>
          <cell r="DD238">
            <v>0</v>
          </cell>
          <cell r="DE238">
            <v>0</v>
          </cell>
          <cell r="DF238">
            <v>0</v>
          </cell>
          <cell r="DG238">
            <v>0</v>
          </cell>
          <cell r="DH238">
            <v>0</v>
          </cell>
          <cell r="DI238">
            <v>0</v>
          </cell>
          <cell r="DJ238" t="str">
            <v xml:space="preserve"> ASOCIACION DE PRODUCTORES FRUTICOLA HUAQUISH PARARIN</v>
          </cell>
          <cell r="DK238" t="str">
            <v>01 Asociación</v>
          </cell>
          <cell r="FI238" t="str">
            <v>pacMAYOR</v>
          </cell>
        </row>
        <row r="239">
          <cell r="A239">
            <v>20132509795</v>
          </cell>
          <cell r="C239" t="str">
            <v>CAFÉ</v>
          </cell>
          <cell r="D239" t="str">
            <v>CAFÉ</v>
          </cell>
          <cell r="E239" t="str">
            <v>Cusco</v>
          </cell>
          <cell r="F239">
            <v>80901</v>
          </cell>
          <cell r="H239" t="str">
            <v>La Convencion</v>
          </cell>
          <cell r="I239" t="str">
            <v>Santa Ana</v>
          </cell>
          <cell r="R239" t="str">
            <v>PAC</v>
          </cell>
          <cell r="S239" t="str">
            <v>2018-2019-2020-2021-2022-2023</v>
          </cell>
          <cell r="T239">
            <v>6</v>
          </cell>
          <cell r="U239" t="str">
            <v>SI</v>
          </cell>
          <cell r="V239" t="str">
            <v>SI</v>
          </cell>
          <cell r="W239">
            <v>264</v>
          </cell>
          <cell r="X239">
            <v>188</v>
          </cell>
          <cell r="Y239">
            <v>30</v>
          </cell>
          <cell r="Z239">
            <v>218</v>
          </cell>
          <cell r="AA239">
            <v>197</v>
          </cell>
          <cell r="AB239">
            <v>32</v>
          </cell>
          <cell r="AC239">
            <v>229</v>
          </cell>
          <cell r="AD239">
            <v>227</v>
          </cell>
          <cell r="AE239">
            <v>54</v>
          </cell>
          <cell r="AF239">
            <v>281</v>
          </cell>
          <cell r="AG239">
            <v>227</v>
          </cell>
          <cell r="AH239">
            <v>54</v>
          </cell>
          <cell r="AI239">
            <v>281</v>
          </cell>
          <cell r="AJ239">
            <v>227</v>
          </cell>
          <cell r="AK239">
            <v>54</v>
          </cell>
          <cell r="AL239">
            <v>281</v>
          </cell>
          <cell r="AM239">
            <v>0</v>
          </cell>
          <cell r="AN239">
            <v>0</v>
          </cell>
          <cell r="AO239">
            <v>0</v>
          </cell>
          <cell r="AP239">
            <v>0</v>
          </cell>
          <cell r="AQ239">
            <v>0</v>
          </cell>
          <cell r="AR239">
            <v>0</v>
          </cell>
          <cell r="AS239">
            <v>281</v>
          </cell>
          <cell r="AT239">
            <v>0</v>
          </cell>
          <cell r="AU239">
            <v>8</v>
          </cell>
          <cell r="AV239">
            <v>20</v>
          </cell>
          <cell r="AW239">
            <v>4</v>
          </cell>
          <cell r="AX239">
            <v>15</v>
          </cell>
          <cell r="AY239">
            <v>3</v>
          </cell>
          <cell r="AZ239">
            <v>26</v>
          </cell>
          <cell r="BA239">
            <v>5</v>
          </cell>
          <cell r="BB239">
            <v>0</v>
          </cell>
          <cell r="BC239">
            <v>0</v>
          </cell>
          <cell r="BD239">
            <v>0</v>
          </cell>
          <cell r="BE239">
            <v>0</v>
          </cell>
          <cell r="BF239">
            <v>0</v>
          </cell>
          <cell r="BG239">
            <v>0</v>
          </cell>
          <cell r="BH239">
            <v>2788235.18</v>
          </cell>
          <cell r="BI239">
            <v>2788235.18</v>
          </cell>
          <cell r="BL239">
            <v>0</v>
          </cell>
          <cell r="BM239">
            <v>983684.64</v>
          </cell>
          <cell r="BN239">
            <v>983684.64</v>
          </cell>
          <cell r="BQ239">
            <v>113752.69</v>
          </cell>
          <cell r="BR239">
            <v>2217448.79</v>
          </cell>
          <cell r="BS239">
            <v>2331201.48</v>
          </cell>
          <cell r="BV239">
            <v>0</v>
          </cell>
          <cell r="BW239">
            <v>4795406.38</v>
          </cell>
          <cell r="BX239">
            <v>4795406.38</v>
          </cell>
          <cell r="CA239">
            <v>5497.5</v>
          </cell>
          <cell r="CB239">
            <v>4450109.84</v>
          </cell>
          <cell r="CC239">
            <v>4455607.34</v>
          </cell>
          <cell r="CF239">
            <v>0</v>
          </cell>
          <cell r="CG239">
            <v>0</v>
          </cell>
          <cell r="CH239">
            <v>0</v>
          </cell>
          <cell r="CL239">
            <v>0</v>
          </cell>
          <cell r="CM239">
            <v>0</v>
          </cell>
          <cell r="CN239">
            <v>0</v>
          </cell>
          <cell r="CQ239">
            <v>5197.5</v>
          </cell>
          <cell r="CR239">
            <v>132</v>
          </cell>
          <cell r="CS239">
            <v>0</v>
          </cell>
          <cell r="CT239">
            <v>4450277.8400000008</v>
          </cell>
          <cell r="CU239">
            <v>0</v>
          </cell>
          <cell r="CV239">
            <v>0</v>
          </cell>
          <cell r="CW239">
            <v>4455607.3400000008</v>
          </cell>
          <cell r="CX239">
            <v>0</v>
          </cell>
          <cell r="CY239">
            <v>0</v>
          </cell>
          <cell r="CZ239">
            <v>0</v>
          </cell>
          <cell r="DA239">
            <v>0</v>
          </cell>
          <cell r="DB239">
            <v>0</v>
          </cell>
          <cell r="DC239">
            <v>0</v>
          </cell>
          <cell r="DD239">
            <v>0</v>
          </cell>
          <cell r="DE239">
            <v>0</v>
          </cell>
          <cell r="DF239">
            <v>0</v>
          </cell>
          <cell r="DG239">
            <v>0</v>
          </cell>
          <cell r="DH239">
            <v>0</v>
          </cell>
          <cell r="DI239">
            <v>0</v>
          </cell>
          <cell r="DJ239" t="str">
            <v>COOPERATIVA AGRARIA CAFETALERA JOSE OLAYA LTDA N° 252</v>
          </cell>
          <cell r="DK239" t="str">
            <v>02 Cooperativa</v>
          </cell>
          <cell r="FI239" t="str">
            <v>pacMAYOR</v>
          </cell>
        </row>
        <row r="240">
          <cell r="A240">
            <v>20601958911</v>
          </cell>
          <cell r="C240" t="str">
            <v>CAFÉ</v>
          </cell>
          <cell r="D240" t="str">
            <v>CAFÉ</v>
          </cell>
          <cell r="E240" t="str">
            <v>Amazonas</v>
          </cell>
          <cell r="F240">
            <v>10509</v>
          </cell>
          <cell r="H240" t="str">
            <v>Luya</v>
          </cell>
          <cell r="I240" t="str">
            <v>Luya</v>
          </cell>
          <cell r="R240" t="str">
            <v>PAC</v>
          </cell>
          <cell r="S240" t="str">
            <v>2024</v>
          </cell>
          <cell r="T240">
            <v>1</v>
          </cell>
          <cell r="U240" t="str">
            <v>SI</v>
          </cell>
          <cell r="V240" t="str">
            <v>SI</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550</v>
          </cell>
          <cell r="AN240">
            <v>164</v>
          </cell>
          <cell r="AO240">
            <v>714</v>
          </cell>
          <cell r="AP240">
            <v>0</v>
          </cell>
          <cell r="AQ240">
            <v>0</v>
          </cell>
          <cell r="AR240">
            <v>0</v>
          </cell>
          <cell r="AS240">
            <v>714</v>
          </cell>
          <cell r="AT240">
            <v>0</v>
          </cell>
          <cell r="AU240">
            <v>0</v>
          </cell>
          <cell r="AV240">
            <v>0</v>
          </cell>
          <cell r="AW240">
            <v>0</v>
          </cell>
          <cell r="AX240">
            <v>0</v>
          </cell>
          <cell r="AY240">
            <v>0</v>
          </cell>
          <cell r="AZ240">
            <v>0</v>
          </cell>
          <cell r="BA240">
            <v>0</v>
          </cell>
          <cell r="BB240">
            <v>25</v>
          </cell>
          <cell r="BC240">
            <v>5</v>
          </cell>
          <cell r="BD240">
            <v>0</v>
          </cell>
          <cell r="BE240">
            <v>0</v>
          </cell>
          <cell r="BF240">
            <v>0</v>
          </cell>
          <cell r="BG240">
            <v>0</v>
          </cell>
          <cell r="BH240">
            <v>0</v>
          </cell>
          <cell r="BI240">
            <v>0</v>
          </cell>
          <cell r="BL240">
            <v>0</v>
          </cell>
          <cell r="BM240">
            <v>0</v>
          </cell>
          <cell r="BN240">
            <v>0</v>
          </cell>
          <cell r="BQ240">
            <v>0</v>
          </cell>
          <cell r="BR240">
            <v>0</v>
          </cell>
          <cell r="BS240">
            <v>0</v>
          </cell>
          <cell r="BV240">
            <v>0</v>
          </cell>
          <cell r="BW240">
            <v>0</v>
          </cell>
          <cell r="BX240">
            <v>0</v>
          </cell>
          <cell r="CA240">
            <v>0</v>
          </cell>
          <cell r="CB240">
            <v>0</v>
          </cell>
          <cell r="CC240">
            <v>0</v>
          </cell>
          <cell r="CF240">
            <v>9210983.5053190999</v>
          </cell>
          <cell r="CG240">
            <v>1913394.8948243801</v>
          </cell>
          <cell r="CH240">
            <v>11124378.40014348</v>
          </cell>
          <cell r="CL240">
            <v>0</v>
          </cell>
          <cell r="CM240">
            <v>0</v>
          </cell>
          <cell r="CN240">
            <v>0</v>
          </cell>
          <cell r="CQ240">
            <v>0</v>
          </cell>
          <cell r="CR240">
            <v>0</v>
          </cell>
          <cell r="CS240">
            <v>0</v>
          </cell>
          <cell r="CT240">
            <v>0</v>
          </cell>
          <cell r="CU240">
            <v>0</v>
          </cell>
          <cell r="CV240">
            <v>0</v>
          </cell>
          <cell r="CW240">
            <v>0</v>
          </cell>
          <cell r="CX240">
            <v>0</v>
          </cell>
          <cell r="CY240">
            <v>0</v>
          </cell>
          <cell r="CZ240">
            <v>11124378.40014348</v>
          </cell>
          <cell r="DA240">
            <v>0</v>
          </cell>
          <cell r="DB240">
            <v>0</v>
          </cell>
          <cell r="DC240">
            <v>11124378.40014348</v>
          </cell>
          <cell r="DD240">
            <v>0</v>
          </cell>
          <cell r="DE240">
            <v>0</v>
          </cell>
          <cell r="DF240">
            <v>0</v>
          </cell>
          <cell r="DG240">
            <v>0</v>
          </cell>
          <cell r="DH240">
            <v>0</v>
          </cell>
          <cell r="DI240">
            <v>0</v>
          </cell>
          <cell r="DJ240" t="str">
            <v>COOPERATIVA AGRARIA CAFETALERA LAGUNA DE LOS CÓNDORES</v>
          </cell>
          <cell r="DK240" t="str">
            <v>02 Cooperativa</v>
          </cell>
          <cell r="FI240" t="str">
            <v>pacMAYOR</v>
          </cell>
        </row>
        <row r="241">
          <cell r="A241">
            <v>20132509876</v>
          </cell>
          <cell r="C241" t="str">
            <v>CAFÉ</v>
          </cell>
          <cell r="D241" t="str">
            <v>CAFÉ</v>
          </cell>
          <cell r="E241" t="str">
            <v>Cusco</v>
          </cell>
          <cell r="F241">
            <v>80904</v>
          </cell>
          <cell r="H241" t="str">
            <v>La Convencion</v>
          </cell>
          <cell r="I241" t="str">
            <v>Maranura</v>
          </cell>
          <cell r="R241" t="str">
            <v>PAC</v>
          </cell>
          <cell r="S241" t="str">
            <v>2019-2020-2021-2022-2023</v>
          </cell>
          <cell r="T241">
            <v>5</v>
          </cell>
          <cell r="U241" t="str">
            <v>SI</v>
          </cell>
          <cell r="V241" t="str">
            <v>SI</v>
          </cell>
          <cell r="W241">
            <v>0</v>
          </cell>
          <cell r="X241">
            <v>124</v>
          </cell>
          <cell r="Y241">
            <v>79</v>
          </cell>
          <cell r="Z241">
            <v>203</v>
          </cell>
          <cell r="AA241">
            <v>138</v>
          </cell>
          <cell r="AB241">
            <v>79</v>
          </cell>
          <cell r="AC241">
            <v>217</v>
          </cell>
          <cell r="AD241">
            <v>116</v>
          </cell>
          <cell r="AE241">
            <v>74</v>
          </cell>
          <cell r="AF241">
            <v>190</v>
          </cell>
          <cell r="AG241">
            <v>116</v>
          </cell>
          <cell r="AH241">
            <v>74</v>
          </cell>
          <cell r="AI241">
            <v>190</v>
          </cell>
          <cell r="AJ241">
            <v>116</v>
          </cell>
          <cell r="AK241">
            <v>74</v>
          </cell>
          <cell r="AL241">
            <v>190</v>
          </cell>
          <cell r="AM241">
            <v>0</v>
          </cell>
          <cell r="AN241">
            <v>0</v>
          </cell>
          <cell r="AO241">
            <v>0</v>
          </cell>
          <cell r="AP241">
            <v>0</v>
          </cell>
          <cell r="AQ241">
            <v>0</v>
          </cell>
          <cell r="AR241">
            <v>0</v>
          </cell>
          <cell r="AS241">
            <v>190</v>
          </cell>
          <cell r="AT241">
            <v>0</v>
          </cell>
          <cell r="AU241">
            <v>7</v>
          </cell>
          <cell r="AV241">
            <v>21</v>
          </cell>
          <cell r="AW241">
            <v>5</v>
          </cell>
          <cell r="AX241">
            <v>16</v>
          </cell>
          <cell r="AY241">
            <v>3</v>
          </cell>
          <cell r="AZ241">
            <v>33</v>
          </cell>
          <cell r="BA241">
            <v>2</v>
          </cell>
          <cell r="BB241">
            <v>0</v>
          </cell>
          <cell r="BC241">
            <v>0</v>
          </cell>
          <cell r="BD241">
            <v>0</v>
          </cell>
          <cell r="BE241">
            <v>0</v>
          </cell>
          <cell r="BF241">
            <v>0</v>
          </cell>
          <cell r="BG241">
            <v>650453.76000000001</v>
          </cell>
          <cell r="BH241">
            <v>0</v>
          </cell>
          <cell r="BI241">
            <v>650453.76000000001</v>
          </cell>
          <cell r="BL241">
            <v>1135246.8700000001</v>
          </cell>
          <cell r="BM241">
            <v>0</v>
          </cell>
          <cell r="BN241">
            <v>1135246.8700000001</v>
          </cell>
          <cell r="BQ241">
            <v>1633798.09</v>
          </cell>
          <cell r="BR241">
            <v>394487.88</v>
          </cell>
          <cell r="BS241">
            <v>2028285.97</v>
          </cell>
          <cell r="BV241">
            <v>479300.86</v>
          </cell>
          <cell r="BW241">
            <v>488023.26</v>
          </cell>
          <cell r="BX241">
            <v>967324.12</v>
          </cell>
          <cell r="CA241">
            <v>2195856.67</v>
          </cell>
          <cell r="CB241">
            <v>882708.3</v>
          </cell>
          <cell r="CC241">
            <v>3078564.97</v>
          </cell>
          <cell r="CF241">
            <v>0</v>
          </cell>
          <cell r="CG241">
            <v>0</v>
          </cell>
          <cell r="CH241">
            <v>0</v>
          </cell>
          <cell r="CL241">
            <v>0</v>
          </cell>
          <cell r="CM241">
            <v>0</v>
          </cell>
          <cell r="CN241">
            <v>0</v>
          </cell>
          <cell r="CQ241">
            <v>0</v>
          </cell>
          <cell r="CR241">
            <v>2195856.669999999</v>
          </cell>
          <cell r="CS241">
            <v>0</v>
          </cell>
          <cell r="CT241">
            <v>882708.3</v>
          </cell>
          <cell r="CU241">
            <v>0</v>
          </cell>
          <cell r="CV241">
            <v>0</v>
          </cell>
          <cell r="CW241">
            <v>3078564.97</v>
          </cell>
          <cell r="CX241">
            <v>0</v>
          </cell>
          <cell r="CY241">
            <v>0</v>
          </cell>
          <cell r="CZ241">
            <v>0</v>
          </cell>
          <cell r="DA241">
            <v>0</v>
          </cell>
          <cell r="DB241">
            <v>0</v>
          </cell>
          <cell r="DC241">
            <v>0</v>
          </cell>
          <cell r="DD241">
            <v>0</v>
          </cell>
          <cell r="DE241">
            <v>0</v>
          </cell>
          <cell r="DF241">
            <v>0</v>
          </cell>
          <cell r="DG241">
            <v>0</v>
          </cell>
          <cell r="DH241">
            <v>0</v>
          </cell>
          <cell r="DI241">
            <v>0</v>
          </cell>
          <cell r="DJ241" t="str">
            <v xml:space="preserve">COOP AGRARIA CAFETALERA MARANURA LTDA129
</v>
          </cell>
          <cell r="DK241" t="str">
            <v>02 Cooperativa</v>
          </cell>
          <cell r="FI241" t="str">
            <v>pacMAYOR</v>
          </cell>
        </row>
        <row r="242">
          <cell r="A242">
            <v>20132517119</v>
          </cell>
          <cell r="C242" t="str">
            <v>CAFÉ</v>
          </cell>
          <cell r="D242" t="str">
            <v>CAFÉ</v>
          </cell>
          <cell r="E242" t="str">
            <v>Cusco</v>
          </cell>
          <cell r="F242">
            <v>80901</v>
          </cell>
          <cell r="H242" t="str">
            <v>La Convencion</v>
          </cell>
          <cell r="I242" t="str">
            <v>Santa Ana</v>
          </cell>
          <cell r="R242" t="str">
            <v>PAC</v>
          </cell>
          <cell r="S242" t="str">
            <v>2024 - 2025</v>
          </cell>
          <cell r="T242">
            <v>2</v>
          </cell>
          <cell r="U242" t="str">
            <v>SI</v>
          </cell>
          <cell r="V242" t="str">
            <v>SI</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101</v>
          </cell>
          <cell r="AN242">
            <v>28</v>
          </cell>
          <cell r="AO242">
            <v>129</v>
          </cell>
          <cell r="AP242">
            <v>101</v>
          </cell>
          <cell r="AQ242">
            <v>28</v>
          </cell>
          <cell r="AR242">
            <v>129</v>
          </cell>
          <cell r="AS242">
            <v>129</v>
          </cell>
          <cell r="AT242">
            <v>0</v>
          </cell>
          <cell r="AU242">
            <v>0</v>
          </cell>
          <cell r="AV242">
            <v>0</v>
          </cell>
          <cell r="AW242">
            <v>0</v>
          </cell>
          <cell r="AX242">
            <v>0</v>
          </cell>
          <cell r="AY242">
            <v>0</v>
          </cell>
          <cell r="AZ242">
            <v>0</v>
          </cell>
          <cell r="BA242">
            <v>0</v>
          </cell>
          <cell r="BB242">
            <v>32</v>
          </cell>
          <cell r="BC242">
            <v>7</v>
          </cell>
          <cell r="BD242">
            <v>24</v>
          </cell>
          <cell r="BE242">
            <v>5</v>
          </cell>
          <cell r="BF242">
            <v>0</v>
          </cell>
          <cell r="BG242">
            <v>0</v>
          </cell>
          <cell r="BH242">
            <v>0</v>
          </cell>
          <cell r="BI242">
            <v>0</v>
          </cell>
          <cell r="BL242">
            <v>0</v>
          </cell>
          <cell r="BM242">
            <v>0</v>
          </cell>
          <cell r="BN242">
            <v>0</v>
          </cell>
          <cell r="BQ242">
            <v>0</v>
          </cell>
          <cell r="BR242">
            <v>0</v>
          </cell>
          <cell r="BS242">
            <v>0</v>
          </cell>
          <cell r="BV242">
            <v>0</v>
          </cell>
          <cell r="BW242">
            <v>0</v>
          </cell>
          <cell r="BX242">
            <v>0</v>
          </cell>
          <cell r="CA242">
            <v>0</v>
          </cell>
          <cell r="CB242">
            <v>0</v>
          </cell>
          <cell r="CC242">
            <v>0</v>
          </cell>
          <cell r="CF242">
            <v>80172.95199999999</v>
          </cell>
          <cell r="CG242">
            <v>0</v>
          </cell>
          <cell r="CH242">
            <v>80172.95199999999</v>
          </cell>
          <cell r="CL242">
            <v>274646.15000000002</v>
          </cell>
          <cell r="CM242">
            <v>0</v>
          </cell>
          <cell r="CN242">
            <v>274646.15000000002</v>
          </cell>
          <cell r="CQ242">
            <v>0</v>
          </cell>
          <cell r="CR242">
            <v>0</v>
          </cell>
          <cell r="CS242">
            <v>0</v>
          </cell>
          <cell r="CT242">
            <v>0</v>
          </cell>
          <cell r="CU242">
            <v>0</v>
          </cell>
          <cell r="CV242">
            <v>0</v>
          </cell>
          <cell r="CW242">
            <v>0</v>
          </cell>
          <cell r="CX242">
            <v>0</v>
          </cell>
          <cell r="CY242">
            <v>0</v>
          </cell>
          <cell r="CZ242">
            <v>80172.95199999999</v>
          </cell>
          <cell r="DA242">
            <v>0</v>
          </cell>
          <cell r="DB242">
            <v>0</v>
          </cell>
          <cell r="DC242">
            <v>80172.95199999999</v>
          </cell>
          <cell r="DD242">
            <v>0</v>
          </cell>
          <cell r="DE242">
            <v>169145.5</v>
          </cell>
          <cell r="DF242">
            <v>105500.65</v>
          </cell>
          <cell r="DG242">
            <v>0</v>
          </cell>
          <cell r="DH242">
            <v>0</v>
          </cell>
          <cell r="DI242">
            <v>274646.15000000002</v>
          </cell>
          <cell r="DJ242" t="str">
            <v>COOPERATIVA AGRARIA CAFETALERA MATEO PUMACAHUA LTDA N° 185</v>
          </cell>
          <cell r="DK242" t="str">
            <v>02 Cooperativa</v>
          </cell>
          <cell r="DN242" t="str">
            <v>Cusco</v>
          </cell>
          <cell r="DQ242" t="str">
            <v>SI</v>
          </cell>
          <cell r="DR242">
            <v>24066</v>
          </cell>
          <cell r="DS242">
            <v>2024</v>
          </cell>
          <cell r="DT242" t="str">
            <v>Ejecución</v>
          </cell>
          <cell r="DU242" t="str">
            <v>La Cooperativa Agraria Cafetalera Mateo Pumacahua Ltda. 185 es una organización sólida y debidamente formalizada que inició sus actividades económicas el año 1966 con el objetivo de brindar mejores oportunidades de desarrollo para sus socios.</v>
          </cell>
          <cell r="DV242" t="str">
            <v>En el marco de las estrategias de apoyo al productor, AGROMERCADO se encuentra ejecutando un Plan de Articulación Comercial en beneficio de esta cooperativa. Esta intervención se realiza en estricto cumplimiento de lo priorizado en el Anexo 5A</v>
          </cell>
          <cell r="DW242" t="str">
            <v>Cooperativa Agraria Cafetalera Mateo Pumacahua Ltda. 185</v>
          </cell>
          <cell r="DX242">
            <v>133</v>
          </cell>
          <cell r="DY242">
            <v>44</v>
          </cell>
          <cell r="DZ242">
            <v>469</v>
          </cell>
          <cell r="EA242" t="str">
            <v>30TM</v>
          </cell>
          <cell r="EB242" t="str">
            <v>Mayo - Agosto</v>
          </cell>
          <cell r="EC242" t="str">
            <v>Junio - Diciembre</v>
          </cell>
          <cell r="ED242" t="str">
            <v>1400 - 2100 m s. n. m.</v>
          </cell>
          <cell r="EE242" t="str">
            <v>Catimor 70%, Caturra 10%, Bourbon 5%, Otros 15%</v>
          </cell>
          <cell r="EF242" t="str">
            <v>Certificación Orgánica, Vigencia  hasta agosto 2026</v>
          </cell>
          <cell r="EG242" t="str">
            <v>Fairtrade hasta junio 2026</v>
          </cell>
          <cell r="EI242" t="str">
            <v>Grado 1: 65 %, Grado 2: 60%</v>
          </cell>
          <cell r="EJ242">
            <v>0.75</v>
          </cell>
          <cell r="EK242" t="str">
            <v>Jr. Libertad Nro. 631 Cusco - La Convención - Santa Ana</v>
          </cell>
          <cell r="EL242" t="str">
            <v>pumacahualtdamateo@gmail.com</v>
          </cell>
          <cell r="EM242">
            <v>978563744</v>
          </cell>
          <cell r="EN242" t="str">
            <v>https://cacmateopumacahua.blogspot.com/p/inicio.html</v>
          </cell>
          <cell r="EO242" t="str">
            <v>https://www.facebook.com/share/17pZyQAStK/</v>
          </cell>
          <cell r="EP242" t="str">
            <v>Remigio Valdez Valencia</v>
          </cell>
          <cell r="ES242" t="str">
            <v>Remigio Valdez Valencia</v>
          </cell>
          <cell r="ET242">
            <v>978563744</v>
          </cell>
          <cell r="EV242" t="str">
            <v>no cuenta con registro</v>
          </cell>
          <cell r="FC242" t="str">
            <v>NO</v>
          </cell>
          <cell r="FI242" t="str">
            <v>pacMAYOR|san martin</v>
          </cell>
        </row>
        <row r="243">
          <cell r="A243">
            <v>20528996214</v>
          </cell>
          <cell r="C243" t="str">
            <v>CAFÉ</v>
          </cell>
          <cell r="D243" t="str">
            <v>CAFÉ</v>
          </cell>
          <cell r="E243" t="str">
            <v>Huanuco</v>
          </cell>
          <cell r="F243">
            <v>100311</v>
          </cell>
          <cell r="H243" t="str">
            <v>Dos de Mayo</v>
          </cell>
          <cell r="I243" t="str">
            <v>Marias</v>
          </cell>
          <cell r="R243" t="str">
            <v>PAC</v>
          </cell>
          <cell r="S243" t="str">
            <v>2018-2019</v>
          </cell>
          <cell r="T243">
            <v>2</v>
          </cell>
          <cell r="U243" t="str">
            <v>SI</v>
          </cell>
          <cell r="V243" t="str">
            <v>NO</v>
          </cell>
          <cell r="W243">
            <v>26</v>
          </cell>
          <cell r="X243">
            <v>22</v>
          </cell>
          <cell r="Y243">
            <v>4</v>
          </cell>
          <cell r="Z243">
            <v>26</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26</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1331.44</v>
          </cell>
          <cell r="BH243">
            <v>0</v>
          </cell>
          <cell r="BI243">
            <v>1331.44</v>
          </cell>
          <cell r="BL243">
            <v>0</v>
          </cell>
          <cell r="BM243">
            <v>0</v>
          </cell>
          <cell r="BN243">
            <v>0</v>
          </cell>
          <cell r="BQ243">
            <v>0</v>
          </cell>
          <cell r="BR243">
            <v>0</v>
          </cell>
          <cell r="BS243">
            <v>0</v>
          </cell>
          <cell r="BV243">
            <v>0</v>
          </cell>
          <cell r="BW243">
            <v>0</v>
          </cell>
          <cell r="BX243">
            <v>0</v>
          </cell>
          <cell r="CA243">
            <v>0</v>
          </cell>
          <cell r="CB243">
            <v>0</v>
          </cell>
          <cell r="CC243">
            <v>0</v>
          </cell>
          <cell r="CF243">
            <v>0</v>
          </cell>
          <cell r="CG243">
            <v>0</v>
          </cell>
          <cell r="CH243">
            <v>0</v>
          </cell>
          <cell r="CL243">
            <v>0</v>
          </cell>
          <cell r="CM243">
            <v>0</v>
          </cell>
          <cell r="CN243">
            <v>0</v>
          </cell>
          <cell r="CQ243">
            <v>0</v>
          </cell>
          <cell r="CR243">
            <v>0</v>
          </cell>
          <cell r="CS243">
            <v>0</v>
          </cell>
          <cell r="CT243">
            <v>0</v>
          </cell>
          <cell r="CU243">
            <v>0</v>
          </cell>
          <cell r="CV243">
            <v>0</v>
          </cell>
          <cell r="CW243">
            <v>0</v>
          </cell>
          <cell r="CX243">
            <v>0</v>
          </cell>
          <cell r="CY243">
            <v>0</v>
          </cell>
          <cell r="CZ243">
            <v>0</v>
          </cell>
          <cell r="DA243">
            <v>0</v>
          </cell>
          <cell r="DB243">
            <v>0</v>
          </cell>
          <cell r="DC243">
            <v>0</v>
          </cell>
          <cell r="DD243">
            <v>0</v>
          </cell>
          <cell r="DE243">
            <v>0</v>
          </cell>
          <cell r="DF243">
            <v>0</v>
          </cell>
          <cell r="DG243">
            <v>0</v>
          </cell>
          <cell r="DH243">
            <v>0</v>
          </cell>
          <cell r="DI243">
            <v>0</v>
          </cell>
          <cell r="DJ243" t="str">
            <v>COOPERATIVA AGRARIA CAFETALERA MILAGROS - MONZON</v>
          </cell>
          <cell r="DK243" t="str">
            <v>02 Cooperativa</v>
          </cell>
          <cell r="FI243" t="str">
            <v>pacMAYOR</v>
          </cell>
        </row>
        <row r="244">
          <cell r="A244">
            <v>20600200756</v>
          </cell>
          <cell r="C244" t="str">
            <v>CAFÉ</v>
          </cell>
          <cell r="D244" t="str">
            <v>CAFÉ</v>
          </cell>
          <cell r="E244" t="str">
            <v>Amazonas</v>
          </cell>
          <cell r="F244">
            <v>10706</v>
          </cell>
          <cell r="H244" t="str">
            <v>Utcubamba</v>
          </cell>
          <cell r="I244" t="str">
            <v>Lonya Grande</v>
          </cell>
          <cell r="R244" t="str">
            <v>PAC</v>
          </cell>
          <cell r="S244" t="str">
            <v>2018-2019-2020</v>
          </cell>
          <cell r="T244">
            <v>3</v>
          </cell>
          <cell r="U244" t="str">
            <v>SI</v>
          </cell>
          <cell r="V244" t="str">
            <v>SI</v>
          </cell>
          <cell r="W244">
            <v>106</v>
          </cell>
          <cell r="X244">
            <v>72</v>
          </cell>
          <cell r="Y244">
            <v>34</v>
          </cell>
          <cell r="Z244">
            <v>106</v>
          </cell>
          <cell r="AA244">
            <v>68</v>
          </cell>
          <cell r="AB244">
            <v>31</v>
          </cell>
          <cell r="AC244">
            <v>99</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99</v>
          </cell>
          <cell r="AT244">
            <v>0</v>
          </cell>
          <cell r="AU244">
            <v>9</v>
          </cell>
          <cell r="AV244">
            <v>0</v>
          </cell>
          <cell r="AW244">
            <v>0</v>
          </cell>
          <cell r="AX244">
            <v>0</v>
          </cell>
          <cell r="AY244">
            <v>0</v>
          </cell>
          <cell r="AZ244">
            <v>0</v>
          </cell>
          <cell r="BA244">
            <v>0</v>
          </cell>
          <cell r="BB244">
            <v>0</v>
          </cell>
          <cell r="BC244">
            <v>0</v>
          </cell>
          <cell r="BD244">
            <v>0</v>
          </cell>
          <cell r="BE244">
            <v>0</v>
          </cell>
          <cell r="BF244">
            <v>0</v>
          </cell>
          <cell r="BG244">
            <v>0</v>
          </cell>
          <cell r="BH244">
            <v>83583.839999999997</v>
          </cell>
          <cell r="BI244">
            <v>83583.839999999997</v>
          </cell>
          <cell r="BL244">
            <v>3460.24</v>
          </cell>
          <cell r="BM244">
            <v>0</v>
          </cell>
          <cell r="BN244">
            <v>3460.24</v>
          </cell>
          <cell r="BQ244">
            <v>0</v>
          </cell>
          <cell r="BR244">
            <v>0</v>
          </cell>
          <cell r="BS244">
            <v>0</v>
          </cell>
          <cell r="BV244">
            <v>0</v>
          </cell>
          <cell r="BW244">
            <v>0</v>
          </cell>
          <cell r="BX244">
            <v>0</v>
          </cell>
          <cell r="CA244">
            <v>0</v>
          </cell>
          <cell r="CB244">
            <v>0</v>
          </cell>
          <cell r="CC244">
            <v>0</v>
          </cell>
          <cell r="CF244">
            <v>0</v>
          </cell>
          <cell r="CG244">
            <v>0</v>
          </cell>
          <cell r="CH244">
            <v>0</v>
          </cell>
          <cell r="CL244">
            <v>0</v>
          </cell>
          <cell r="CM244">
            <v>0</v>
          </cell>
          <cell r="CN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t="str">
            <v>COOPERATIVA AGRARIA CAFETALERA MONTAÑA AZUL LTDA. - COOPACMA</v>
          </cell>
          <cell r="DK244" t="str">
            <v>02 Cooperativa</v>
          </cell>
          <cell r="FI244" t="str">
            <v>pacMAYOR</v>
          </cell>
        </row>
        <row r="245">
          <cell r="A245">
            <v>20573325223</v>
          </cell>
          <cell r="C245" t="str">
            <v>PLÁTANO</v>
          </cell>
          <cell r="D245" t="str">
            <v>PLÁTANO</v>
          </cell>
          <cell r="E245" t="str">
            <v>Huanuco</v>
          </cell>
          <cell r="F245">
            <v>100602</v>
          </cell>
          <cell r="H245" t="str">
            <v>Leoncio Prado</v>
          </cell>
          <cell r="I245" t="str">
            <v>Daniel Alomia Robles</v>
          </cell>
          <cell r="R245" t="str">
            <v>PAC</v>
          </cell>
          <cell r="S245" t="str">
            <v>2019</v>
          </cell>
          <cell r="T245">
            <v>1</v>
          </cell>
          <cell r="U245" t="str">
            <v>SI</v>
          </cell>
          <cell r="V245" t="str">
            <v>NO</v>
          </cell>
          <cell r="W245">
            <v>0</v>
          </cell>
          <cell r="X245">
            <v>34</v>
          </cell>
          <cell r="Y245">
            <v>13</v>
          </cell>
          <cell r="Z245">
            <v>47</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47</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2136</v>
          </cell>
          <cell r="BH245">
            <v>0</v>
          </cell>
          <cell r="BI245">
            <v>2136</v>
          </cell>
          <cell r="BL245">
            <v>0</v>
          </cell>
          <cell r="BM245">
            <v>0</v>
          </cell>
          <cell r="BN245">
            <v>0</v>
          </cell>
          <cell r="BQ245">
            <v>0</v>
          </cell>
          <cell r="BR245">
            <v>0</v>
          </cell>
          <cell r="BS245">
            <v>0</v>
          </cell>
          <cell r="BV245">
            <v>0</v>
          </cell>
          <cell r="BW245">
            <v>0</v>
          </cell>
          <cell r="BX245">
            <v>0</v>
          </cell>
          <cell r="CA245">
            <v>0</v>
          </cell>
          <cell r="CB245">
            <v>0</v>
          </cell>
          <cell r="CC245">
            <v>0</v>
          </cell>
          <cell r="CF245">
            <v>0</v>
          </cell>
          <cell r="CG245">
            <v>0</v>
          </cell>
          <cell r="CH245">
            <v>0</v>
          </cell>
          <cell r="CL245">
            <v>0</v>
          </cell>
          <cell r="CM245">
            <v>0</v>
          </cell>
          <cell r="CN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t="str">
            <v>COOPERATIVA AGROINDUSTRIAL APROBAP</v>
          </cell>
          <cell r="DK245" t="str">
            <v>02 Cooperativa</v>
          </cell>
          <cell r="FI245" t="str">
            <v>pacMAYOR</v>
          </cell>
        </row>
        <row r="246">
          <cell r="A246">
            <v>20573330651</v>
          </cell>
          <cell r="C246" t="str">
            <v>PALTA</v>
          </cell>
          <cell r="D246" t="str">
            <v>PALTA</v>
          </cell>
          <cell r="E246" t="str">
            <v>Pasco</v>
          </cell>
          <cell r="F246">
            <v>190107</v>
          </cell>
          <cell r="H246" t="str">
            <v>Pasco</v>
          </cell>
          <cell r="I246" t="str">
            <v>Paucartambo</v>
          </cell>
          <cell r="R246" t="str">
            <v>PAC</v>
          </cell>
          <cell r="S246" t="str">
            <v>2025</v>
          </cell>
          <cell r="T246">
            <v>1</v>
          </cell>
          <cell r="U246" t="str">
            <v>SI</v>
          </cell>
          <cell r="V246" t="str">
            <v>SI</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28</v>
          </cell>
          <cell r="AQ246">
            <v>13</v>
          </cell>
          <cell r="AR246">
            <v>41</v>
          </cell>
          <cell r="AS246">
            <v>41</v>
          </cell>
          <cell r="BD246">
            <v>13</v>
          </cell>
          <cell r="BE246">
            <v>3</v>
          </cell>
          <cell r="CL246">
            <v>19004.5</v>
          </cell>
          <cell r="CM246">
            <v>0</v>
          </cell>
          <cell r="CN246">
            <v>19004.5</v>
          </cell>
          <cell r="DD246">
            <v>0</v>
          </cell>
          <cell r="DE246">
            <v>19004.5</v>
          </cell>
          <cell r="DF246">
            <v>0</v>
          </cell>
          <cell r="DG246">
            <v>0</v>
          </cell>
          <cell r="DH246">
            <v>0</v>
          </cell>
          <cell r="DI246">
            <v>19004.5</v>
          </cell>
          <cell r="DJ246" t="str">
            <v>CENTRAL DE PRODUCTORES AGROPECUARIOS DEL VALLE AGRICOLA DE PAUCARTAMBO - PASCO</v>
          </cell>
          <cell r="DK246" t="str">
            <v>01 Asociación</v>
          </cell>
          <cell r="FI246" t="str">
            <v>pacMAYOR</v>
          </cell>
        </row>
        <row r="247">
          <cell r="A247">
            <v>20573344791</v>
          </cell>
          <cell r="C247" t="str">
            <v>PLÁTANO</v>
          </cell>
          <cell r="D247" t="str">
            <v>PLÁTANO</v>
          </cell>
          <cell r="E247" t="str">
            <v>Huanuco</v>
          </cell>
          <cell r="F247">
            <v>100608</v>
          </cell>
          <cell r="H247" t="str">
            <v>Leoncio Prado</v>
          </cell>
          <cell r="I247" t="str">
            <v>Castillo Grande</v>
          </cell>
          <cell r="R247" t="str">
            <v>PAC</v>
          </cell>
          <cell r="S247" t="str">
            <v>2019-2020-2021</v>
          </cell>
          <cell r="T247">
            <v>3</v>
          </cell>
          <cell r="U247" t="str">
            <v>SI</v>
          </cell>
          <cell r="V247" t="str">
            <v>SI</v>
          </cell>
          <cell r="W247">
            <v>0</v>
          </cell>
          <cell r="X247">
            <v>19</v>
          </cell>
          <cell r="Y247">
            <v>18</v>
          </cell>
          <cell r="Z247">
            <v>37</v>
          </cell>
          <cell r="AA247">
            <v>19</v>
          </cell>
          <cell r="AB247">
            <v>18</v>
          </cell>
          <cell r="AC247">
            <v>37</v>
          </cell>
          <cell r="AD247">
            <v>21</v>
          </cell>
          <cell r="AE247">
            <v>18</v>
          </cell>
          <cell r="AF247">
            <v>39</v>
          </cell>
          <cell r="AG247">
            <v>21</v>
          </cell>
          <cell r="AH247">
            <v>18</v>
          </cell>
          <cell r="AI247">
            <v>39</v>
          </cell>
          <cell r="AJ247">
            <v>0</v>
          </cell>
          <cell r="AK247">
            <v>0</v>
          </cell>
          <cell r="AL247">
            <v>0</v>
          </cell>
          <cell r="AM247">
            <v>0</v>
          </cell>
          <cell r="AN247">
            <v>0</v>
          </cell>
          <cell r="AO247">
            <v>0</v>
          </cell>
          <cell r="AP247">
            <v>0</v>
          </cell>
          <cell r="AQ247">
            <v>0</v>
          </cell>
          <cell r="AR247">
            <v>0</v>
          </cell>
          <cell r="AS247">
            <v>39</v>
          </cell>
          <cell r="AT247">
            <v>0</v>
          </cell>
          <cell r="AU247">
            <v>3</v>
          </cell>
          <cell r="AV247">
            <v>111</v>
          </cell>
          <cell r="AW247">
            <v>6</v>
          </cell>
          <cell r="AX247">
            <v>0</v>
          </cell>
          <cell r="AY247">
            <v>0</v>
          </cell>
          <cell r="AZ247">
            <v>0</v>
          </cell>
          <cell r="BA247">
            <v>0</v>
          </cell>
          <cell r="BB247">
            <v>0</v>
          </cell>
          <cell r="BC247">
            <v>0</v>
          </cell>
          <cell r="BD247">
            <v>0</v>
          </cell>
          <cell r="BE247">
            <v>0</v>
          </cell>
          <cell r="BF247">
            <v>0</v>
          </cell>
          <cell r="BG247">
            <v>76074.48</v>
          </cell>
          <cell r="BH247">
            <v>0</v>
          </cell>
          <cell r="BI247">
            <v>76074.48</v>
          </cell>
          <cell r="BL247">
            <v>119192</v>
          </cell>
          <cell r="BM247">
            <v>0</v>
          </cell>
          <cell r="BN247">
            <v>119192</v>
          </cell>
          <cell r="BQ247">
            <v>239885</v>
          </cell>
          <cell r="BR247">
            <v>0</v>
          </cell>
          <cell r="BS247">
            <v>239885</v>
          </cell>
          <cell r="BV247">
            <v>0</v>
          </cell>
          <cell r="BW247">
            <v>0</v>
          </cell>
          <cell r="BX247">
            <v>0</v>
          </cell>
          <cell r="CA247">
            <v>0</v>
          </cell>
          <cell r="CB247">
            <v>0</v>
          </cell>
          <cell r="CC247">
            <v>0</v>
          </cell>
          <cell r="CF247">
            <v>0</v>
          </cell>
          <cell r="CG247">
            <v>0</v>
          </cell>
          <cell r="CH247">
            <v>0</v>
          </cell>
          <cell r="CL247">
            <v>0</v>
          </cell>
          <cell r="CM247">
            <v>0</v>
          </cell>
          <cell r="CN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t="str">
            <v>ASOCIACION AGROECOLOGICO HUANGANAPAMPA</v>
          </cell>
          <cell r="DK247" t="str">
            <v>01 Asociación</v>
          </cell>
          <cell r="FI247" t="str">
            <v>pacMAYOR</v>
          </cell>
        </row>
        <row r="248">
          <cell r="A248">
            <v>20574602450</v>
          </cell>
          <cell r="C248" t="str">
            <v>QUINUA Y OTROS GRANOS</v>
          </cell>
          <cell r="D248" t="str">
            <v>QUINUA</v>
          </cell>
          <cell r="E248" t="str">
            <v>Ayacucho</v>
          </cell>
          <cell r="F248">
            <v>50101</v>
          </cell>
          <cell r="H248" t="str">
            <v>Huamanga</v>
          </cell>
          <cell r="I248" t="str">
            <v>Ayacucho</v>
          </cell>
          <cell r="R248" t="str">
            <v>CALIDAD</v>
          </cell>
          <cell r="S248" t="str">
            <v>2021-2022-2023-2024 - 2025</v>
          </cell>
          <cell r="T248">
            <v>5</v>
          </cell>
          <cell r="U248" t="str">
            <v>SI</v>
          </cell>
          <cell r="V248" t="str">
            <v>SI</v>
          </cell>
          <cell r="W248">
            <v>0</v>
          </cell>
          <cell r="X248">
            <v>0</v>
          </cell>
          <cell r="Y248">
            <v>0</v>
          </cell>
          <cell r="Z248">
            <v>0</v>
          </cell>
          <cell r="AA248">
            <v>0</v>
          </cell>
          <cell r="AB248">
            <v>0</v>
          </cell>
          <cell r="AC248">
            <v>0</v>
          </cell>
          <cell r="AD248">
            <v>80</v>
          </cell>
          <cell r="AE248">
            <v>37</v>
          </cell>
          <cell r="AF248">
            <v>117</v>
          </cell>
          <cell r="AG248">
            <v>80</v>
          </cell>
          <cell r="AH248">
            <v>37</v>
          </cell>
          <cell r="AI248">
            <v>117</v>
          </cell>
          <cell r="AJ248">
            <v>80</v>
          </cell>
          <cell r="AK248">
            <v>37</v>
          </cell>
          <cell r="AL248">
            <v>117</v>
          </cell>
          <cell r="AM248">
            <v>40</v>
          </cell>
          <cell r="AN248">
            <v>18</v>
          </cell>
          <cell r="AO248">
            <v>58</v>
          </cell>
          <cell r="AP248">
            <v>0</v>
          </cell>
          <cell r="AQ248">
            <v>0</v>
          </cell>
          <cell r="AR248">
            <v>0</v>
          </cell>
          <cell r="AS248">
            <v>58</v>
          </cell>
          <cell r="AT248">
            <v>0</v>
          </cell>
          <cell r="AU248">
            <v>0</v>
          </cell>
          <cell r="AV248">
            <v>36</v>
          </cell>
          <cell r="AW248">
            <v>9</v>
          </cell>
          <cell r="AX248">
            <v>15</v>
          </cell>
          <cell r="AY248">
            <v>2</v>
          </cell>
          <cell r="AZ248">
            <v>55</v>
          </cell>
          <cell r="BA248">
            <v>8</v>
          </cell>
          <cell r="BB248">
            <v>16</v>
          </cell>
          <cell r="BC248">
            <v>2</v>
          </cell>
          <cell r="BD248">
            <v>0</v>
          </cell>
          <cell r="BE248">
            <v>0</v>
          </cell>
          <cell r="BF248">
            <v>0</v>
          </cell>
          <cell r="BG248">
            <v>0</v>
          </cell>
          <cell r="BH248">
            <v>0</v>
          </cell>
          <cell r="BI248">
            <v>0</v>
          </cell>
          <cell r="BL248">
            <v>0</v>
          </cell>
          <cell r="BM248">
            <v>0</v>
          </cell>
          <cell r="BN248">
            <v>0</v>
          </cell>
          <cell r="BQ248">
            <v>195944.1</v>
          </cell>
          <cell r="BR248">
            <v>0</v>
          </cell>
          <cell r="BS248">
            <v>195944.1</v>
          </cell>
          <cell r="BV248">
            <v>0</v>
          </cell>
          <cell r="BW248">
            <v>115372.86</v>
          </cell>
          <cell r="BX248">
            <v>115372.86</v>
          </cell>
          <cell r="CA248">
            <v>624324.13</v>
          </cell>
          <cell r="CB248">
            <v>299314.59000000003</v>
          </cell>
          <cell r="CC248">
            <v>923638.72</v>
          </cell>
          <cell r="CF248">
            <v>726147.19993999973</v>
          </cell>
          <cell r="CG248">
            <v>0</v>
          </cell>
          <cell r="CH248">
            <v>726147.19993999973</v>
          </cell>
          <cell r="CL248">
            <v>155461.40000000011</v>
          </cell>
          <cell r="CM248">
            <v>0</v>
          </cell>
          <cell r="CN248">
            <v>155461.40000000011</v>
          </cell>
          <cell r="CQ248">
            <v>0</v>
          </cell>
          <cell r="CR248">
            <v>0</v>
          </cell>
          <cell r="CS248">
            <v>0</v>
          </cell>
          <cell r="CT248">
            <v>923638.71999999986</v>
          </cell>
          <cell r="CU248">
            <v>0</v>
          </cell>
          <cell r="CV248">
            <v>0</v>
          </cell>
          <cell r="CW248">
            <v>923638.71999999986</v>
          </cell>
          <cell r="CX248">
            <v>0</v>
          </cell>
          <cell r="CY248">
            <v>0</v>
          </cell>
          <cell r="CZ248">
            <v>726147.19993999973</v>
          </cell>
          <cell r="DA248">
            <v>0</v>
          </cell>
          <cell r="DB248">
            <v>0</v>
          </cell>
          <cell r="DC248">
            <v>726147.19993999973</v>
          </cell>
          <cell r="DD248">
            <v>327</v>
          </cell>
          <cell r="DE248">
            <v>0</v>
          </cell>
          <cell r="DF248">
            <v>155134.40000000011</v>
          </cell>
          <cell r="DG248">
            <v>0</v>
          </cell>
          <cell r="DH248">
            <v>0</v>
          </cell>
          <cell r="DI248">
            <v>155461.40000000011</v>
          </cell>
          <cell r="DJ248" t="str">
            <v>COOPERATIVA AGRARIA FRUTOS DEL ANDE</v>
          </cell>
          <cell r="DK248" t="str">
            <v>02 Cooperativa</v>
          </cell>
          <cell r="FI248" t="str">
            <v>pacMAYOR</v>
          </cell>
        </row>
        <row r="249">
          <cell r="A249">
            <v>20574629226</v>
          </cell>
          <cell r="C249" t="str">
            <v>QUINUA Y OTROS GRANOS</v>
          </cell>
          <cell r="D249" t="str">
            <v>QUINUA</v>
          </cell>
          <cell r="E249" t="str">
            <v>Ayacucho</v>
          </cell>
          <cell r="F249">
            <v>50113</v>
          </cell>
          <cell r="H249" t="str">
            <v>Huamanga</v>
          </cell>
          <cell r="I249" t="str">
            <v>Tambillo</v>
          </cell>
          <cell r="R249" t="str">
            <v>PAC</v>
          </cell>
          <cell r="S249" t="str">
            <v>2019-2020</v>
          </cell>
          <cell r="T249">
            <v>2</v>
          </cell>
          <cell r="U249" t="str">
            <v>SI</v>
          </cell>
          <cell r="V249" t="str">
            <v>SI</v>
          </cell>
          <cell r="W249">
            <v>0</v>
          </cell>
          <cell r="X249">
            <v>80</v>
          </cell>
          <cell r="Y249">
            <v>6</v>
          </cell>
          <cell r="Z249">
            <v>86</v>
          </cell>
          <cell r="AA249">
            <v>73</v>
          </cell>
          <cell r="AB249">
            <v>12</v>
          </cell>
          <cell r="AC249">
            <v>85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85</v>
          </cell>
          <cell r="AT249">
            <v>0</v>
          </cell>
          <cell r="AU249">
            <v>4</v>
          </cell>
          <cell r="AV249">
            <v>0</v>
          </cell>
          <cell r="AW249">
            <v>0</v>
          </cell>
          <cell r="AX249">
            <v>0</v>
          </cell>
          <cell r="AY249">
            <v>0</v>
          </cell>
          <cell r="AZ249">
            <v>0</v>
          </cell>
          <cell r="BA249">
            <v>0</v>
          </cell>
          <cell r="BB249">
            <v>0</v>
          </cell>
          <cell r="BC249">
            <v>0</v>
          </cell>
          <cell r="BD249">
            <v>0</v>
          </cell>
          <cell r="BE249">
            <v>0</v>
          </cell>
          <cell r="BF249">
            <v>0</v>
          </cell>
          <cell r="BG249">
            <v>304383.65000000002</v>
          </cell>
          <cell r="BH249">
            <v>0</v>
          </cell>
          <cell r="BI249">
            <v>304383.65000000002</v>
          </cell>
          <cell r="BL249">
            <v>0</v>
          </cell>
          <cell r="BM249">
            <v>0</v>
          </cell>
          <cell r="BN249">
            <v>0</v>
          </cell>
          <cell r="BQ249">
            <v>0</v>
          </cell>
          <cell r="BR249">
            <v>0</v>
          </cell>
          <cell r="BS249">
            <v>0</v>
          </cell>
          <cell r="BV249">
            <v>0</v>
          </cell>
          <cell r="BW249">
            <v>0</v>
          </cell>
          <cell r="BX249">
            <v>0</v>
          </cell>
          <cell r="CA249">
            <v>0</v>
          </cell>
          <cell r="CB249">
            <v>0</v>
          </cell>
          <cell r="CC249">
            <v>0</v>
          </cell>
          <cell r="CF249">
            <v>0</v>
          </cell>
          <cell r="CG249">
            <v>0</v>
          </cell>
          <cell r="CH249">
            <v>0</v>
          </cell>
          <cell r="CL249">
            <v>0</v>
          </cell>
          <cell r="CM249">
            <v>0</v>
          </cell>
          <cell r="CN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t="str">
            <v>ASOCIACION DE PRODUCTORES DE QUINUA Y GRANOS ANDINOS DE LA REGION AYACUCHO</v>
          </cell>
          <cell r="DK249" t="str">
            <v>01 Asociación</v>
          </cell>
          <cell r="FI249" t="str">
            <v>pacMAYOR</v>
          </cell>
        </row>
        <row r="250">
          <cell r="A250">
            <v>20574660654</v>
          </cell>
          <cell r="C250" t="str">
            <v>CUY</v>
          </cell>
          <cell r="D250" t="str">
            <v>CUY</v>
          </cell>
          <cell r="E250" t="str">
            <v>Ayacucho</v>
          </cell>
          <cell r="F250">
            <v>50302</v>
          </cell>
          <cell r="H250" t="str">
            <v>Huanca Sancos</v>
          </cell>
          <cell r="I250" t="str">
            <v>Carapo</v>
          </cell>
          <cell r="R250" t="str">
            <v>PAC</v>
          </cell>
          <cell r="S250" t="str">
            <v>2024</v>
          </cell>
          <cell r="T250">
            <v>1</v>
          </cell>
          <cell r="U250" t="str">
            <v>SI</v>
          </cell>
          <cell r="V250" t="str">
            <v>SI</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36</v>
          </cell>
          <cell r="AN250">
            <v>16</v>
          </cell>
          <cell r="AO250">
            <v>52</v>
          </cell>
          <cell r="AP250">
            <v>0</v>
          </cell>
          <cell r="AQ250">
            <v>0</v>
          </cell>
          <cell r="AR250">
            <v>0</v>
          </cell>
          <cell r="AS250">
            <v>52</v>
          </cell>
          <cell r="AT250">
            <v>0</v>
          </cell>
          <cell r="AU250">
            <v>0</v>
          </cell>
          <cell r="AV250">
            <v>0</v>
          </cell>
          <cell r="AW250">
            <v>0</v>
          </cell>
          <cell r="AX250">
            <v>0</v>
          </cell>
          <cell r="AY250">
            <v>0</v>
          </cell>
          <cell r="AZ250">
            <v>0</v>
          </cell>
          <cell r="BA250">
            <v>0</v>
          </cell>
          <cell r="BB250">
            <v>35</v>
          </cell>
          <cell r="BC250">
            <v>2</v>
          </cell>
          <cell r="BD250">
            <v>0</v>
          </cell>
          <cell r="BE250">
            <v>0</v>
          </cell>
          <cell r="BF250">
            <v>0</v>
          </cell>
          <cell r="BG250">
            <v>0</v>
          </cell>
          <cell r="BH250">
            <v>0</v>
          </cell>
          <cell r="BI250">
            <v>0</v>
          </cell>
          <cell r="BL250">
            <v>0</v>
          </cell>
          <cell r="BM250">
            <v>0</v>
          </cell>
          <cell r="BN250">
            <v>0</v>
          </cell>
          <cell r="BQ250">
            <v>0</v>
          </cell>
          <cell r="BR250">
            <v>0</v>
          </cell>
          <cell r="BS250">
            <v>0</v>
          </cell>
          <cell r="BV250">
            <v>0</v>
          </cell>
          <cell r="BW250">
            <v>0</v>
          </cell>
          <cell r="BX250">
            <v>0</v>
          </cell>
          <cell r="CA250">
            <v>0</v>
          </cell>
          <cell r="CB250">
            <v>0</v>
          </cell>
          <cell r="CC250">
            <v>0</v>
          </cell>
          <cell r="CF250">
            <v>6580</v>
          </cell>
          <cell r="CG250">
            <v>0</v>
          </cell>
          <cell r="CH250">
            <v>6580</v>
          </cell>
          <cell r="CL250">
            <v>0</v>
          </cell>
          <cell r="CM250">
            <v>0</v>
          </cell>
          <cell r="CN250">
            <v>0</v>
          </cell>
          <cell r="CQ250">
            <v>0</v>
          </cell>
          <cell r="CR250">
            <v>0</v>
          </cell>
          <cell r="CS250">
            <v>0</v>
          </cell>
          <cell r="CT250">
            <v>0</v>
          </cell>
          <cell r="CU250">
            <v>0</v>
          </cell>
          <cell r="CV250">
            <v>0</v>
          </cell>
          <cell r="CW250">
            <v>0</v>
          </cell>
          <cell r="CX250">
            <v>0</v>
          </cell>
          <cell r="CY250">
            <v>6580</v>
          </cell>
          <cell r="CZ250">
            <v>0</v>
          </cell>
          <cell r="DA250">
            <v>0</v>
          </cell>
          <cell r="DB250">
            <v>0</v>
          </cell>
          <cell r="DC250">
            <v>6580</v>
          </cell>
          <cell r="DD250">
            <v>0</v>
          </cell>
          <cell r="DE250">
            <v>0</v>
          </cell>
          <cell r="DF250">
            <v>0</v>
          </cell>
          <cell r="DG250">
            <v>0</v>
          </cell>
          <cell r="DH250">
            <v>0</v>
          </cell>
          <cell r="DI250">
            <v>0</v>
          </cell>
          <cell r="DJ250" t="str">
            <v>ASOCIACION DE PRODUCTORES AGROPECUARIOS UNION TAULLINO</v>
          </cell>
          <cell r="DK250" t="str">
            <v>01 Asociación</v>
          </cell>
          <cell r="FI250" t="str">
            <v>pacMAYOR</v>
          </cell>
        </row>
        <row r="251">
          <cell r="A251">
            <v>20574683867</v>
          </cell>
          <cell r="C251" t="str">
            <v>PALTA</v>
          </cell>
          <cell r="D251" t="str">
            <v>PALTA</v>
          </cell>
          <cell r="E251" t="str">
            <v>Ayacucho</v>
          </cell>
          <cell r="F251">
            <v>50501</v>
          </cell>
          <cell r="H251" t="str">
            <v>La Mar</v>
          </cell>
          <cell r="I251" t="str">
            <v>San Miguel</v>
          </cell>
          <cell r="R251" t="str">
            <v>PAC</v>
          </cell>
          <cell r="S251" t="str">
            <v>2019-2020-2021-2022</v>
          </cell>
          <cell r="T251">
            <v>4</v>
          </cell>
          <cell r="U251" t="str">
            <v>SI</v>
          </cell>
          <cell r="V251" t="str">
            <v>SI</v>
          </cell>
          <cell r="W251">
            <v>0</v>
          </cell>
          <cell r="X251">
            <v>30</v>
          </cell>
          <cell r="Y251">
            <v>11</v>
          </cell>
          <cell r="Z251">
            <v>41</v>
          </cell>
          <cell r="AA251">
            <v>23</v>
          </cell>
          <cell r="AB251">
            <v>4</v>
          </cell>
          <cell r="AC251">
            <v>27</v>
          </cell>
          <cell r="AD251">
            <v>23</v>
          </cell>
          <cell r="AE251">
            <v>5</v>
          </cell>
          <cell r="AF251">
            <v>28</v>
          </cell>
          <cell r="AG251">
            <v>23</v>
          </cell>
          <cell r="AH251">
            <v>5</v>
          </cell>
          <cell r="AI251">
            <v>28</v>
          </cell>
          <cell r="AJ251">
            <v>0</v>
          </cell>
          <cell r="AK251">
            <v>0</v>
          </cell>
          <cell r="AL251">
            <v>0</v>
          </cell>
          <cell r="AM251">
            <v>0</v>
          </cell>
          <cell r="AN251">
            <v>0</v>
          </cell>
          <cell r="AO251">
            <v>0</v>
          </cell>
          <cell r="AP251">
            <v>0</v>
          </cell>
          <cell r="AQ251">
            <v>0</v>
          </cell>
          <cell r="AR251">
            <v>0</v>
          </cell>
          <cell r="AS251">
            <v>28</v>
          </cell>
          <cell r="AT251">
            <v>0</v>
          </cell>
          <cell r="AU251">
            <v>3</v>
          </cell>
          <cell r="AV251">
            <v>23</v>
          </cell>
          <cell r="AW251">
            <v>6</v>
          </cell>
          <cell r="AX251">
            <v>17</v>
          </cell>
          <cell r="AY251">
            <v>2</v>
          </cell>
          <cell r="AZ251">
            <v>0</v>
          </cell>
          <cell r="BA251">
            <v>0</v>
          </cell>
          <cell r="BB251">
            <v>0</v>
          </cell>
          <cell r="BC251">
            <v>0</v>
          </cell>
          <cell r="BD251">
            <v>0</v>
          </cell>
          <cell r="BE251">
            <v>0</v>
          </cell>
          <cell r="BF251">
            <v>0</v>
          </cell>
          <cell r="BG251">
            <v>137850.31</v>
          </cell>
          <cell r="BH251">
            <v>0</v>
          </cell>
          <cell r="BI251">
            <v>137850.31</v>
          </cell>
          <cell r="BL251">
            <v>437011.87</v>
          </cell>
          <cell r="BM251">
            <v>0</v>
          </cell>
          <cell r="BN251">
            <v>437011.87</v>
          </cell>
          <cell r="BQ251">
            <v>712710.03</v>
          </cell>
          <cell r="BR251">
            <v>0</v>
          </cell>
          <cell r="BS251">
            <v>712710.03</v>
          </cell>
          <cell r="BV251">
            <v>275523.33</v>
          </cell>
          <cell r="BW251">
            <v>0</v>
          </cell>
          <cell r="BX251">
            <v>275523.33</v>
          </cell>
          <cell r="CA251">
            <v>0</v>
          </cell>
          <cell r="CB251">
            <v>0</v>
          </cell>
          <cell r="CC251">
            <v>0</v>
          </cell>
          <cell r="CF251">
            <v>0</v>
          </cell>
          <cell r="CG251">
            <v>0</v>
          </cell>
          <cell r="CH251">
            <v>0</v>
          </cell>
          <cell r="CL251">
            <v>0</v>
          </cell>
          <cell r="CM251">
            <v>0</v>
          </cell>
          <cell r="CN251">
            <v>0</v>
          </cell>
          <cell r="CQ251">
            <v>0</v>
          </cell>
          <cell r="CR251">
            <v>0</v>
          </cell>
          <cell r="CS251">
            <v>0</v>
          </cell>
          <cell r="CT251">
            <v>0</v>
          </cell>
          <cell r="CU251">
            <v>0</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t="str">
            <v>ASOCIACION DE PRODUCTORES DE PALTA VALLE TOROBAMBA</v>
          </cell>
          <cell r="DK251" t="str">
            <v>01 Asociación</v>
          </cell>
          <cell r="FI251" t="str">
            <v>pacMAYOR</v>
          </cell>
        </row>
        <row r="252">
          <cell r="A252">
            <v>20574716978</v>
          </cell>
          <cell r="C252" t="str">
            <v>CUY</v>
          </cell>
          <cell r="D252" t="str">
            <v>CUY</v>
          </cell>
          <cell r="E252" t="str">
            <v>Ayacucho</v>
          </cell>
          <cell r="F252">
            <v>50302</v>
          </cell>
          <cell r="H252" t="str">
            <v>Huanca Sancos</v>
          </cell>
          <cell r="I252" t="str">
            <v>Carapo</v>
          </cell>
          <cell r="R252" t="str">
            <v>PAC</v>
          </cell>
          <cell r="S252" t="str">
            <v>2024 - 2025</v>
          </cell>
          <cell r="T252">
            <v>2</v>
          </cell>
          <cell r="U252" t="str">
            <v>SI</v>
          </cell>
          <cell r="V252" t="str">
            <v>SI</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84</v>
          </cell>
          <cell r="AN252">
            <v>41</v>
          </cell>
          <cell r="AO252">
            <v>125</v>
          </cell>
          <cell r="AP252">
            <v>10</v>
          </cell>
          <cell r="AQ252">
            <v>5</v>
          </cell>
          <cell r="AR252">
            <v>15</v>
          </cell>
          <cell r="AS252">
            <v>15</v>
          </cell>
          <cell r="AT252">
            <v>0</v>
          </cell>
          <cell r="AU252">
            <v>0</v>
          </cell>
          <cell r="AV252">
            <v>0</v>
          </cell>
          <cell r="AW252">
            <v>0</v>
          </cell>
          <cell r="AX252">
            <v>0</v>
          </cell>
          <cell r="AY252">
            <v>0</v>
          </cell>
          <cell r="AZ252">
            <v>0</v>
          </cell>
          <cell r="BA252">
            <v>0</v>
          </cell>
          <cell r="BB252">
            <v>46</v>
          </cell>
          <cell r="BC252">
            <v>5</v>
          </cell>
          <cell r="BD252">
            <v>14</v>
          </cell>
          <cell r="BE252">
            <v>1</v>
          </cell>
          <cell r="BF252">
            <v>0</v>
          </cell>
          <cell r="BG252">
            <v>0</v>
          </cell>
          <cell r="BH252">
            <v>0</v>
          </cell>
          <cell r="BI252">
            <v>0</v>
          </cell>
          <cell r="BL252">
            <v>0</v>
          </cell>
          <cell r="BM252">
            <v>0</v>
          </cell>
          <cell r="BN252">
            <v>0</v>
          </cell>
          <cell r="BQ252">
            <v>0</v>
          </cell>
          <cell r="BR252">
            <v>0</v>
          </cell>
          <cell r="BS252">
            <v>0</v>
          </cell>
          <cell r="BV252">
            <v>0</v>
          </cell>
          <cell r="BW252">
            <v>0</v>
          </cell>
          <cell r="BX252">
            <v>0</v>
          </cell>
          <cell r="CA252">
            <v>0</v>
          </cell>
          <cell r="CB252">
            <v>0</v>
          </cell>
          <cell r="CC252">
            <v>0</v>
          </cell>
          <cell r="CF252">
            <v>48624.920000000013</v>
          </cell>
          <cell r="CG252">
            <v>0</v>
          </cell>
          <cell r="CH252">
            <v>48624.920000000013</v>
          </cell>
          <cell r="CL252">
            <v>61284</v>
          </cell>
          <cell r="CM252">
            <v>0</v>
          </cell>
          <cell r="CN252">
            <v>61284</v>
          </cell>
          <cell r="CQ252">
            <v>0</v>
          </cell>
          <cell r="CR252">
            <v>0</v>
          </cell>
          <cell r="CS252">
            <v>0</v>
          </cell>
          <cell r="CT252">
            <v>0</v>
          </cell>
          <cell r="CU252">
            <v>0</v>
          </cell>
          <cell r="CV252">
            <v>0</v>
          </cell>
          <cell r="CW252">
            <v>0</v>
          </cell>
          <cell r="CX252">
            <v>0</v>
          </cell>
          <cell r="CY252">
            <v>48624.920000000013</v>
          </cell>
          <cell r="CZ252">
            <v>0</v>
          </cell>
          <cell r="DA252">
            <v>0</v>
          </cell>
          <cell r="DB252">
            <v>0</v>
          </cell>
          <cell r="DC252">
            <v>48624.920000000013</v>
          </cell>
          <cell r="DD252">
            <v>0</v>
          </cell>
          <cell r="DE252">
            <v>61284</v>
          </cell>
          <cell r="DF252">
            <v>0</v>
          </cell>
          <cell r="DG252">
            <v>0</v>
          </cell>
          <cell r="DH252">
            <v>0</v>
          </cell>
          <cell r="DI252">
            <v>61284</v>
          </cell>
          <cell r="DJ252" t="str">
            <v>ASOCIACION AGROPECUARIOS - MANCHIRI</v>
          </cell>
          <cell r="DK252" t="str">
            <v>01 Asociación</v>
          </cell>
          <cell r="FI252" t="str">
            <v>pacMAYOR</v>
          </cell>
        </row>
        <row r="253">
          <cell r="A253">
            <v>20601558204</v>
          </cell>
          <cell r="C253" t="str">
            <v>CAFÉ</v>
          </cell>
          <cell r="D253" t="str">
            <v>CAFÉ</v>
          </cell>
          <cell r="E253" t="str">
            <v>Amazonas</v>
          </cell>
          <cell r="F253">
            <v>10513</v>
          </cell>
          <cell r="H253" t="str">
            <v>Luya</v>
          </cell>
          <cell r="I253" t="str">
            <v>Ocumal</v>
          </cell>
          <cell r="R253" t="str">
            <v>PAC</v>
          </cell>
          <cell r="S253" t="str">
            <v>2024 - 2025</v>
          </cell>
          <cell r="T253">
            <v>2</v>
          </cell>
          <cell r="U253" t="str">
            <v>SI</v>
          </cell>
          <cell r="V253" t="str">
            <v>SI</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205</v>
          </cell>
          <cell r="AN253">
            <v>51</v>
          </cell>
          <cell r="AO253">
            <v>256</v>
          </cell>
          <cell r="AP253">
            <v>192</v>
          </cell>
          <cell r="AQ253">
            <v>52</v>
          </cell>
          <cell r="AR253">
            <v>244</v>
          </cell>
          <cell r="AS253">
            <v>244</v>
          </cell>
          <cell r="AT253">
            <v>0</v>
          </cell>
          <cell r="AU253">
            <v>0</v>
          </cell>
          <cell r="AV253">
            <v>0</v>
          </cell>
          <cell r="AW253">
            <v>0</v>
          </cell>
          <cell r="AX253">
            <v>0</v>
          </cell>
          <cell r="AY253">
            <v>0</v>
          </cell>
          <cell r="AZ253">
            <v>0</v>
          </cell>
          <cell r="BA253">
            <v>0</v>
          </cell>
          <cell r="BB253">
            <v>4</v>
          </cell>
          <cell r="BC253">
            <v>5</v>
          </cell>
          <cell r="BD253">
            <v>21</v>
          </cell>
          <cell r="BE253">
            <v>6</v>
          </cell>
          <cell r="BF253">
            <v>0</v>
          </cell>
          <cell r="BG253">
            <v>0</v>
          </cell>
          <cell r="BH253">
            <v>0</v>
          </cell>
          <cell r="BI253">
            <v>0</v>
          </cell>
          <cell r="BL253">
            <v>0</v>
          </cell>
          <cell r="BM253">
            <v>0</v>
          </cell>
          <cell r="BN253">
            <v>0</v>
          </cell>
          <cell r="BQ253">
            <v>0</v>
          </cell>
          <cell r="BR253">
            <v>0</v>
          </cell>
          <cell r="BS253">
            <v>0</v>
          </cell>
          <cell r="BV253">
            <v>0</v>
          </cell>
          <cell r="BW253">
            <v>0</v>
          </cell>
          <cell r="BX253">
            <v>0</v>
          </cell>
          <cell r="CA253">
            <v>0</v>
          </cell>
          <cell r="CB253">
            <v>0</v>
          </cell>
          <cell r="CC253">
            <v>0</v>
          </cell>
          <cell r="CF253">
            <v>834198.49630463996</v>
          </cell>
          <cell r="CG253">
            <v>1280596.09421597</v>
          </cell>
          <cell r="CH253">
            <v>2114794.5905206101</v>
          </cell>
          <cell r="CL253">
            <v>2618365.0124381902</v>
          </cell>
          <cell r="CM253">
            <v>0</v>
          </cell>
          <cell r="CN253">
            <v>2618365.0124381902</v>
          </cell>
          <cell r="CQ253">
            <v>0</v>
          </cell>
          <cell r="CR253">
            <v>0</v>
          </cell>
          <cell r="CS253">
            <v>0</v>
          </cell>
          <cell r="CT253">
            <v>0</v>
          </cell>
          <cell r="CU253">
            <v>0</v>
          </cell>
          <cell r="CV253">
            <v>0</v>
          </cell>
          <cell r="CW253">
            <v>0</v>
          </cell>
          <cell r="CX253">
            <v>0</v>
          </cell>
          <cell r="CY253">
            <v>0</v>
          </cell>
          <cell r="CZ253">
            <v>2114794.5905206101</v>
          </cell>
          <cell r="DA253">
            <v>0</v>
          </cell>
          <cell r="DB253">
            <v>0</v>
          </cell>
          <cell r="DC253">
            <v>2114794.5905206101</v>
          </cell>
          <cell r="DD253">
            <v>0</v>
          </cell>
          <cell r="DE253">
            <v>0</v>
          </cell>
          <cell r="DF253">
            <v>2618365.0124381902</v>
          </cell>
          <cell r="DG253">
            <v>0</v>
          </cell>
          <cell r="DH253">
            <v>0</v>
          </cell>
          <cell r="DI253">
            <v>2618365.0124381902</v>
          </cell>
          <cell r="DJ253" t="str">
            <v>COOPERATIVA AGRARIA CAFETALERA OCUMAL</v>
          </cell>
          <cell r="DK253" t="str">
            <v>02 Cooperativa</v>
          </cell>
          <cell r="DN253" t="str">
            <v>Amazonas</v>
          </cell>
          <cell r="DQ253" t="str">
            <v>SI</v>
          </cell>
          <cell r="DR253">
            <v>42644</v>
          </cell>
          <cell r="DS253">
            <v>2024</v>
          </cell>
          <cell r="DT253" t="str">
            <v>Ejecución</v>
          </cell>
          <cell r="DU253" t="str">
            <v>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v>
          </cell>
          <cell r="DV253" t="str">
            <v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v>
          </cell>
          <cell r="DW253" t="str">
            <v>Cooperativa Agraria Cafetalera OCUMAL</v>
          </cell>
          <cell r="DX253">
            <v>205</v>
          </cell>
          <cell r="DY253">
            <v>51</v>
          </cell>
          <cell r="DZ253">
            <v>685</v>
          </cell>
          <cell r="EA253" t="str">
            <v>12000 qq</v>
          </cell>
          <cell r="EB253" t="str">
            <v>Abril - Noviembre</v>
          </cell>
          <cell r="EC253" t="str">
            <v>Abril - Noviembre</v>
          </cell>
          <cell r="ED253" t="str">
            <v>1300 - 2200 m s. n. m.</v>
          </cell>
          <cell r="EE253" t="str">
            <v>Típica, Catuaí, Bourbon, Caturra, Castillo, Villa Sarchí, Catimor</v>
          </cell>
          <cell r="EF253" t="str">
            <v>SI(VIGENTE HASTA EL 31 DE MARZO 2026)</v>
          </cell>
          <cell r="EG253" t="str">
            <v xml:space="preserve">SI (VIGENTE HASTA EL 30 DE ABRIL 2026) </v>
          </cell>
          <cell r="EH253" t="str">
            <v>Ninguna</v>
          </cell>
          <cell r="EI253" t="str">
            <v xml:space="preserve">Grado 1: Se admite un máximo de 15 defectos o imperfecciones
Grado 2: Se admite un máximo de 23 defectos o imperfecciones
Grado 3: Se admite un máximo de 30 defectos o imperfecciones </v>
          </cell>
          <cell r="EJ253" t="str">
            <v>50 %</v>
          </cell>
          <cell r="EK253" t="str">
            <v>OTR.BARRIO MANGALPA NRO. S/N C.P. SAN JUAN (A 1.5 CUADRAS DEL PUESTO DE SALUD) AMAZONAS - LUYA - OCUMAL</v>
          </cell>
          <cell r="EL253" t="str">
            <v>coopocumal@gmail.com</v>
          </cell>
          <cell r="EM253">
            <v>959019461</v>
          </cell>
          <cell r="EN253" t="str">
            <v>https://coopocumal.com/</v>
          </cell>
          <cell r="EO253" t="str">
            <v xml:space="preserve">https://web.facebook.com/coopocumalcafe
https://www.instagram.com/coopocumal/ 
</v>
          </cell>
          <cell r="EP253" t="str">
            <v>PEPE HUAMAN REYNOSO</v>
          </cell>
          <cell r="ES253" t="str">
            <v>PEPE HUAMAN REYNOSO</v>
          </cell>
          <cell r="ET253">
            <v>959019461</v>
          </cell>
          <cell r="EV253" t="str">
            <v>Q0049424N/AECOAR
Q0259124N/AECOAR</v>
          </cell>
          <cell r="EW253">
            <v>47434</v>
          </cell>
          <cell r="EX253" t="str">
            <v>Ocumal Café</v>
          </cell>
          <cell r="EY253" t="str">
            <v>Bolsas trilaminadas con cierre ziper de seguridad y válvula (250 gramos)</v>
          </cell>
          <cell r="EZ253" t="str">
            <v xml:space="preserve">Ocumal café </v>
          </cell>
          <cell r="FA253" t="str">
            <v>Bolsas trilaminadas con cierre ziper de seguridad y válvula (250 gramos)</v>
          </cell>
          <cell r="FC253" t="str">
            <v>NO</v>
          </cell>
          <cell r="FI253" t="str">
            <v>pacMAYOR|san martin</v>
          </cell>
        </row>
        <row r="254">
          <cell r="A254">
            <v>20600001109</v>
          </cell>
          <cell r="C254" t="str">
            <v>CAFÉ</v>
          </cell>
          <cell r="D254" t="str">
            <v>CAFÉ</v>
          </cell>
          <cell r="E254" t="str">
            <v>Amazonas</v>
          </cell>
          <cell r="F254">
            <v>10706</v>
          </cell>
          <cell r="H254" t="str">
            <v>Utcubamba</v>
          </cell>
          <cell r="I254" t="str">
            <v>Lonya Grande</v>
          </cell>
          <cell r="R254" t="str">
            <v>PAC</v>
          </cell>
          <cell r="S254" t="str">
            <v>2021-2022</v>
          </cell>
          <cell r="T254">
            <v>2</v>
          </cell>
          <cell r="U254" t="str">
            <v>SI</v>
          </cell>
          <cell r="V254" t="str">
            <v>SI</v>
          </cell>
          <cell r="W254">
            <v>0</v>
          </cell>
          <cell r="X254">
            <v>0</v>
          </cell>
          <cell r="Y254">
            <v>0</v>
          </cell>
          <cell r="Z254">
            <v>0</v>
          </cell>
          <cell r="AA254">
            <v>0</v>
          </cell>
          <cell r="AB254">
            <v>0</v>
          </cell>
          <cell r="AC254">
            <v>0</v>
          </cell>
          <cell r="AD254">
            <v>179</v>
          </cell>
          <cell r="AE254">
            <v>45</v>
          </cell>
          <cell r="AF254">
            <v>224</v>
          </cell>
          <cell r="AG254">
            <v>179</v>
          </cell>
          <cell r="AH254">
            <v>45</v>
          </cell>
          <cell r="AI254">
            <v>224</v>
          </cell>
          <cell r="AJ254">
            <v>0</v>
          </cell>
          <cell r="AK254">
            <v>0</v>
          </cell>
          <cell r="AL254">
            <v>0</v>
          </cell>
          <cell r="AM254">
            <v>0</v>
          </cell>
          <cell r="AN254">
            <v>0</v>
          </cell>
          <cell r="AO254">
            <v>0</v>
          </cell>
          <cell r="AP254">
            <v>0</v>
          </cell>
          <cell r="AQ254">
            <v>0</v>
          </cell>
          <cell r="AR254">
            <v>0</v>
          </cell>
          <cell r="AS254">
            <v>224</v>
          </cell>
          <cell r="AT254">
            <v>0</v>
          </cell>
          <cell r="AU254">
            <v>0</v>
          </cell>
          <cell r="AV254">
            <v>12</v>
          </cell>
          <cell r="AW254">
            <v>8</v>
          </cell>
          <cell r="AX254">
            <v>54</v>
          </cell>
          <cell r="AY254">
            <v>8</v>
          </cell>
          <cell r="AZ254">
            <v>0</v>
          </cell>
          <cell r="BA254">
            <v>0</v>
          </cell>
          <cell r="BB254">
            <v>0</v>
          </cell>
          <cell r="BC254">
            <v>0</v>
          </cell>
          <cell r="BD254">
            <v>0</v>
          </cell>
          <cell r="BE254">
            <v>0</v>
          </cell>
          <cell r="BF254">
            <v>0</v>
          </cell>
          <cell r="BG254">
            <v>0</v>
          </cell>
          <cell r="BH254">
            <v>0</v>
          </cell>
          <cell r="BI254">
            <v>0</v>
          </cell>
          <cell r="BL254">
            <v>0</v>
          </cell>
          <cell r="BM254">
            <v>0</v>
          </cell>
          <cell r="BN254">
            <v>0</v>
          </cell>
          <cell r="BQ254">
            <v>250823.36</v>
          </cell>
          <cell r="BR254">
            <v>0</v>
          </cell>
          <cell r="BS254">
            <v>250823.36</v>
          </cell>
          <cell r="BV254">
            <v>0</v>
          </cell>
          <cell r="BW254">
            <v>0</v>
          </cell>
          <cell r="BX254">
            <v>0</v>
          </cell>
          <cell r="CA254">
            <v>0</v>
          </cell>
          <cell r="CB254">
            <v>0</v>
          </cell>
          <cell r="CC254">
            <v>0</v>
          </cell>
          <cell r="CF254">
            <v>0</v>
          </cell>
          <cell r="CG254">
            <v>0</v>
          </cell>
          <cell r="CH254">
            <v>0</v>
          </cell>
          <cell r="CL254">
            <v>0</v>
          </cell>
          <cell r="CM254">
            <v>0</v>
          </cell>
          <cell r="CN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0</v>
          </cell>
          <cell r="DE254">
            <v>0</v>
          </cell>
          <cell r="DF254">
            <v>0</v>
          </cell>
          <cell r="DG254">
            <v>0</v>
          </cell>
          <cell r="DH254">
            <v>0</v>
          </cell>
          <cell r="DI254">
            <v>0</v>
          </cell>
          <cell r="DJ254" t="str">
            <v>COOPERATIVA AGRARIA CAFETALERA PRODUCTORA COMERCIAL EXPORTADORA CAFE ANDES AMAZONICOS LTDA</v>
          </cell>
          <cell r="DK254" t="str">
            <v>02 Cooperativa</v>
          </cell>
          <cell r="FI254" t="str">
            <v>pacMAYOR</v>
          </cell>
        </row>
        <row r="255">
          <cell r="A255">
            <v>20602712657</v>
          </cell>
          <cell r="C255" t="str">
            <v>CAFÉ</v>
          </cell>
          <cell r="D255" t="str">
            <v>CAFE VERDE</v>
          </cell>
          <cell r="E255" t="str">
            <v>Junin</v>
          </cell>
          <cell r="F255">
            <v>120608</v>
          </cell>
          <cell r="H255" t="str">
            <v>Satipo</v>
          </cell>
          <cell r="I255" t="str">
            <v>Rio Tambo</v>
          </cell>
          <cell r="R255" t="str">
            <v>PAC</v>
          </cell>
          <cell r="S255" t="str">
            <v>2025</v>
          </cell>
          <cell r="T255">
            <v>1</v>
          </cell>
          <cell r="U255" t="str">
            <v>SI</v>
          </cell>
          <cell r="V255" t="str">
            <v>SI</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58</v>
          </cell>
          <cell r="AQ255">
            <v>23</v>
          </cell>
          <cell r="AR255">
            <v>81</v>
          </cell>
          <cell r="AS255">
            <v>81</v>
          </cell>
          <cell r="BD255">
            <v>10</v>
          </cell>
          <cell r="BE255">
            <v>1</v>
          </cell>
          <cell r="CL255">
            <v>2803188.8585999999</v>
          </cell>
          <cell r="CM255">
            <v>0</v>
          </cell>
          <cell r="CN255">
            <v>2803188.8585999999</v>
          </cell>
          <cell r="DD255">
            <v>0</v>
          </cell>
          <cell r="DE255">
            <v>0</v>
          </cell>
          <cell r="DF255">
            <v>2803188.8585999999</v>
          </cell>
          <cell r="DG255">
            <v>0</v>
          </cell>
          <cell r="DH255">
            <v>0</v>
          </cell>
          <cell r="DI255">
            <v>2803188.8585999999</v>
          </cell>
          <cell r="DJ255" t="str">
            <v>COOPERATIVA AGRARIA CAFETALERA RIO TAMBO LIMITADA</v>
          </cell>
          <cell r="DK255" t="str">
            <v>02 Cooperativa</v>
          </cell>
          <cell r="FI255" t="str">
            <v>pacMAYOR</v>
          </cell>
        </row>
        <row r="256">
          <cell r="A256">
            <v>20145484597</v>
          </cell>
          <cell r="C256" t="str">
            <v>CAFÉ</v>
          </cell>
          <cell r="D256" t="str">
            <v>CAFÉ</v>
          </cell>
          <cell r="E256" t="str">
            <v>Puno</v>
          </cell>
          <cell r="F256">
            <v>211201</v>
          </cell>
          <cell r="H256" t="str">
            <v>Sandia</v>
          </cell>
          <cell r="I256" t="str">
            <v>Sandia</v>
          </cell>
          <cell r="R256" t="str">
            <v>PAC</v>
          </cell>
          <cell r="S256" t="str">
            <v>2018-2019-2020</v>
          </cell>
          <cell r="T256">
            <v>3</v>
          </cell>
          <cell r="U256" t="str">
            <v>SI</v>
          </cell>
          <cell r="V256" t="str">
            <v>SI</v>
          </cell>
          <cell r="W256">
            <v>24</v>
          </cell>
          <cell r="X256">
            <v>111</v>
          </cell>
          <cell r="Y256">
            <v>21</v>
          </cell>
          <cell r="Z256">
            <v>132</v>
          </cell>
          <cell r="AA256">
            <v>106</v>
          </cell>
          <cell r="AB256">
            <v>22</v>
          </cell>
          <cell r="AC256">
            <v>128</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128</v>
          </cell>
          <cell r="AT256">
            <v>0</v>
          </cell>
          <cell r="AU256">
            <v>5</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L256">
            <v>107187.5</v>
          </cell>
          <cell r="BM256">
            <v>0</v>
          </cell>
          <cell r="BN256">
            <v>107187.5</v>
          </cell>
          <cell r="BQ256">
            <v>0</v>
          </cell>
          <cell r="BR256">
            <v>0</v>
          </cell>
          <cell r="BS256">
            <v>0</v>
          </cell>
          <cell r="BV256">
            <v>0</v>
          </cell>
          <cell r="BW256">
            <v>0</v>
          </cell>
          <cell r="BX256">
            <v>0</v>
          </cell>
          <cell r="CA256">
            <v>0</v>
          </cell>
          <cell r="CB256">
            <v>0</v>
          </cell>
          <cell r="CC256">
            <v>0</v>
          </cell>
          <cell r="CF256">
            <v>0</v>
          </cell>
          <cell r="CG256">
            <v>0</v>
          </cell>
          <cell r="CH256">
            <v>0</v>
          </cell>
          <cell r="CL256">
            <v>0</v>
          </cell>
          <cell r="CM256">
            <v>0</v>
          </cell>
          <cell r="CN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0</v>
          </cell>
          <cell r="DE256">
            <v>0</v>
          </cell>
          <cell r="DF256">
            <v>0</v>
          </cell>
          <cell r="DG256">
            <v>0</v>
          </cell>
          <cell r="DH256">
            <v>0</v>
          </cell>
          <cell r="DI256">
            <v>0</v>
          </cell>
          <cell r="DJ256" t="str">
            <v>COOPERATIVA AGRARIA CAFETALERA SAN IGNACIO LTDA.</v>
          </cell>
          <cell r="DK256" t="str">
            <v>02 Cooperativa</v>
          </cell>
          <cell r="FI256" t="str">
            <v>pacMAYOR</v>
          </cell>
        </row>
        <row r="257">
          <cell r="A257">
            <v>20129529530</v>
          </cell>
          <cell r="C257" t="str">
            <v>CAFÉ</v>
          </cell>
          <cell r="D257" t="str">
            <v>CAFÉ</v>
          </cell>
          <cell r="E257" t="str">
            <v>Junin</v>
          </cell>
          <cell r="F257">
            <v>120601</v>
          </cell>
          <cell r="H257" t="str">
            <v>Satipo</v>
          </cell>
          <cell r="I257" t="str">
            <v>Satipo</v>
          </cell>
          <cell r="R257" t="str">
            <v>PAC</v>
          </cell>
          <cell r="S257" t="str">
            <v>2021-2023</v>
          </cell>
          <cell r="T257">
            <v>2</v>
          </cell>
          <cell r="U257" t="str">
            <v>SI</v>
          </cell>
          <cell r="V257" t="str">
            <v>SI</v>
          </cell>
          <cell r="W257">
            <v>0</v>
          </cell>
          <cell r="X257">
            <v>0</v>
          </cell>
          <cell r="Y257">
            <v>0</v>
          </cell>
          <cell r="Z257">
            <v>0</v>
          </cell>
          <cell r="AA257">
            <v>0</v>
          </cell>
          <cell r="AB257">
            <v>0</v>
          </cell>
          <cell r="AC257">
            <v>0</v>
          </cell>
          <cell r="AD257">
            <v>178</v>
          </cell>
          <cell r="AE257">
            <v>51</v>
          </cell>
          <cell r="AF257">
            <v>229</v>
          </cell>
          <cell r="AG257">
            <v>0</v>
          </cell>
          <cell r="AH257">
            <v>0</v>
          </cell>
          <cell r="AI257">
            <v>0</v>
          </cell>
          <cell r="AJ257">
            <v>28</v>
          </cell>
          <cell r="AK257">
            <v>50</v>
          </cell>
          <cell r="AL257">
            <v>78</v>
          </cell>
          <cell r="AM257">
            <v>0</v>
          </cell>
          <cell r="AN257">
            <v>0</v>
          </cell>
          <cell r="AO257">
            <v>0</v>
          </cell>
          <cell r="AP257">
            <v>0</v>
          </cell>
          <cell r="AQ257">
            <v>0</v>
          </cell>
          <cell r="AR257">
            <v>0</v>
          </cell>
          <cell r="AS257">
            <v>78</v>
          </cell>
          <cell r="AT257">
            <v>0</v>
          </cell>
          <cell r="AU257">
            <v>0</v>
          </cell>
          <cell r="AV257">
            <v>14</v>
          </cell>
          <cell r="AW257">
            <v>4</v>
          </cell>
          <cell r="AX257">
            <v>0</v>
          </cell>
          <cell r="AY257">
            <v>0</v>
          </cell>
          <cell r="AZ257">
            <v>15</v>
          </cell>
          <cell r="BA257">
            <v>0</v>
          </cell>
          <cell r="BB257">
            <v>0</v>
          </cell>
          <cell r="BC257">
            <v>0</v>
          </cell>
          <cell r="BD257">
            <v>0</v>
          </cell>
          <cell r="BE257">
            <v>0</v>
          </cell>
          <cell r="BF257">
            <v>0</v>
          </cell>
          <cell r="BG257">
            <v>0</v>
          </cell>
          <cell r="BH257">
            <v>0</v>
          </cell>
          <cell r="BI257">
            <v>0</v>
          </cell>
          <cell r="BL257">
            <v>0</v>
          </cell>
          <cell r="BM257">
            <v>0</v>
          </cell>
          <cell r="BN257">
            <v>0</v>
          </cell>
          <cell r="BQ257">
            <v>1458401.22</v>
          </cell>
          <cell r="BR257">
            <v>997071.46</v>
          </cell>
          <cell r="BS257">
            <v>2455472.6800000002</v>
          </cell>
          <cell r="BV257">
            <v>0</v>
          </cell>
          <cell r="BW257">
            <v>0</v>
          </cell>
          <cell r="BX257">
            <v>0</v>
          </cell>
          <cell r="CA257">
            <v>409579.4</v>
          </cell>
          <cell r="CB257">
            <v>1420682.13</v>
          </cell>
          <cell r="CC257">
            <v>1830261.53</v>
          </cell>
          <cell r="CF257">
            <v>0</v>
          </cell>
          <cell r="CG257">
            <v>0</v>
          </cell>
          <cell r="CH257">
            <v>0</v>
          </cell>
          <cell r="CL257">
            <v>0</v>
          </cell>
          <cell r="CM257">
            <v>0</v>
          </cell>
          <cell r="CN257">
            <v>0</v>
          </cell>
          <cell r="CQ257">
            <v>0</v>
          </cell>
          <cell r="CR257">
            <v>0</v>
          </cell>
          <cell r="CS257">
            <v>0</v>
          </cell>
          <cell r="CT257">
            <v>1830261.53</v>
          </cell>
          <cell r="CU257">
            <v>0</v>
          </cell>
          <cell r="CV257">
            <v>0</v>
          </cell>
          <cell r="CW257">
            <v>1830261.53</v>
          </cell>
          <cell r="CX257">
            <v>0</v>
          </cell>
          <cell r="CY257">
            <v>0</v>
          </cell>
          <cell r="CZ257">
            <v>0</v>
          </cell>
          <cell r="DA257">
            <v>0</v>
          </cell>
          <cell r="DB257">
            <v>0</v>
          </cell>
          <cell r="DC257">
            <v>0</v>
          </cell>
          <cell r="DD257">
            <v>0</v>
          </cell>
          <cell r="DE257">
            <v>0</v>
          </cell>
          <cell r="DF257">
            <v>0</v>
          </cell>
          <cell r="DG257">
            <v>0</v>
          </cell>
          <cell r="DH257">
            <v>0</v>
          </cell>
          <cell r="DI257">
            <v>0</v>
          </cell>
          <cell r="DJ257" t="str">
            <v>COOP AGRARIA CAFETALERA SATIPO LTDA</v>
          </cell>
          <cell r="DK257" t="str">
            <v>02 Cooperativa</v>
          </cell>
          <cell r="FI257" t="str">
            <v>pacMAYOR</v>
          </cell>
        </row>
        <row r="258">
          <cell r="A258">
            <v>20600122330</v>
          </cell>
          <cell r="C258" t="str">
            <v>DERIVADOS LACTEOS</v>
          </cell>
          <cell r="D258" t="str">
            <v>QUESOS MADURADOS</v>
          </cell>
          <cell r="E258" t="str">
            <v>Arequipa</v>
          </cell>
          <cell r="F258">
            <v>40605</v>
          </cell>
          <cell r="H258" t="str">
            <v>Condesuyos</v>
          </cell>
          <cell r="I258" t="str">
            <v>Iray</v>
          </cell>
          <cell r="R258" t="str">
            <v>PAC</v>
          </cell>
          <cell r="S258" t="str">
            <v>2018</v>
          </cell>
          <cell r="T258">
            <v>1</v>
          </cell>
          <cell r="U258" t="str">
            <v>NO</v>
          </cell>
          <cell r="V258" t="str">
            <v>NO</v>
          </cell>
          <cell r="W258">
            <v>84</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84</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L258">
            <v>0</v>
          </cell>
          <cell r="BM258">
            <v>0</v>
          </cell>
          <cell r="BN258">
            <v>0</v>
          </cell>
          <cell r="BQ258">
            <v>0</v>
          </cell>
          <cell r="BR258">
            <v>0</v>
          </cell>
          <cell r="BS258">
            <v>0</v>
          </cell>
          <cell r="BV258">
            <v>0</v>
          </cell>
          <cell r="BW258">
            <v>0</v>
          </cell>
          <cell r="BX258">
            <v>0</v>
          </cell>
          <cell r="CA258">
            <v>0</v>
          </cell>
          <cell r="CB258">
            <v>0</v>
          </cell>
          <cell r="CC258">
            <v>0</v>
          </cell>
          <cell r="CF258">
            <v>0</v>
          </cell>
          <cell r="CG258">
            <v>0</v>
          </cell>
          <cell r="CH258">
            <v>0</v>
          </cell>
          <cell r="CL258">
            <v>0</v>
          </cell>
          <cell r="CM258">
            <v>0</v>
          </cell>
          <cell r="CN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t="str">
            <v>COOPERATIVA AGRARIA BIO-ORGANICA CONDESUYOS - COOPABIC</v>
          </cell>
          <cell r="DK258" t="str">
            <v>02 Cooperativa</v>
          </cell>
          <cell r="FI258" t="str">
            <v>pacMAYOR</v>
          </cell>
        </row>
        <row r="259">
          <cell r="A259">
            <v>20527565376</v>
          </cell>
          <cell r="C259" t="str">
            <v>CAFÉ</v>
          </cell>
          <cell r="D259" t="str">
            <v>CAFÉ</v>
          </cell>
          <cell r="E259" t="str">
            <v>Apurimac</v>
          </cell>
          <cell r="F259">
            <v>30201</v>
          </cell>
          <cell r="H259" t="str">
            <v>Andahuaylas</v>
          </cell>
          <cell r="I259" t="str">
            <v>Andahuaylas</v>
          </cell>
          <cell r="R259" t="str">
            <v>PAC</v>
          </cell>
          <cell r="S259" t="str">
            <v>2018-2019-2020-2021-2022-2023</v>
          </cell>
          <cell r="T259">
            <v>6</v>
          </cell>
          <cell r="U259" t="str">
            <v>SI</v>
          </cell>
          <cell r="V259" t="str">
            <v>SI</v>
          </cell>
          <cell r="W259">
            <v>473</v>
          </cell>
          <cell r="X259">
            <v>374</v>
          </cell>
          <cell r="Y259">
            <v>82</v>
          </cell>
          <cell r="Z259">
            <v>456</v>
          </cell>
          <cell r="AA259">
            <v>405</v>
          </cell>
          <cell r="AB259">
            <v>80</v>
          </cell>
          <cell r="AC259">
            <v>485</v>
          </cell>
          <cell r="AD259">
            <v>386</v>
          </cell>
          <cell r="AE259">
            <v>86</v>
          </cell>
          <cell r="AF259">
            <v>472</v>
          </cell>
          <cell r="AG259">
            <v>401</v>
          </cell>
          <cell r="AH259">
            <v>92</v>
          </cell>
          <cell r="AI259">
            <v>493</v>
          </cell>
          <cell r="AJ259">
            <v>401</v>
          </cell>
          <cell r="AK259">
            <v>92</v>
          </cell>
          <cell r="AL259">
            <v>493</v>
          </cell>
          <cell r="AM259">
            <v>0</v>
          </cell>
          <cell r="AN259">
            <v>0</v>
          </cell>
          <cell r="AO259">
            <v>0</v>
          </cell>
          <cell r="AP259">
            <v>0</v>
          </cell>
          <cell r="AQ259">
            <v>0</v>
          </cell>
          <cell r="AR259">
            <v>0</v>
          </cell>
          <cell r="AS259">
            <v>493</v>
          </cell>
          <cell r="AT259">
            <v>0</v>
          </cell>
          <cell r="AU259">
            <v>4</v>
          </cell>
          <cell r="AV259">
            <v>72</v>
          </cell>
          <cell r="AW259">
            <v>6</v>
          </cell>
          <cell r="AX259">
            <v>57</v>
          </cell>
          <cell r="AY259">
            <v>8</v>
          </cell>
          <cell r="AZ259">
            <v>7</v>
          </cell>
          <cell r="BA259">
            <v>18</v>
          </cell>
          <cell r="BB259">
            <v>0</v>
          </cell>
          <cell r="BC259">
            <v>0</v>
          </cell>
          <cell r="BD259">
            <v>0</v>
          </cell>
          <cell r="BE259">
            <v>0</v>
          </cell>
          <cell r="BF259">
            <v>0</v>
          </cell>
          <cell r="BG259">
            <v>22490.34</v>
          </cell>
          <cell r="BH259">
            <v>3082078.12</v>
          </cell>
          <cell r="BI259">
            <v>3104568.46</v>
          </cell>
          <cell r="BL259">
            <v>0</v>
          </cell>
          <cell r="BM259">
            <v>8063872.3300000001</v>
          </cell>
          <cell r="BN259">
            <v>8063872.3300000001</v>
          </cell>
          <cell r="BQ259">
            <v>0</v>
          </cell>
          <cell r="BR259">
            <v>9080188.8699999992</v>
          </cell>
          <cell r="BS259">
            <v>9080188.8699999992</v>
          </cell>
          <cell r="BV259">
            <v>1723946.91</v>
          </cell>
          <cell r="BW259">
            <v>12670660.68</v>
          </cell>
          <cell r="BX259">
            <v>14394607.59</v>
          </cell>
          <cell r="CA259">
            <v>227111.23</v>
          </cell>
          <cell r="CB259">
            <v>7340280.0499999998</v>
          </cell>
          <cell r="CC259">
            <v>7567391.2800000003</v>
          </cell>
          <cell r="CF259">
            <v>0</v>
          </cell>
          <cell r="CG259">
            <v>0</v>
          </cell>
          <cell r="CH259">
            <v>0</v>
          </cell>
          <cell r="CL259">
            <v>0</v>
          </cell>
          <cell r="CM259">
            <v>0</v>
          </cell>
          <cell r="CN259">
            <v>0</v>
          </cell>
          <cell r="CQ259">
            <v>0</v>
          </cell>
          <cell r="CR259">
            <v>0</v>
          </cell>
          <cell r="CS259">
            <v>0</v>
          </cell>
          <cell r="CT259">
            <v>7567391.2901178813</v>
          </cell>
          <cell r="CU259">
            <v>0</v>
          </cell>
          <cell r="CV259">
            <v>0</v>
          </cell>
          <cell r="CW259">
            <v>7567391.2901178813</v>
          </cell>
          <cell r="CX259">
            <v>0</v>
          </cell>
          <cell r="CY259">
            <v>0</v>
          </cell>
          <cell r="CZ259">
            <v>0</v>
          </cell>
          <cell r="DA259">
            <v>0</v>
          </cell>
          <cell r="DB259">
            <v>0</v>
          </cell>
          <cell r="DC259">
            <v>0</v>
          </cell>
          <cell r="DD259">
            <v>0</v>
          </cell>
          <cell r="DE259">
            <v>0</v>
          </cell>
          <cell r="DF259">
            <v>0</v>
          </cell>
          <cell r="DG259">
            <v>0</v>
          </cell>
          <cell r="DH259">
            <v>0</v>
          </cell>
          <cell r="DI259">
            <v>0</v>
          </cell>
          <cell r="DJ259" t="str">
            <v>COOPERATIVA AGRARIA CAFETALERA VALLE DE INCAHUASI</v>
          </cell>
          <cell r="DK259" t="str">
            <v>02 Cooperativa</v>
          </cell>
          <cell r="FI259" t="str">
            <v>pacMAYOR</v>
          </cell>
        </row>
        <row r="260">
          <cell r="A260">
            <v>20600161378</v>
          </cell>
          <cell r="C260" t="str">
            <v>TE</v>
          </cell>
          <cell r="D260" t="str">
            <v>TE</v>
          </cell>
          <cell r="E260" t="str">
            <v>Cusco</v>
          </cell>
          <cell r="F260">
            <v>80903</v>
          </cell>
          <cell r="H260" t="str">
            <v>La Convencion</v>
          </cell>
          <cell r="I260" t="str">
            <v>Huayopata</v>
          </cell>
          <cell r="R260" t="str">
            <v>PAC</v>
          </cell>
          <cell r="S260" t="str">
            <v>2019-2020-2021-2022-2023</v>
          </cell>
          <cell r="T260">
            <v>5</v>
          </cell>
          <cell r="U260" t="str">
            <v>SI</v>
          </cell>
          <cell r="V260" t="str">
            <v>SI</v>
          </cell>
          <cell r="W260">
            <v>0</v>
          </cell>
          <cell r="X260">
            <v>75</v>
          </cell>
          <cell r="Y260">
            <v>19</v>
          </cell>
          <cell r="Z260">
            <v>94</v>
          </cell>
          <cell r="AA260">
            <v>62</v>
          </cell>
          <cell r="AB260">
            <v>18</v>
          </cell>
          <cell r="AC260">
            <v>80</v>
          </cell>
          <cell r="AD260">
            <v>62</v>
          </cell>
          <cell r="AE260">
            <v>17</v>
          </cell>
          <cell r="AF260">
            <v>79</v>
          </cell>
          <cell r="AG260">
            <v>62</v>
          </cell>
          <cell r="AH260">
            <v>17</v>
          </cell>
          <cell r="AI260">
            <v>79</v>
          </cell>
          <cell r="AJ260">
            <v>62</v>
          </cell>
          <cell r="AK260">
            <v>17</v>
          </cell>
          <cell r="AL260">
            <v>79</v>
          </cell>
          <cell r="AM260">
            <v>0</v>
          </cell>
          <cell r="AN260">
            <v>0</v>
          </cell>
          <cell r="AO260">
            <v>0</v>
          </cell>
          <cell r="AP260">
            <v>0</v>
          </cell>
          <cell r="AQ260">
            <v>0</v>
          </cell>
          <cell r="AR260">
            <v>0</v>
          </cell>
          <cell r="AS260">
            <v>79</v>
          </cell>
          <cell r="AT260">
            <v>0</v>
          </cell>
          <cell r="AU260">
            <v>8</v>
          </cell>
          <cell r="AV260">
            <v>60</v>
          </cell>
          <cell r="AW260">
            <v>7</v>
          </cell>
          <cell r="AX260">
            <v>32</v>
          </cell>
          <cell r="AY260">
            <v>5</v>
          </cell>
          <cell r="AZ260">
            <v>21</v>
          </cell>
          <cell r="BA260">
            <v>2</v>
          </cell>
          <cell r="BB260">
            <v>0</v>
          </cell>
          <cell r="BC260">
            <v>0</v>
          </cell>
          <cell r="BD260">
            <v>0</v>
          </cell>
          <cell r="BE260">
            <v>0</v>
          </cell>
          <cell r="BF260">
            <v>0</v>
          </cell>
          <cell r="BG260">
            <v>126414</v>
          </cell>
          <cell r="BH260">
            <v>0</v>
          </cell>
          <cell r="BI260">
            <v>126414</v>
          </cell>
          <cell r="BL260">
            <v>53481</v>
          </cell>
          <cell r="BM260">
            <v>0</v>
          </cell>
          <cell r="BN260">
            <v>53481</v>
          </cell>
          <cell r="BQ260">
            <v>30897.8</v>
          </cell>
          <cell r="BR260">
            <v>0</v>
          </cell>
          <cell r="BS260">
            <v>30897.8</v>
          </cell>
          <cell r="BV260">
            <v>39677</v>
          </cell>
          <cell r="BW260">
            <v>0</v>
          </cell>
          <cell r="BX260">
            <v>39677</v>
          </cell>
          <cell r="CA260">
            <v>19964</v>
          </cell>
          <cell r="CB260">
            <v>0</v>
          </cell>
          <cell r="CC260">
            <v>19964</v>
          </cell>
          <cell r="CF260">
            <v>0</v>
          </cell>
          <cell r="CG260">
            <v>0</v>
          </cell>
          <cell r="CH260">
            <v>0</v>
          </cell>
          <cell r="CL260">
            <v>0</v>
          </cell>
          <cell r="CM260">
            <v>0</v>
          </cell>
          <cell r="CN260">
            <v>0</v>
          </cell>
          <cell r="CQ260">
            <v>0</v>
          </cell>
          <cell r="CR260">
            <v>0</v>
          </cell>
          <cell r="CS260">
            <v>0</v>
          </cell>
          <cell r="CT260">
            <v>19964</v>
          </cell>
          <cell r="CU260">
            <v>0</v>
          </cell>
          <cell r="CV260">
            <v>0</v>
          </cell>
          <cell r="CW260">
            <v>19964</v>
          </cell>
          <cell r="CX260">
            <v>0</v>
          </cell>
          <cell r="CY260">
            <v>0</v>
          </cell>
          <cell r="CZ260">
            <v>0</v>
          </cell>
          <cell r="DA260">
            <v>0</v>
          </cell>
          <cell r="DB260">
            <v>0</v>
          </cell>
          <cell r="DC260">
            <v>0</v>
          </cell>
          <cell r="DD260">
            <v>0</v>
          </cell>
          <cell r="DE260">
            <v>0</v>
          </cell>
          <cell r="DF260">
            <v>0</v>
          </cell>
          <cell r="DG260">
            <v>0</v>
          </cell>
          <cell r="DH260">
            <v>0</v>
          </cell>
          <cell r="DI260">
            <v>0</v>
          </cell>
          <cell r="DJ260" t="str">
            <v>COOPERATIVA AGRARIA DE AGRICULTORES HUYRO</v>
          </cell>
          <cell r="DK260" t="str">
            <v>02 Cooperativa</v>
          </cell>
          <cell r="FI260" t="str">
            <v>pacMAYOR</v>
          </cell>
        </row>
        <row r="261">
          <cell r="A261">
            <v>20600164351</v>
          </cell>
          <cell r="C261" t="str">
            <v>FIBRA DE ALPACA</v>
          </cell>
          <cell r="D261" t="str">
            <v>FIBRA DE ALPACA</v>
          </cell>
          <cell r="E261" t="str">
            <v>Arequipa</v>
          </cell>
          <cell r="F261">
            <v>40514</v>
          </cell>
          <cell r="H261" t="str">
            <v>Caylloma</v>
          </cell>
          <cell r="I261" t="str">
            <v>San Antonio de Chuca</v>
          </cell>
          <cell r="R261" t="str">
            <v>PAC</v>
          </cell>
          <cell r="S261" t="str">
            <v>2023-2024 - 2025</v>
          </cell>
          <cell r="T261">
            <v>3</v>
          </cell>
          <cell r="U261" t="str">
            <v>SI</v>
          </cell>
          <cell r="V261" t="str">
            <v>SI</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25</v>
          </cell>
          <cell r="AK261">
            <v>15</v>
          </cell>
          <cell r="AL261">
            <v>40</v>
          </cell>
          <cell r="AM261">
            <v>27</v>
          </cell>
          <cell r="AN261">
            <v>8</v>
          </cell>
          <cell r="AO261">
            <v>35</v>
          </cell>
          <cell r="AP261">
            <v>27</v>
          </cell>
          <cell r="AQ261">
            <v>8</v>
          </cell>
          <cell r="AR261">
            <v>35</v>
          </cell>
          <cell r="AS261">
            <v>35</v>
          </cell>
          <cell r="AT261">
            <v>0</v>
          </cell>
          <cell r="AU261">
            <v>0</v>
          </cell>
          <cell r="AV261">
            <v>0</v>
          </cell>
          <cell r="AW261">
            <v>0</v>
          </cell>
          <cell r="AX261">
            <v>0</v>
          </cell>
          <cell r="AY261">
            <v>0</v>
          </cell>
          <cell r="AZ261">
            <v>34</v>
          </cell>
          <cell r="BA261">
            <v>1</v>
          </cell>
          <cell r="BB261">
            <v>28</v>
          </cell>
          <cell r="BC261">
            <v>0</v>
          </cell>
          <cell r="BD261">
            <v>40</v>
          </cell>
          <cell r="BE261">
            <v>0</v>
          </cell>
          <cell r="BF261">
            <v>0</v>
          </cell>
          <cell r="BG261">
            <v>0</v>
          </cell>
          <cell r="BH261">
            <v>0</v>
          </cell>
          <cell r="BI261">
            <v>0</v>
          </cell>
          <cell r="BL261">
            <v>0</v>
          </cell>
          <cell r="BM261">
            <v>0</v>
          </cell>
          <cell r="BN261">
            <v>0</v>
          </cell>
          <cell r="BQ261">
            <v>0</v>
          </cell>
          <cell r="BR261">
            <v>0</v>
          </cell>
          <cell r="BS261">
            <v>0</v>
          </cell>
          <cell r="BV261">
            <v>0</v>
          </cell>
          <cell r="BW261">
            <v>0</v>
          </cell>
          <cell r="BX261">
            <v>0</v>
          </cell>
          <cell r="CA261">
            <v>134527.60999999999</v>
          </cell>
          <cell r="CB261">
            <v>0</v>
          </cell>
          <cell r="CC261">
            <v>134527.60999999999</v>
          </cell>
          <cell r="CF261">
            <v>143163.09760703999</v>
          </cell>
          <cell r="CG261">
            <v>0</v>
          </cell>
          <cell r="CH261">
            <v>143163.09760703999</v>
          </cell>
          <cell r="CL261">
            <v>137798.43023999999</v>
          </cell>
          <cell r="CM261">
            <v>0</v>
          </cell>
          <cell r="CN261">
            <v>137798.43023999999</v>
          </cell>
          <cell r="CQ261">
            <v>0</v>
          </cell>
          <cell r="CR261">
            <v>134527.60099321001</v>
          </cell>
          <cell r="CS261">
            <v>0</v>
          </cell>
          <cell r="CT261">
            <v>0</v>
          </cell>
          <cell r="CU261">
            <v>0</v>
          </cell>
          <cell r="CV261">
            <v>0</v>
          </cell>
          <cell r="CW261">
            <v>134527.60099321001</v>
          </cell>
          <cell r="CX261">
            <v>0</v>
          </cell>
          <cell r="CY261">
            <v>143163.09760703999</v>
          </cell>
          <cell r="CZ261">
            <v>0</v>
          </cell>
          <cell r="DA261">
            <v>0</v>
          </cell>
          <cell r="DB261">
            <v>0</v>
          </cell>
          <cell r="DC261">
            <v>143163.09760703999</v>
          </cell>
          <cell r="DD261">
            <v>0</v>
          </cell>
          <cell r="DE261">
            <v>137798.43023999999</v>
          </cell>
          <cell r="DF261">
            <v>0</v>
          </cell>
          <cell r="DG261">
            <v>0</v>
          </cell>
          <cell r="DH261">
            <v>0</v>
          </cell>
          <cell r="DI261">
            <v>137798.43023999999</v>
          </cell>
          <cell r="DJ261" t="str">
            <v>MISTI R.N.S.A.B.</v>
          </cell>
          <cell r="DK261" t="str">
            <v>02 Cooperativa</v>
          </cell>
          <cell r="FI261" t="str">
            <v>pacMAYOR</v>
          </cell>
        </row>
        <row r="262">
          <cell r="A262">
            <v>20600167384</v>
          </cell>
          <cell r="C262" t="str">
            <v>QUINUA Y OTROS GRANOS</v>
          </cell>
          <cell r="D262" t="str">
            <v>QUINUA</v>
          </cell>
          <cell r="E262" t="str">
            <v>La Libertad</v>
          </cell>
          <cell r="F262">
            <v>130901</v>
          </cell>
          <cell r="H262" t="str">
            <v>Sanchez Carrion</v>
          </cell>
          <cell r="I262" t="str">
            <v>Huamachuco</v>
          </cell>
          <cell r="R262" t="str">
            <v>PAC</v>
          </cell>
          <cell r="S262" t="str">
            <v>2019</v>
          </cell>
          <cell r="T262">
            <v>1</v>
          </cell>
          <cell r="U262" t="str">
            <v>SI</v>
          </cell>
          <cell r="V262" t="str">
            <v>NO</v>
          </cell>
          <cell r="W262">
            <v>0</v>
          </cell>
          <cell r="X262">
            <v>77</v>
          </cell>
          <cell r="Y262">
            <v>38</v>
          </cell>
          <cell r="Z262">
            <v>115</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115</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L262">
            <v>0</v>
          </cell>
          <cell r="BM262">
            <v>0</v>
          </cell>
          <cell r="BN262">
            <v>0</v>
          </cell>
          <cell r="BQ262">
            <v>0</v>
          </cell>
          <cell r="BR262">
            <v>0</v>
          </cell>
          <cell r="BS262">
            <v>0</v>
          </cell>
          <cell r="BV262">
            <v>0</v>
          </cell>
          <cell r="BW262">
            <v>0</v>
          </cell>
          <cell r="BX262">
            <v>0</v>
          </cell>
          <cell r="CA262">
            <v>0</v>
          </cell>
          <cell r="CB262">
            <v>0</v>
          </cell>
          <cell r="CC262">
            <v>0</v>
          </cell>
          <cell r="CF262">
            <v>0</v>
          </cell>
          <cell r="CG262">
            <v>0</v>
          </cell>
          <cell r="CH262">
            <v>0</v>
          </cell>
          <cell r="CL262">
            <v>0</v>
          </cell>
          <cell r="CM262">
            <v>0</v>
          </cell>
          <cell r="CN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t="str">
            <v>CONSORCIO DE PRODUCTORES ORGANICOS DEL ANDE LIBERTEÑO</v>
          </cell>
          <cell r="DK262" t="str">
            <v>01 Asociación</v>
          </cell>
          <cell r="FI262" t="str">
            <v>pacMAYOR</v>
          </cell>
        </row>
        <row r="263">
          <cell r="A263">
            <v>20600188616</v>
          </cell>
          <cell r="C263" t="str">
            <v>DERIVADOS LACTEOS</v>
          </cell>
          <cell r="D263" t="str">
            <v>QUESOS MADURADOS</v>
          </cell>
          <cell r="E263" t="str">
            <v>Moquegua-Tacna</v>
          </cell>
          <cell r="F263">
            <v>180101</v>
          </cell>
          <cell r="H263" t="str">
            <v>Mariscal Nieto</v>
          </cell>
          <cell r="I263" t="str">
            <v>Moquegua</v>
          </cell>
          <cell r="R263" t="str">
            <v>PAC</v>
          </cell>
          <cell r="S263" t="str">
            <v>2018</v>
          </cell>
          <cell r="T263">
            <v>1</v>
          </cell>
          <cell r="U263" t="str">
            <v>NO</v>
          </cell>
          <cell r="V263" t="str">
            <v>NO</v>
          </cell>
          <cell r="W263">
            <v>33</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33</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L263">
            <v>0</v>
          </cell>
          <cell r="BM263">
            <v>0</v>
          </cell>
          <cell r="BN263">
            <v>0</v>
          </cell>
          <cell r="BQ263">
            <v>0</v>
          </cell>
          <cell r="BR263">
            <v>0</v>
          </cell>
          <cell r="BS263">
            <v>0</v>
          </cell>
          <cell r="BV263">
            <v>0</v>
          </cell>
          <cell r="BW263">
            <v>0</v>
          </cell>
          <cell r="BX263">
            <v>0</v>
          </cell>
          <cell r="CA263">
            <v>0</v>
          </cell>
          <cell r="CB263">
            <v>0</v>
          </cell>
          <cell r="CC263">
            <v>0</v>
          </cell>
          <cell r="CF263">
            <v>0</v>
          </cell>
          <cell r="CG263">
            <v>0</v>
          </cell>
          <cell r="CH263">
            <v>0</v>
          </cell>
          <cell r="CL263">
            <v>0</v>
          </cell>
          <cell r="CM263">
            <v>0</v>
          </cell>
          <cell r="CN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t="str">
            <v>CORPORACION LA BODEGUILLA S.A.C.</v>
          </cell>
          <cell r="DK263" t="str">
            <v>07 Otros</v>
          </cell>
          <cell r="FI263" t="str">
            <v>pacMAYOR</v>
          </cell>
        </row>
        <row r="264">
          <cell r="A264">
            <v>20129156083</v>
          </cell>
          <cell r="C264" t="str">
            <v>CACAO</v>
          </cell>
          <cell r="D264" t="str">
            <v>CACAO</v>
          </cell>
          <cell r="E264" t="str">
            <v>Ayacucho</v>
          </cell>
          <cell r="F264">
            <v>50503</v>
          </cell>
          <cell r="H264" t="str">
            <v>La Mar</v>
          </cell>
          <cell r="I264" t="str">
            <v>Ayna</v>
          </cell>
          <cell r="R264" t="str">
            <v>PAC</v>
          </cell>
          <cell r="S264" t="str">
            <v>2018-2019-2020-2021-2023</v>
          </cell>
          <cell r="T264">
            <v>5</v>
          </cell>
          <cell r="U264" t="str">
            <v>SI</v>
          </cell>
          <cell r="V264" t="str">
            <v>SI</v>
          </cell>
          <cell r="W264">
            <v>153</v>
          </cell>
          <cell r="X264">
            <v>139</v>
          </cell>
          <cell r="Y264">
            <v>11</v>
          </cell>
          <cell r="Z264">
            <v>150</v>
          </cell>
          <cell r="AA264">
            <v>133</v>
          </cell>
          <cell r="AB264">
            <v>11</v>
          </cell>
          <cell r="AC264">
            <v>144</v>
          </cell>
          <cell r="AD264">
            <v>174</v>
          </cell>
          <cell r="AE264">
            <v>19</v>
          </cell>
          <cell r="AF264">
            <v>193</v>
          </cell>
          <cell r="AG264">
            <v>0</v>
          </cell>
          <cell r="AH264">
            <v>0</v>
          </cell>
          <cell r="AI264">
            <v>0</v>
          </cell>
          <cell r="AJ264">
            <v>20</v>
          </cell>
          <cell r="AK264">
            <v>5</v>
          </cell>
          <cell r="AL264">
            <v>25</v>
          </cell>
          <cell r="AM264">
            <v>0</v>
          </cell>
          <cell r="AN264">
            <v>0</v>
          </cell>
          <cell r="AO264">
            <v>0</v>
          </cell>
          <cell r="AP264">
            <v>0</v>
          </cell>
          <cell r="AQ264">
            <v>0</v>
          </cell>
          <cell r="AR264">
            <v>0</v>
          </cell>
          <cell r="AS264">
            <v>25</v>
          </cell>
          <cell r="AT264">
            <v>0</v>
          </cell>
          <cell r="AU264">
            <v>0</v>
          </cell>
          <cell r="AV264">
            <v>65</v>
          </cell>
          <cell r="AW264">
            <v>9</v>
          </cell>
          <cell r="AX264">
            <v>0</v>
          </cell>
          <cell r="AY264">
            <v>0</v>
          </cell>
          <cell r="AZ264">
            <v>16</v>
          </cell>
          <cell r="BA264">
            <v>0</v>
          </cell>
          <cell r="BB264">
            <v>0</v>
          </cell>
          <cell r="BC264">
            <v>0</v>
          </cell>
          <cell r="BD264">
            <v>0</v>
          </cell>
          <cell r="BE264">
            <v>0</v>
          </cell>
          <cell r="BF264">
            <v>0</v>
          </cell>
          <cell r="BG264">
            <v>227811.39</v>
          </cell>
          <cell r="BH264">
            <v>489143.26</v>
          </cell>
          <cell r="BI264">
            <v>716954.65</v>
          </cell>
          <cell r="BL264">
            <v>230338</v>
          </cell>
          <cell r="BM264">
            <v>0</v>
          </cell>
          <cell r="BN264">
            <v>230338</v>
          </cell>
          <cell r="BQ264">
            <v>1300</v>
          </cell>
          <cell r="BR264">
            <v>0</v>
          </cell>
          <cell r="BS264">
            <v>1300</v>
          </cell>
          <cell r="BV264">
            <v>0</v>
          </cell>
          <cell r="BW264">
            <v>0</v>
          </cell>
          <cell r="BX264">
            <v>0</v>
          </cell>
          <cell r="CA264">
            <v>112621.8</v>
          </cell>
          <cell r="CB264">
            <v>0</v>
          </cell>
          <cell r="CC264">
            <v>112621.8</v>
          </cell>
          <cell r="CF264">
            <v>0</v>
          </cell>
          <cell r="CG264">
            <v>0</v>
          </cell>
          <cell r="CH264">
            <v>0</v>
          </cell>
          <cell r="CL264">
            <v>0</v>
          </cell>
          <cell r="CM264">
            <v>0</v>
          </cell>
          <cell r="CN264">
            <v>0</v>
          </cell>
          <cell r="CQ264">
            <v>2390</v>
          </cell>
          <cell r="CR264">
            <v>0</v>
          </cell>
          <cell r="CS264">
            <v>0</v>
          </cell>
          <cell r="CT264">
            <v>110231.8</v>
          </cell>
          <cell r="CU264">
            <v>0</v>
          </cell>
          <cell r="CV264">
            <v>0</v>
          </cell>
          <cell r="CW264">
            <v>112621.8</v>
          </cell>
          <cell r="CX264">
            <v>0</v>
          </cell>
          <cell r="CY264">
            <v>0</v>
          </cell>
          <cell r="CZ264">
            <v>0</v>
          </cell>
          <cell r="DA264">
            <v>0</v>
          </cell>
          <cell r="DB264">
            <v>0</v>
          </cell>
          <cell r="DC264">
            <v>0</v>
          </cell>
          <cell r="DD264">
            <v>0</v>
          </cell>
          <cell r="DE264">
            <v>0</v>
          </cell>
          <cell r="DF264">
            <v>0</v>
          </cell>
          <cell r="DG264">
            <v>0</v>
          </cell>
          <cell r="DH264">
            <v>0</v>
          </cell>
          <cell r="DI264">
            <v>0</v>
          </cell>
          <cell r="DJ264" t="str">
            <v>COOP AGRARIA CAFET VALLE RIO APURIMAC</v>
          </cell>
          <cell r="DK264" t="str">
            <v>02 Cooperativa</v>
          </cell>
          <cell r="FI264" t="str">
            <v>pacMAYOR</v>
          </cell>
        </row>
        <row r="265">
          <cell r="A265">
            <v>20600235444</v>
          </cell>
          <cell r="C265" t="str">
            <v>DERIVADOS LACTEOS</v>
          </cell>
          <cell r="D265" t="str">
            <v>QUESOS MADURADOS</v>
          </cell>
          <cell r="E265" t="str">
            <v>Cajamarca</v>
          </cell>
          <cell r="F265">
            <v>60409</v>
          </cell>
          <cell r="H265" t="str">
            <v>Chota</v>
          </cell>
          <cell r="I265" t="str">
            <v>Huambos</v>
          </cell>
          <cell r="R265" t="str">
            <v>PAC</v>
          </cell>
          <cell r="S265" t="str">
            <v>2018</v>
          </cell>
          <cell r="T265">
            <v>1</v>
          </cell>
          <cell r="U265" t="str">
            <v>NO</v>
          </cell>
          <cell r="V265" t="str">
            <v>NO</v>
          </cell>
          <cell r="W265">
            <v>149</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149</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L265">
            <v>0</v>
          </cell>
          <cell r="BM265">
            <v>0</v>
          </cell>
          <cell r="BN265">
            <v>0</v>
          </cell>
          <cell r="BQ265">
            <v>0</v>
          </cell>
          <cell r="BR265">
            <v>0</v>
          </cell>
          <cell r="BS265">
            <v>0</v>
          </cell>
          <cell r="BV265">
            <v>0</v>
          </cell>
          <cell r="BW265">
            <v>0</v>
          </cell>
          <cell r="BX265">
            <v>0</v>
          </cell>
          <cell r="CA265">
            <v>0</v>
          </cell>
          <cell r="CB265">
            <v>0</v>
          </cell>
          <cell r="CC265">
            <v>0</v>
          </cell>
          <cell r="CF265">
            <v>0</v>
          </cell>
          <cell r="CG265">
            <v>0</v>
          </cell>
          <cell r="CH265">
            <v>0</v>
          </cell>
          <cell r="CL265">
            <v>0</v>
          </cell>
          <cell r="CM265">
            <v>0</v>
          </cell>
          <cell r="CN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t="str">
            <v>COOPERATIVA AGRARIA QUEROHUAMBOS</v>
          </cell>
          <cell r="DK265" t="str">
            <v>02 Cooperativa</v>
          </cell>
          <cell r="FI265" t="str">
            <v>pacMAYOR</v>
          </cell>
        </row>
        <row r="266">
          <cell r="A266">
            <v>20600250397</v>
          </cell>
          <cell r="C266" t="str">
            <v>PALTA</v>
          </cell>
          <cell r="D266" t="str">
            <v>PALTA</v>
          </cell>
          <cell r="E266" t="str">
            <v>Moquegua-Tacna</v>
          </cell>
          <cell r="F266">
            <v>180101</v>
          </cell>
          <cell r="H266" t="str">
            <v>Mariscal Nieto</v>
          </cell>
          <cell r="I266" t="str">
            <v>Moquegua</v>
          </cell>
          <cell r="R266" t="str">
            <v>PAC</v>
          </cell>
          <cell r="S266" t="str">
            <v>2018-2019-2020</v>
          </cell>
          <cell r="T266">
            <v>3</v>
          </cell>
          <cell r="U266" t="str">
            <v>SI</v>
          </cell>
          <cell r="V266" t="str">
            <v>SI</v>
          </cell>
          <cell r="W266">
            <v>65</v>
          </cell>
          <cell r="X266">
            <v>24</v>
          </cell>
          <cell r="Y266">
            <v>13</v>
          </cell>
          <cell r="Z266">
            <v>37</v>
          </cell>
          <cell r="AA266">
            <v>24</v>
          </cell>
          <cell r="AB266">
            <v>13</v>
          </cell>
          <cell r="AC266">
            <v>37</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37</v>
          </cell>
          <cell r="AT266">
            <v>0</v>
          </cell>
          <cell r="AU266">
            <v>1</v>
          </cell>
          <cell r="AV266">
            <v>0</v>
          </cell>
          <cell r="AW266">
            <v>0</v>
          </cell>
          <cell r="AX266">
            <v>0</v>
          </cell>
          <cell r="AY266">
            <v>0</v>
          </cell>
          <cell r="AZ266">
            <v>0</v>
          </cell>
          <cell r="BA266">
            <v>0</v>
          </cell>
          <cell r="BB266">
            <v>0</v>
          </cell>
          <cell r="BC266">
            <v>0</v>
          </cell>
          <cell r="BD266">
            <v>0</v>
          </cell>
          <cell r="BE266">
            <v>0</v>
          </cell>
          <cell r="BF266">
            <v>0</v>
          </cell>
          <cell r="BG266">
            <v>185266.61</v>
          </cell>
          <cell r="BH266">
            <v>0</v>
          </cell>
          <cell r="BI266">
            <v>185266.61</v>
          </cell>
          <cell r="BL266">
            <v>146528</v>
          </cell>
          <cell r="BM266">
            <v>0</v>
          </cell>
          <cell r="BN266">
            <v>146528</v>
          </cell>
          <cell r="BQ266">
            <v>0</v>
          </cell>
          <cell r="BR266">
            <v>0</v>
          </cell>
          <cell r="BS266">
            <v>0</v>
          </cell>
          <cell r="BV266">
            <v>0</v>
          </cell>
          <cell r="BW266">
            <v>0</v>
          </cell>
          <cell r="BX266">
            <v>0</v>
          </cell>
          <cell r="CA266">
            <v>0</v>
          </cell>
          <cell r="CB266">
            <v>0</v>
          </cell>
          <cell r="CC266">
            <v>0</v>
          </cell>
          <cell r="CF266">
            <v>0</v>
          </cell>
          <cell r="CG266">
            <v>0</v>
          </cell>
          <cell r="CH266">
            <v>0</v>
          </cell>
          <cell r="CL266">
            <v>0</v>
          </cell>
          <cell r="CM266">
            <v>0</v>
          </cell>
          <cell r="CN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t="str">
            <v>ASOCIACION DE PRODUCTORES DE PALTA DE MOQUEGUA PARA EXPORTACION - APPALMEX</v>
          </cell>
          <cell r="DK266" t="str">
            <v>01 Asociación</v>
          </cell>
          <cell r="FI266" t="str">
            <v>pacMAYOR</v>
          </cell>
        </row>
        <row r="267">
          <cell r="A267">
            <v>20600256808</v>
          </cell>
          <cell r="C267" t="str">
            <v>CAMU CAMU</v>
          </cell>
          <cell r="D267" t="str">
            <v>CAMU CAMU</v>
          </cell>
          <cell r="E267" t="str">
            <v>Ucayali</v>
          </cell>
          <cell r="F267">
            <v>250105</v>
          </cell>
          <cell r="H267" t="str">
            <v>Coronel Portillo</v>
          </cell>
          <cell r="I267" t="str">
            <v>Yarinacocha</v>
          </cell>
          <cell r="R267" t="str">
            <v>PAC</v>
          </cell>
          <cell r="S267" t="str">
            <v>2024 - 2025</v>
          </cell>
          <cell r="T267">
            <v>2</v>
          </cell>
          <cell r="U267" t="str">
            <v>SI</v>
          </cell>
          <cell r="V267" t="str">
            <v>SI</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41</v>
          </cell>
          <cell r="AN267">
            <v>12</v>
          </cell>
          <cell r="AO267">
            <v>53</v>
          </cell>
          <cell r="AP267">
            <v>24</v>
          </cell>
          <cell r="AQ267">
            <v>9</v>
          </cell>
          <cell r="AR267">
            <v>33</v>
          </cell>
          <cell r="AS267">
            <v>33</v>
          </cell>
          <cell r="AT267">
            <v>0</v>
          </cell>
          <cell r="AU267">
            <v>0</v>
          </cell>
          <cell r="AV267">
            <v>0</v>
          </cell>
          <cell r="AW267">
            <v>0</v>
          </cell>
          <cell r="AX267">
            <v>0</v>
          </cell>
          <cell r="AY267">
            <v>0</v>
          </cell>
          <cell r="AZ267">
            <v>0</v>
          </cell>
          <cell r="BA267">
            <v>0</v>
          </cell>
          <cell r="BB267">
            <v>28</v>
          </cell>
          <cell r="BC267">
            <v>2</v>
          </cell>
          <cell r="BD267">
            <v>16</v>
          </cell>
          <cell r="BE267">
            <v>2</v>
          </cell>
          <cell r="BF267">
            <v>0</v>
          </cell>
          <cell r="BG267">
            <v>0</v>
          </cell>
          <cell r="BH267">
            <v>0</v>
          </cell>
          <cell r="BI267">
            <v>0</v>
          </cell>
          <cell r="BL267">
            <v>0</v>
          </cell>
          <cell r="BM267">
            <v>0</v>
          </cell>
          <cell r="BN267">
            <v>0</v>
          </cell>
          <cell r="BQ267">
            <v>0</v>
          </cell>
          <cell r="BR267">
            <v>0</v>
          </cell>
          <cell r="BS267">
            <v>0</v>
          </cell>
          <cell r="BV267">
            <v>0</v>
          </cell>
          <cell r="BW267">
            <v>0</v>
          </cell>
          <cell r="BX267">
            <v>0</v>
          </cell>
          <cell r="CA267">
            <v>0</v>
          </cell>
          <cell r="CB267">
            <v>0</v>
          </cell>
          <cell r="CC267">
            <v>0</v>
          </cell>
          <cell r="CF267">
            <v>4175.9400000000014</v>
          </cell>
          <cell r="CG267">
            <v>0</v>
          </cell>
          <cell r="CH267">
            <v>4175.9400000000014</v>
          </cell>
          <cell r="CL267">
            <v>15912.1</v>
          </cell>
          <cell r="CM267">
            <v>0</v>
          </cell>
          <cell r="CN267">
            <v>15912.1</v>
          </cell>
          <cell r="CQ267">
            <v>0</v>
          </cell>
          <cell r="CR267">
            <v>0</v>
          </cell>
          <cell r="CS267">
            <v>0</v>
          </cell>
          <cell r="CT267">
            <v>0</v>
          </cell>
          <cell r="CU267">
            <v>0</v>
          </cell>
          <cell r="CV267">
            <v>0</v>
          </cell>
          <cell r="CW267">
            <v>0</v>
          </cell>
          <cell r="CX267">
            <v>120</v>
          </cell>
          <cell r="CY267">
            <v>0</v>
          </cell>
          <cell r="CZ267">
            <v>4055.94</v>
          </cell>
          <cell r="DA267">
            <v>0</v>
          </cell>
          <cell r="DB267">
            <v>0</v>
          </cell>
          <cell r="DC267">
            <v>4175.9400000000014</v>
          </cell>
          <cell r="DD267">
            <v>5991.5</v>
          </cell>
          <cell r="DE267">
            <v>0</v>
          </cell>
          <cell r="DF267">
            <v>9920.5999999999985</v>
          </cell>
          <cell r="DG267">
            <v>0</v>
          </cell>
          <cell r="DH267">
            <v>0</v>
          </cell>
          <cell r="DI267">
            <v>15912.1</v>
          </cell>
          <cell r="DJ267" t="str">
            <v>COOPERATIVA AGRARIA REVERENDO PADRE GERARDO COTE-UCAYALI COOPAGRA RPGC-UCAYALI</v>
          </cell>
          <cell r="DK267" t="str">
            <v>02 Cooperativa</v>
          </cell>
          <cell r="FI267" t="str">
            <v>pacMAYOR</v>
          </cell>
        </row>
        <row r="268">
          <cell r="A268">
            <v>20607536016</v>
          </cell>
          <cell r="C268" t="str">
            <v>CAFÉ</v>
          </cell>
          <cell r="D268" t="str">
            <v>CAFÉ</v>
          </cell>
          <cell r="E268" t="str">
            <v>Cajamarca</v>
          </cell>
          <cell r="F268">
            <v>60801</v>
          </cell>
          <cell r="H268" t="str">
            <v>Jaen</v>
          </cell>
          <cell r="I268" t="str">
            <v>Jaen</v>
          </cell>
          <cell r="R268" t="str">
            <v>PAC</v>
          </cell>
          <cell r="S268" t="str">
            <v>2021-2022-2023-2024</v>
          </cell>
          <cell r="T268">
            <v>4</v>
          </cell>
          <cell r="U268" t="str">
            <v>SI</v>
          </cell>
          <cell r="V268" t="str">
            <v>SI</v>
          </cell>
          <cell r="W268">
            <v>0</v>
          </cell>
          <cell r="X268">
            <v>0</v>
          </cell>
          <cell r="Y268">
            <v>0</v>
          </cell>
          <cell r="Z268">
            <v>0</v>
          </cell>
          <cell r="AA268">
            <v>0</v>
          </cell>
          <cell r="AB268">
            <v>0</v>
          </cell>
          <cell r="AC268">
            <v>0</v>
          </cell>
          <cell r="AD268">
            <v>311</v>
          </cell>
          <cell r="AE268">
            <v>96</v>
          </cell>
          <cell r="AF268">
            <v>407</v>
          </cell>
          <cell r="AG268">
            <v>311</v>
          </cell>
          <cell r="AH268">
            <v>96</v>
          </cell>
          <cell r="AI268">
            <v>407</v>
          </cell>
          <cell r="AJ268">
            <v>311</v>
          </cell>
          <cell r="AK268">
            <v>96</v>
          </cell>
          <cell r="AL268">
            <v>407</v>
          </cell>
          <cell r="AM268">
            <v>311</v>
          </cell>
          <cell r="AN268">
            <v>97</v>
          </cell>
          <cell r="AO268">
            <v>408</v>
          </cell>
          <cell r="AP268">
            <v>0</v>
          </cell>
          <cell r="AQ268">
            <v>0</v>
          </cell>
          <cell r="AR268">
            <v>0</v>
          </cell>
          <cell r="AS268">
            <v>408</v>
          </cell>
          <cell r="AT268">
            <v>0</v>
          </cell>
          <cell r="AU268">
            <v>0</v>
          </cell>
          <cell r="AV268">
            <v>21</v>
          </cell>
          <cell r="AW268">
            <v>9</v>
          </cell>
          <cell r="AX268">
            <v>21</v>
          </cell>
          <cell r="AY268">
            <v>6</v>
          </cell>
          <cell r="AZ268">
            <v>13</v>
          </cell>
          <cell r="BA268">
            <v>4</v>
          </cell>
          <cell r="BB268">
            <v>11</v>
          </cell>
          <cell r="BC268">
            <v>4</v>
          </cell>
          <cell r="BD268">
            <v>0</v>
          </cell>
          <cell r="BE268">
            <v>0</v>
          </cell>
          <cell r="BF268">
            <v>0</v>
          </cell>
          <cell r="BG268">
            <v>0</v>
          </cell>
          <cell r="BH268">
            <v>0</v>
          </cell>
          <cell r="BI268">
            <v>0</v>
          </cell>
          <cell r="BL268">
            <v>0</v>
          </cell>
          <cell r="BM268">
            <v>0</v>
          </cell>
          <cell r="BN268">
            <v>0</v>
          </cell>
          <cell r="BQ268">
            <v>579309.04</v>
          </cell>
          <cell r="BR268">
            <v>741934.76</v>
          </cell>
          <cell r="BS268">
            <v>1321243.8</v>
          </cell>
          <cell r="BV268">
            <v>0</v>
          </cell>
          <cell r="BW268">
            <v>1959097.08</v>
          </cell>
          <cell r="BX268">
            <v>1959097.08</v>
          </cell>
          <cell r="CA268">
            <v>0</v>
          </cell>
          <cell r="CB268">
            <v>1515083.79</v>
          </cell>
          <cell r="CC268">
            <v>1515083.79</v>
          </cell>
          <cell r="CF268">
            <v>0</v>
          </cell>
          <cell r="CG268">
            <v>841453.18629015004</v>
          </cell>
          <cell r="CH268">
            <v>841453.18629015004</v>
          </cell>
          <cell r="CL268">
            <v>0</v>
          </cell>
          <cell r="CM268">
            <v>0</v>
          </cell>
          <cell r="CN268">
            <v>0</v>
          </cell>
          <cell r="CQ268">
            <v>0</v>
          </cell>
          <cell r="CR268">
            <v>0</v>
          </cell>
          <cell r="CS268">
            <v>0</v>
          </cell>
          <cell r="CT268">
            <v>1515083.79</v>
          </cell>
          <cell r="CU268">
            <v>0</v>
          </cell>
          <cell r="CV268">
            <v>0</v>
          </cell>
          <cell r="CW268">
            <v>1515083.79</v>
          </cell>
          <cell r="CX268">
            <v>0</v>
          </cell>
          <cell r="CY268">
            <v>0</v>
          </cell>
          <cell r="CZ268">
            <v>841453.18629015004</v>
          </cell>
          <cell r="DA268">
            <v>0</v>
          </cell>
          <cell r="DB268">
            <v>0</v>
          </cell>
          <cell r="DC268">
            <v>841453.18629015004</v>
          </cell>
          <cell r="DD268">
            <v>0</v>
          </cell>
          <cell r="DE268">
            <v>0</v>
          </cell>
          <cell r="DF268">
            <v>0</v>
          </cell>
          <cell r="DG268">
            <v>0</v>
          </cell>
          <cell r="DH268">
            <v>0</v>
          </cell>
          <cell r="DI268">
            <v>0</v>
          </cell>
          <cell r="DJ268" t="str">
            <v>COOPERATIVA AGRARIA COOPAGRO LTDA - COOPERATIVA COOPAGRO</v>
          </cell>
          <cell r="DK268" t="str">
            <v>02 Cooperativa</v>
          </cell>
          <cell r="FI268" t="str">
            <v>pacMAYOR</v>
          </cell>
        </row>
        <row r="269">
          <cell r="A269">
            <v>20600276221</v>
          </cell>
          <cell r="C269" t="str">
            <v>DURAZNO</v>
          </cell>
          <cell r="D269" t="str">
            <v>DURAZNO</v>
          </cell>
          <cell r="E269" t="str">
            <v>Ancash</v>
          </cell>
          <cell r="F269">
            <v>20503</v>
          </cell>
          <cell r="H269" t="str">
            <v>Bolognesi</v>
          </cell>
          <cell r="I269" t="str">
            <v>Antonio Raymondi</v>
          </cell>
          <cell r="R269" t="str">
            <v>PAC</v>
          </cell>
          <cell r="S269" t="str">
            <v>2021</v>
          </cell>
          <cell r="T269">
            <v>1</v>
          </cell>
          <cell r="U269" t="str">
            <v>SI</v>
          </cell>
          <cell r="V269" t="str">
            <v>SI</v>
          </cell>
          <cell r="W269">
            <v>0</v>
          </cell>
          <cell r="X269">
            <v>0</v>
          </cell>
          <cell r="Y269">
            <v>0</v>
          </cell>
          <cell r="Z269">
            <v>0</v>
          </cell>
          <cell r="AA269">
            <v>0</v>
          </cell>
          <cell r="AB269">
            <v>0</v>
          </cell>
          <cell r="AC269">
            <v>0</v>
          </cell>
          <cell r="AD269">
            <v>64</v>
          </cell>
          <cell r="AE269">
            <v>10</v>
          </cell>
          <cell r="AF269">
            <v>74</v>
          </cell>
          <cell r="AG269">
            <v>0</v>
          </cell>
          <cell r="AH269">
            <v>0</v>
          </cell>
          <cell r="AI269">
            <v>0</v>
          </cell>
          <cell r="AJ269">
            <v>0</v>
          </cell>
          <cell r="AK269">
            <v>0</v>
          </cell>
          <cell r="AL269">
            <v>0</v>
          </cell>
          <cell r="AM269">
            <v>0</v>
          </cell>
          <cell r="AN269">
            <v>0</v>
          </cell>
          <cell r="AO269">
            <v>0</v>
          </cell>
          <cell r="AP269">
            <v>0</v>
          </cell>
          <cell r="AQ269">
            <v>0</v>
          </cell>
          <cell r="AR269">
            <v>0</v>
          </cell>
          <cell r="AS269">
            <v>74</v>
          </cell>
          <cell r="AT269">
            <v>0</v>
          </cell>
          <cell r="AU269">
            <v>0</v>
          </cell>
          <cell r="AV269">
            <v>52</v>
          </cell>
          <cell r="AW269">
            <v>8</v>
          </cell>
          <cell r="AX269">
            <v>0</v>
          </cell>
          <cell r="AY269">
            <v>0</v>
          </cell>
          <cell r="AZ269">
            <v>0</v>
          </cell>
          <cell r="BA269">
            <v>0</v>
          </cell>
          <cell r="BB269">
            <v>0</v>
          </cell>
          <cell r="BC269">
            <v>0</v>
          </cell>
          <cell r="BD269">
            <v>0</v>
          </cell>
          <cell r="BE269">
            <v>0</v>
          </cell>
          <cell r="BF269">
            <v>0</v>
          </cell>
          <cell r="BG269">
            <v>0</v>
          </cell>
          <cell r="BH269">
            <v>0</v>
          </cell>
          <cell r="BI269">
            <v>0</v>
          </cell>
          <cell r="BL269">
            <v>0</v>
          </cell>
          <cell r="BM269">
            <v>0</v>
          </cell>
          <cell r="BN269">
            <v>0</v>
          </cell>
          <cell r="BQ269">
            <v>183225</v>
          </cell>
          <cell r="BR269">
            <v>0</v>
          </cell>
          <cell r="BS269">
            <v>183225</v>
          </cell>
          <cell r="BV269">
            <v>0</v>
          </cell>
          <cell r="BW269">
            <v>0</v>
          </cell>
          <cell r="BX269">
            <v>0</v>
          </cell>
          <cell r="CA269">
            <v>0</v>
          </cell>
          <cell r="CB269">
            <v>0</v>
          </cell>
          <cell r="CC269">
            <v>0</v>
          </cell>
          <cell r="CF269">
            <v>0</v>
          </cell>
          <cell r="CG269">
            <v>0</v>
          </cell>
          <cell r="CH269">
            <v>0</v>
          </cell>
          <cell r="CL269">
            <v>0</v>
          </cell>
          <cell r="CM269">
            <v>0</v>
          </cell>
          <cell r="CN269">
            <v>0</v>
          </cell>
          <cell r="CQ269">
            <v>0</v>
          </cell>
          <cell r="CR269">
            <v>0</v>
          </cell>
          <cell r="CS269">
            <v>0</v>
          </cell>
          <cell r="CT269">
            <v>0</v>
          </cell>
          <cell r="CU269">
            <v>0</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t="str">
            <v>COOPERATIVA AGRARIA VALLE FORTALEZA - COAVAFF</v>
          </cell>
          <cell r="DK269" t="str">
            <v>02 Cooperativa</v>
          </cell>
          <cell r="FI269" t="str">
            <v>pacMAYOR</v>
          </cell>
        </row>
        <row r="270">
          <cell r="A270">
            <v>20600325478</v>
          </cell>
          <cell r="C270" t="str">
            <v>HONGO COMESTIBLE</v>
          </cell>
          <cell r="D270" t="str">
            <v>HONGOS 
COMESTIBLES</v>
          </cell>
          <cell r="E270" t="str">
            <v>Cajamarca</v>
          </cell>
          <cell r="F270">
            <v>60105</v>
          </cell>
          <cell r="H270" t="str">
            <v>Cajamarca</v>
          </cell>
          <cell r="I270" t="str">
            <v>Encañada</v>
          </cell>
          <cell r="R270" t="str">
            <v>PAC</v>
          </cell>
          <cell r="S270" t="str">
            <v>2019-2020-2021</v>
          </cell>
          <cell r="T270">
            <v>3</v>
          </cell>
          <cell r="U270" t="str">
            <v>SI</v>
          </cell>
          <cell r="V270" t="str">
            <v>SI</v>
          </cell>
          <cell r="W270">
            <v>0</v>
          </cell>
          <cell r="X270">
            <v>41</v>
          </cell>
          <cell r="Y270">
            <v>12</v>
          </cell>
          <cell r="Z270">
            <v>53</v>
          </cell>
          <cell r="AA270">
            <v>40</v>
          </cell>
          <cell r="AB270">
            <v>13</v>
          </cell>
          <cell r="AC270">
            <v>53</v>
          </cell>
          <cell r="AD270">
            <v>23</v>
          </cell>
          <cell r="AE270">
            <v>12</v>
          </cell>
          <cell r="AF270">
            <v>35</v>
          </cell>
          <cell r="AG270">
            <v>0</v>
          </cell>
          <cell r="AH270">
            <v>0</v>
          </cell>
          <cell r="AI270">
            <v>0</v>
          </cell>
          <cell r="AJ270">
            <v>0</v>
          </cell>
          <cell r="AK270">
            <v>0</v>
          </cell>
          <cell r="AL270">
            <v>0</v>
          </cell>
          <cell r="AM270">
            <v>0</v>
          </cell>
          <cell r="AN270">
            <v>0</v>
          </cell>
          <cell r="AO270">
            <v>0</v>
          </cell>
          <cell r="AP270">
            <v>0</v>
          </cell>
          <cell r="AQ270">
            <v>0</v>
          </cell>
          <cell r="AR270">
            <v>0</v>
          </cell>
          <cell r="AS270">
            <v>35</v>
          </cell>
          <cell r="AT270">
            <v>34</v>
          </cell>
          <cell r="AU270">
            <v>6</v>
          </cell>
          <cell r="AV270">
            <v>73</v>
          </cell>
          <cell r="AW270">
            <v>7</v>
          </cell>
          <cell r="AX270">
            <v>0</v>
          </cell>
          <cell r="AY270">
            <v>0</v>
          </cell>
          <cell r="AZ270">
            <v>0</v>
          </cell>
          <cell r="BA270">
            <v>0</v>
          </cell>
          <cell r="BB270">
            <v>0</v>
          </cell>
          <cell r="BC270">
            <v>0</v>
          </cell>
          <cell r="BD270">
            <v>0</v>
          </cell>
          <cell r="BE270">
            <v>0</v>
          </cell>
          <cell r="BF270">
            <v>0</v>
          </cell>
          <cell r="BG270">
            <v>33189.75</v>
          </cell>
          <cell r="BH270">
            <v>0</v>
          </cell>
          <cell r="BI270">
            <v>33189.75</v>
          </cell>
          <cell r="BL270">
            <v>9510</v>
          </cell>
          <cell r="BM270">
            <v>0</v>
          </cell>
          <cell r="BN270">
            <v>9510</v>
          </cell>
          <cell r="BQ270">
            <v>2350</v>
          </cell>
          <cell r="BR270">
            <v>0</v>
          </cell>
          <cell r="BS270">
            <v>2350</v>
          </cell>
          <cell r="BV270">
            <v>0</v>
          </cell>
          <cell r="BW270">
            <v>0</v>
          </cell>
          <cell r="BX270">
            <v>0</v>
          </cell>
          <cell r="CA270">
            <v>0</v>
          </cell>
          <cell r="CB270">
            <v>0</v>
          </cell>
          <cell r="CC270">
            <v>0</v>
          </cell>
          <cell r="CF270">
            <v>0</v>
          </cell>
          <cell r="CG270">
            <v>0</v>
          </cell>
          <cell r="CH270">
            <v>0</v>
          </cell>
          <cell r="CL270">
            <v>0</v>
          </cell>
          <cell r="CM270">
            <v>0</v>
          </cell>
          <cell r="CN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0</v>
          </cell>
          <cell r="DE270">
            <v>0</v>
          </cell>
          <cell r="DF270">
            <v>0</v>
          </cell>
          <cell r="DG270">
            <v>0</v>
          </cell>
          <cell r="DH270">
            <v>0</v>
          </cell>
          <cell r="DI270">
            <v>0</v>
          </cell>
          <cell r="DJ270" t="str">
            <v>COOPERATIVA AGRARIA JALCA VERDE</v>
          </cell>
          <cell r="DK270" t="str">
            <v>02 Cooperativa</v>
          </cell>
          <cell r="FI270" t="str">
            <v>pacMAYOR</v>
          </cell>
        </row>
        <row r="271">
          <cell r="A271">
            <v>20600366468</v>
          </cell>
          <cell r="C271" t="str">
            <v>TARA</v>
          </cell>
          <cell r="D271" t="str">
            <v>TARA</v>
          </cell>
          <cell r="E271" t="str">
            <v>Moquegua-Tacna</v>
          </cell>
          <cell r="F271">
            <v>230301</v>
          </cell>
          <cell r="H271" t="str">
            <v>Jorge Basadre</v>
          </cell>
          <cell r="I271" t="str">
            <v>Locumba</v>
          </cell>
          <cell r="R271" t="str">
            <v>PAC</v>
          </cell>
          <cell r="S271" t="str">
            <v>2018-2019-2020-2021-2022</v>
          </cell>
          <cell r="T271">
            <v>5</v>
          </cell>
          <cell r="U271" t="str">
            <v>SI</v>
          </cell>
          <cell r="V271" t="str">
            <v>SI</v>
          </cell>
          <cell r="W271">
            <v>58</v>
          </cell>
          <cell r="X271">
            <v>10</v>
          </cell>
          <cell r="Y271">
            <v>7</v>
          </cell>
          <cell r="Z271">
            <v>17</v>
          </cell>
          <cell r="AA271">
            <v>9</v>
          </cell>
          <cell r="AB271">
            <v>8</v>
          </cell>
          <cell r="AC271">
            <v>17</v>
          </cell>
          <cell r="AD271">
            <v>8</v>
          </cell>
          <cell r="AE271">
            <v>9</v>
          </cell>
          <cell r="AF271">
            <v>17</v>
          </cell>
          <cell r="AG271">
            <v>8</v>
          </cell>
          <cell r="AH271">
            <v>9</v>
          </cell>
          <cell r="AI271">
            <v>17</v>
          </cell>
          <cell r="AJ271">
            <v>0</v>
          </cell>
          <cell r="AK271">
            <v>0</v>
          </cell>
          <cell r="AL271">
            <v>0</v>
          </cell>
          <cell r="AM271">
            <v>0</v>
          </cell>
          <cell r="AN271">
            <v>0</v>
          </cell>
          <cell r="AO271">
            <v>0</v>
          </cell>
          <cell r="AP271">
            <v>0</v>
          </cell>
          <cell r="AQ271">
            <v>0</v>
          </cell>
          <cell r="AR271">
            <v>0</v>
          </cell>
          <cell r="AS271">
            <v>17</v>
          </cell>
          <cell r="AT271">
            <v>0</v>
          </cell>
          <cell r="AU271">
            <v>0</v>
          </cell>
          <cell r="AV271">
            <v>76</v>
          </cell>
          <cell r="AW271">
            <v>1</v>
          </cell>
          <cell r="AX271">
            <v>31</v>
          </cell>
          <cell r="AY271">
            <v>5</v>
          </cell>
          <cell r="AZ271">
            <v>0</v>
          </cell>
          <cell r="BA271">
            <v>0</v>
          </cell>
          <cell r="BB271">
            <v>0</v>
          </cell>
          <cell r="BC271">
            <v>0</v>
          </cell>
          <cell r="BD271">
            <v>0</v>
          </cell>
          <cell r="BE271">
            <v>0</v>
          </cell>
          <cell r="BF271">
            <v>0</v>
          </cell>
          <cell r="BG271">
            <v>194648.08</v>
          </cell>
          <cell r="BH271">
            <v>0</v>
          </cell>
          <cell r="BI271">
            <v>194648.08</v>
          </cell>
          <cell r="BL271">
            <v>148242.22</v>
          </cell>
          <cell r="BM271">
            <v>0</v>
          </cell>
          <cell r="BN271">
            <v>148242.22</v>
          </cell>
          <cell r="BQ271">
            <v>267990</v>
          </cell>
          <cell r="BR271">
            <v>0</v>
          </cell>
          <cell r="BS271">
            <v>267990</v>
          </cell>
          <cell r="BV271">
            <v>0</v>
          </cell>
          <cell r="BW271">
            <v>0</v>
          </cell>
          <cell r="BX271">
            <v>0</v>
          </cell>
          <cell r="CA271">
            <v>0</v>
          </cell>
          <cell r="CB271">
            <v>0</v>
          </cell>
          <cell r="CC271">
            <v>0</v>
          </cell>
          <cell r="CF271">
            <v>0</v>
          </cell>
          <cell r="CG271">
            <v>0</v>
          </cell>
          <cell r="CH271">
            <v>0</v>
          </cell>
          <cell r="CL271">
            <v>0</v>
          </cell>
          <cell r="CM271">
            <v>0</v>
          </cell>
          <cell r="CN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t="str">
            <v>ASOCIACION UNION FORESTAL DE TARA - ASOC. UNION FORESTAL DE TARA</v>
          </cell>
          <cell r="DK271" t="str">
            <v>01 Asociación</v>
          </cell>
          <cell r="FI271" t="str">
            <v>pacMAYOR</v>
          </cell>
        </row>
        <row r="272">
          <cell r="A272">
            <v>20600370619</v>
          </cell>
          <cell r="C272" t="str">
            <v>TARWI</v>
          </cell>
          <cell r="D272" t="str">
            <v>TARWI</v>
          </cell>
          <cell r="E272" t="str">
            <v>La Libertad</v>
          </cell>
          <cell r="F272">
            <v>130902</v>
          </cell>
          <cell r="H272" t="str">
            <v>Sanchez Carrion</v>
          </cell>
          <cell r="I272" t="str">
            <v>Chugay</v>
          </cell>
          <cell r="R272" t="str">
            <v>PAC</v>
          </cell>
          <cell r="S272" t="str">
            <v>2019-2020-2021-2022-2023</v>
          </cell>
          <cell r="T272">
            <v>5</v>
          </cell>
          <cell r="U272" t="str">
            <v>SI</v>
          </cell>
          <cell r="V272" t="str">
            <v>SI</v>
          </cell>
          <cell r="W272">
            <v>0</v>
          </cell>
          <cell r="X272">
            <v>88</v>
          </cell>
          <cell r="Y272">
            <v>27</v>
          </cell>
          <cell r="Z272">
            <v>115</v>
          </cell>
          <cell r="AA272">
            <v>88</v>
          </cell>
          <cell r="AB272">
            <v>27</v>
          </cell>
          <cell r="AC272">
            <v>115</v>
          </cell>
          <cell r="AD272">
            <v>89</v>
          </cell>
          <cell r="AE272">
            <v>27</v>
          </cell>
          <cell r="AF272">
            <v>116</v>
          </cell>
          <cell r="AG272">
            <v>89</v>
          </cell>
          <cell r="AH272">
            <v>27</v>
          </cell>
          <cell r="AI272">
            <v>116</v>
          </cell>
          <cell r="AJ272">
            <v>89</v>
          </cell>
          <cell r="AK272">
            <v>27</v>
          </cell>
          <cell r="AL272">
            <v>116</v>
          </cell>
          <cell r="AM272">
            <v>0</v>
          </cell>
          <cell r="AN272">
            <v>0</v>
          </cell>
          <cell r="AO272">
            <v>0</v>
          </cell>
          <cell r="AP272">
            <v>0</v>
          </cell>
          <cell r="AQ272">
            <v>0</v>
          </cell>
          <cell r="AR272">
            <v>0</v>
          </cell>
          <cell r="AS272">
            <v>116</v>
          </cell>
          <cell r="AT272">
            <v>16</v>
          </cell>
          <cell r="AU272">
            <v>9</v>
          </cell>
          <cell r="AV272">
            <v>42</v>
          </cell>
          <cell r="AW272">
            <v>6</v>
          </cell>
          <cell r="AX272">
            <v>34</v>
          </cell>
          <cell r="AY272">
            <v>2</v>
          </cell>
          <cell r="AZ272">
            <v>24</v>
          </cell>
          <cell r="BA272">
            <v>3</v>
          </cell>
          <cell r="BB272">
            <v>0</v>
          </cell>
          <cell r="BC272">
            <v>0</v>
          </cell>
          <cell r="BD272">
            <v>0</v>
          </cell>
          <cell r="BE272">
            <v>0</v>
          </cell>
          <cell r="BF272">
            <v>0</v>
          </cell>
          <cell r="BG272">
            <v>0</v>
          </cell>
          <cell r="BH272">
            <v>0</v>
          </cell>
          <cell r="BI272">
            <v>0</v>
          </cell>
          <cell r="BL272">
            <v>0</v>
          </cell>
          <cell r="BM272">
            <v>0</v>
          </cell>
          <cell r="BN272">
            <v>0</v>
          </cell>
          <cell r="BQ272">
            <v>0</v>
          </cell>
          <cell r="BR272">
            <v>0</v>
          </cell>
          <cell r="BS272">
            <v>0</v>
          </cell>
          <cell r="BV272">
            <v>0</v>
          </cell>
          <cell r="BW272">
            <v>0</v>
          </cell>
          <cell r="BX272">
            <v>0</v>
          </cell>
          <cell r="CA272">
            <v>113750</v>
          </cell>
          <cell r="CB272">
            <v>0</v>
          </cell>
          <cell r="CC272">
            <v>113750</v>
          </cell>
          <cell r="CF272">
            <v>0</v>
          </cell>
          <cell r="CG272">
            <v>0</v>
          </cell>
          <cell r="CH272">
            <v>0</v>
          </cell>
          <cell r="CL272">
            <v>0</v>
          </cell>
          <cell r="CM272">
            <v>0</v>
          </cell>
          <cell r="CN272">
            <v>0</v>
          </cell>
          <cell r="CQ272">
            <v>0</v>
          </cell>
          <cell r="CR272">
            <v>113750</v>
          </cell>
          <cell r="CS272">
            <v>0</v>
          </cell>
          <cell r="CT272">
            <v>0</v>
          </cell>
          <cell r="CU272">
            <v>0</v>
          </cell>
          <cell r="CV272">
            <v>0</v>
          </cell>
          <cell r="CW272">
            <v>113750</v>
          </cell>
          <cell r="CX272">
            <v>0</v>
          </cell>
          <cell r="CY272">
            <v>0</v>
          </cell>
          <cell r="CZ272">
            <v>0</v>
          </cell>
          <cell r="DA272">
            <v>0</v>
          </cell>
          <cell r="DB272">
            <v>0</v>
          </cell>
          <cell r="DC272">
            <v>0</v>
          </cell>
          <cell r="DD272">
            <v>0</v>
          </cell>
          <cell r="DE272">
            <v>0</v>
          </cell>
          <cell r="DF272">
            <v>0</v>
          </cell>
          <cell r="DG272">
            <v>0</v>
          </cell>
          <cell r="DH272">
            <v>0</v>
          </cell>
          <cell r="DI272">
            <v>0</v>
          </cell>
          <cell r="DJ272" t="str">
            <v xml:space="preserve"> COOPERATIVA AGRARIA ALTO ANDINA CHUGAY</v>
          </cell>
          <cell r="DK272" t="str">
            <v>02 Cooperativa</v>
          </cell>
          <cell r="FI272" t="str">
            <v>pacMAYOR</v>
          </cell>
        </row>
        <row r="273">
          <cell r="A273">
            <v>20604705411</v>
          </cell>
          <cell r="C273" t="str">
            <v>CAFÉ</v>
          </cell>
          <cell r="D273" t="str">
            <v>CAFÉ</v>
          </cell>
          <cell r="E273" t="str">
            <v>Lambayeque</v>
          </cell>
          <cell r="F273">
            <v>140310</v>
          </cell>
          <cell r="H273" t="str">
            <v>Lambayeque</v>
          </cell>
          <cell r="I273" t="str">
            <v>Salas</v>
          </cell>
          <cell r="R273" t="str">
            <v>PAC</v>
          </cell>
          <cell r="S273" t="str">
            <v>2024 - 2025</v>
          </cell>
          <cell r="T273">
            <v>2</v>
          </cell>
          <cell r="U273" t="str">
            <v>SI</v>
          </cell>
          <cell r="V273" t="str">
            <v>SI</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30</v>
          </cell>
          <cell r="AN273">
            <v>19</v>
          </cell>
          <cell r="AO273">
            <v>49</v>
          </cell>
          <cell r="AP273">
            <v>29</v>
          </cell>
          <cell r="AQ273">
            <v>13</v>
          </cell>
          <cell r="AR273">
            <v>42</v>
          </cell>
          <cell r="AS273">
            <v>42</v>
          </cell>
          <cell r="AT273">
            <v>0</v>
          </cell>
          <cell r="AU273">
            <v>0</v>
          </cell>
          <cell r="AV273">
            <v>0</v>
          </cell>
          <cell r="AW273">
            <v>0</v>
          </cell>
          <cell r="AX273">
            <v>0</v>
          </cell>
          <cell r="AY273">
            <v>0</v>
          </cell>
          <cell r="AZ273">
            <v>0</v>
          </cell>
          <cell r="BA273">
            <v>0</v>
          </cell>
          <cell r="BB273">
            <v>53</v>
          </cell>
          <cell r="BC273">
            <v>4</v>
          </cell>
          <cell r="BD273">
            <v>50</v>
          </cell>
          <cell r="BE273">
            <v>4</v>
          </cell>
          <cell r="BF273">
            <v>0</v>
          </cell>
          <cell r="BG273">
            <v>0</v>
          </cell>
          <cell r="BH273">
            <v>0</v>
          </cell>
          <cell r="BI273">
            <v>0</v>
          </cell>
          <cell r="BL273">
            <v>0</v>
          </cell>
          <cell r="BM273">
            <v>0</v>
          </cell>
          <cell r="BN273">
            <v>0</v>
          </cell>
          <cell r="BQ273">
            <v>0</v>
          </cell>
          <cell r="BR273">
            <v>0</v>
          </cell>
          <cell r="BS273">
            <v>0</v>
          </cell>
          <cell r="BV273">
            <v>0</v>
          </cell>
          <cell r="BW273">
            <v>0</v>
          </cell>
          <cell r="BX273">
            <v>0</v>
          </cell>
          <cell r="CA273">
            <v>0</v>
          </cell>
          <cell r="CB273">
            <v>0</v>
          </cell>
          <cell r="CC273">
            <v>0</v>
          </cell>
          <cell r="CF273">
            <v>0</v>
          </cell>
          <cell r="CG273">
            <v>0</v>
          </cell>
          <cell r="CH273">
            <v>0</v>
          </cell>
          <cell r="CL273">
            <v>82027.35890620001</v>
          </cell>
          <cell r="CM273">
            <v>0</v>
          </cell>
          <cell r="CN273">
            <v>82027.35890620001</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0</v>
          </cell>
          <cell r="DE273">
            <v>0</v>
          </cell>
          <cell r="DF273">
            <v>82027.35890620001</v>
          </cell>
          <cell r="DG273">
            <v>0</v>
          </cell>
          <cell r="DH273">
            <v>0</v>
          </cell>
          <cell r="DI273">
            <v>82027.35890620001</v>
          </cell>
          <cell r="DJ273" t="str">
            <v>COOPERATIVA AGRARIA CRUZ DE YANAHUANCA</v>
          </cell>
          <cell r="DK273" t="str">
            <v>02 Cooperativa</v>
          </cell>
          <cell r="FI273" t="str">
            <v>pacMAYOR</v>
          </cell>
        </row>
        <row r="274">
          <cell r="A274">
            <v>20600384016</v>
          </cell>
          <cell r="C274" t="str">
            <v>PALTA</v>
          </cell>
          <cell r="D274" t="str">
            <v>PALTA</v>
          </cell>
          <cell r="E274" t="str">
            <v>Pasco</v>
          </cell>
          <cell r="F274">
            <v>190102</v>
          </cell>
          <cell r="H274" t="str">
            <v>Pasco</v>
          </cell>
          <cell r="I274" t="str">
            <v>Huachon</v>
          </cell>
          <cell r="R274" t="str">
            <v>PAC</v>
          </cell>
          <cell r="S274" t="str">
            <v>2025</v>
          </cell>
          <cell r="T274">
            <v>1</v>
          </cell>
          <cell r="U274" t="str">
            <v>SI</v>
          </cell>
          <cell r="V274" t="str">
            <v>SI</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14</v>
          </cell>
          <cell r="AQ274">
            <v>6</v>
          </cell>
          <cell r="AR274">
            <v>20</v>
          </cell>
          <cell r="AS274">
            <v>20</v>
          </cell>
          <cell r="BD274">
            <v>13</v>
          </cell>
          <cell r="BE274">
            <v>3</v>
          </cell>
          <cell r="CL274">
            <v>30330.9</v>
          </cell>
          <cell r="CM274">
            <v>0</v>
          </cell>
          <cell r="CN274">
            <v>30330.9</v>
          </cell>
          <cell r="DD274">
            <v>0</v>
          </cell>
          <cell r="DE274">
            <v>30330.9</v>
          </cell>
          <cell r="DF274">
            <v>0</v>
          </cell>
          <cell r="DG274">
            <v>0</v>
          </cell>
          <cell r="DH274">
            <v>0</v>
          </cell>
          <cell r="DI274">
            <v>30330.9</v>
          </cell>
          <cell r="DJ274" t="str">
            <v>CENTRAL DE PRODUCTORES AGROPECUARIOS SAN CRISTOBAL DE QUIPARACRA - PASCO</v>
          </cell>
          <cell r="DK274" t="str">
            <v>01 Asociación</v>
          </cell>
          <cell r="FI274" t="str">
            <v>pacMAYOR</v>
          </cell>
        </row>
        <row r="275">
          <cell r="A275">
            <v>20600390911</v>
          </cell>
          <cell r="C275" t="str">
            <v>CACAO</v>
          </cell>
          <cell r="D275" t="str">
            <v>CACAO</v>
          </cell>
          <cell r="E275" t="str">
            <v>Ucayali</v>
          </cell>
          <cell r="F275">
            <v>250304</v>
          </cell>
          <cell r="H275" t="str">
            <v>Padre Abad</v>
          </cell>
          <cell r="I275" t="str">
            <v>Neshuya</v>
          </cell>
          <cell r="R275" t="str">
            <v>CALIDAD</v>
          </cell>
          <cell r="S275" t="str">
            <v>2024 - 2025</v>
          </cell>
          <cell r="T275">
            <v>2</v>
          </cell>
          <cell r="U275" t="str">
            <v>SI</v>
          </cell>
          <cell r="V275" t="str">
            <v>SI</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323</v>
          </cell>
          <cell r="AN275">
            <v>128</v>
          </cell>
          <cell r="AO275">
            <v>451</v>
          </cell>
          <cell r="AP275">
            <v>0</v>
          </cell>
          <cell r="AQ275">
            <v>0</v>
          </cell>
          <cell r="AR275">
            <v>0</v>
          </cell>
          <cell r="AS275">
            <v>451</v>
          </cell>
          <cell r="AT275">
            <v>0</v>
          </cell>
          <cell r="AU275">
            <v>0</v>
          </cell>
          <cell r="AV275">
            <v>0</v>
          </cell>
          <cell r="AW275">
            <v>0</v>
          </cell>
          <cell r="AX275">
            <v>0</v>
          </cell>
          <cell r="AY275">
            <v>0</v>
          </cell>
          <cell r="AZ275">
            <v>0</v>
          </cell>
          <cell r="BA275">
            <v>0</v>
          </cell>
          <cell r="BB275">
            <v>32</v>
          </cell>
          <cell r="BC275">
            <v>0</v>
          </cell>
          <cell r="BD275">
            <v>0</v>
          </cell>
          <cell r="BE275">
            <v>0</v>
          </cell>
          <cell r="BF275">
            <v>0</v>
          </cell>
          <cell r="BG275">
            <v>0</v>
          </cell>
          <cell r="BH275">
            <v>0</v>
          </cell>
          <cell r="BI275">
            <v>0</v>
          </cell>
          <cell r="BL275">
            <v>0</v>
          </cell>
          <cell r="BM275">
            <v>0</v>
          </cell>
          <cell r="BN275">
            <v>0</v>
          </cell>
          <cell r="BQ275">
            <v>0</v>
          </cell>
          <cell r="BR275">
            <v>0</v>
          </cell>
          <cell r="BS275">
            <v>0</v>
          </cell>
          <cell r="BV275">
            <v>0</v>
          </cell>
          <cell r="BW275">
            <v>0</v>
          </cell>
          <cell r="BX275">
            <v>0</v>
          </cell>
          <cell r="CA275">
            <v>0</v>
          </cell>
          <cell r="CB275">
            <v>0</v>
          </cell>
          <cell r="CC275">
            <v>0</v>
          </cell>
          <cell r="CF275">
            <v>0</v>
          </cell>
          <cell r="CG275">
            <v>28651766.731805529</v>
          </cell>
          <cell r="CH275">
            <v>28651766.731805529</v>
          </cell>
          <cell r="CL275">
            <v>0</v>
          </cell>
          <cell r="CM275">
            <v>1464838.8241214801</v>
          </cell>
          <cell r="CN275">
            <v>1464838.8241214801</v>
          </cell>
          <cell r="CQ275">
            <v>0</v>
          </cell>
          <cell r="CR275">
            <v>0</v>
          </cell>
          <cell r="CS275">
            <v>0</v>
          </cell>
          <cell r="CT275">
            <v>0</v>
          </cell>
          <cell r="CU275">
            <v>0</v>
          </cell>
          <cell r="CV275">
            <v>0</v>
          </cell>
          <cell r="CW275">
            <v>0</v>
          </cell>
          <cell r="CX275">
            <v>0</v>
          </cell>
          <cell r="CY275">
            <v>0</v>
          </cell>
          <cell r="CZ275">
            <v>28651766.731805529</v>
          </cell>
          <cell r="DA275">
            <v>0</v>
          </cell>
          <cell r="DB275">
            <v>0</v>
          </cell>
          <cell r="DC275">
            <v>28651766.731805529</v>
          </cell>
          <cell r="DD275">
            <v>0</v>
          </cell>
          <cell r="DE275">
            <v>0</v>
          </cell>
          <cell r="DF275">
            <v>1464838.8241214801</v>
          </cell>
          <cell r="DG275">
            <v>0</v>
          </cell>
          <cell r="DH275">
            <v>0</v>
          </cell>
          <cell r="DI275">
            <v>1464838.8241214801</v>
          </cell>
          <cell r="DJ275" t="str">
            <v>COOPERATIVA AGRARIA DE CACAO AROMATICO COLPA DE LOROS</v>
          </cell>
          <cell r="DK275" t="str">
            <v>02 Cooperativa</v>
          </cell>
          <cell r="FI275" t="str">
            <v>pacMAYOR</v>
          </cell>
        </row>
        <row r="276">
          <cell r="A276">
            <v>20600444540</v>
          </cell>
          <cell r="C276" t="str">
            <v>CHIRIMOYA</v>
          </cell>
          <cell r="D276" t="str">
            <v>CHIRIMOYA</v>
          </cell>
          <cell r="E276" t="str">
            <v>Lima</v>
          </cell>
          <cell r="F276">
            <v>150703</v>
          </cell>
          <cell r="H276" t="str">
            <v>Huarochiri</v>
          </cell>
          <cell r="I276" t="str">
            <v>Callahuanca</v>
          </cell>
          <cell r="R276" t="str">
            <v>PAC</v>
          </cell>
          <cell r="S276" t="str">
            <v>2018</v>
          </cell>
          <cell r="T276">
            <v>1</v>
          </cell>
          <cell r="U276" t="str">
            <v>NO</v>
          </cell>
          <cell r="V276" t="str">
            <v>NO</v>
          </cell>
          <cell r="W276">
            <v>24</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24</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L276">
            <v>0</v>
          </cell>
          <cell r="BM276">
            <v>0</v>
          </cell>
          <cell r="BN276">
            <v>0</v>
          </cell>
          <cell r="BQ276">
            <v>0</v>
          </cell>
          <cell r="BR276">
            <v>0</v>
          </cell>
          <cell r="BS276">
            <v>0</v>
          </cell>
          <cell r="BV276">
            <v>0</v>
          </cell>
          <cell r="BW276">
            <v>0</v>
          </cell>
          <cell r="BX276">
            <v>0</v>
          </cell>
          <cell r="CA276">
            <v>0</v>
          </cell>
          <cell r="CB276">
            <v>0</v>
          </cell>
          <cell r="CC276">
            <v>0</v>
          </cell>
          <cell r="CF276">
            <v>0</v>
          </cell>
          <cell r="CG276">
            <v>0</v>
          </cell>
          <cell r="CH276">
            <v>0</v>
          </cell>
          <cell r="CL276">
            <v>0</v>
          </cell>
          <cell r="CM276">
            <v>0</v>
          </cell>
          <cell r="CN276">
            <v>0</v>
          </cell>
          <cell r="CQ276">
            <v>0</v>
          </cell>
          <cell r="CR276">
            <v>0</v>
          </cell>
          <cell r="CS276">
            <v>0</v>
          </cell>
          <cell r="CT276">
            <v>0</v>
          </cell>
          <cell r="CU276">
            <v>0</v>
          </cell>
          <cell r="CV276">
            <v>0</v>
          </cell>
          <cell r="CW276">
            <v>0</v>
          </cell>
          <cell r="CX276">
            <v>0</v>
          </cell>
          <cell r="CY276">
            <v>0</v>
          </cell>
          <cell r="CZ276">
            <v>0</v>
          </cell>
          <cell r="DA276">
            <v>0</v>
          </cell>
          <cell r="DB276">
            <v>0</v>
          </cell>
          <cell r="DC276">
            <v>0</v>
          </cell>
          <cell r="DD276">
            <v>0</v>
          </cell>
          <cell r="DE276">
            <v>0</v>
          </cell>
          <cell r="DF276">
            <v>0</v>
          </cell>
          <cell r="DG276">
            <v>0</v>
          </cell>
          <cell r="DH276">
            <v>0</v>
          </cell>
          <cell r="DI276">
            <v>0</v>
          </cell>
          <cell r="DJ276" t="str">
            <v>ASOCIACION DE PRODUCTORES DE CHIRIMOYA LUCUMAY</v>
          </cell>
          <cell r="DK276" t="str">
            <v>01 Asociación</v>
          </cell>
          <cell r="FI276" t="str">
            <v>pacMAYOR</v>
          </cell>
        </row>
        <row r="277">
          <cell r="A277">
            <v>20600446321</v>
          </cell>
          <cell r="C277" t="str">
            <v>CUY</v>
          </cell>
          <cell r="D277" t="str">
            <v>CUY PARA CONSUMO</v>
          </cell>
          <cell r="E277" t="str">
            <v>Apurimac</v>
          </cell>
          <cell r="F277">
            <v>30101</v>
          </cell>
          <cell r="H277" t="str">
            <v>Abancay</v>
          </cell>
          <cell r="I277" t="str">
            <v>Abancay</v>
          </cell>
          <cell r="R277" t="str">
            <v>PAC</v>
          </cell>
          <cell r="S277" t="str">
            <v>2025</v>
          </cell>
          <cell r="T277">
            <v>1</v>
          </cell>
          <cell r="U277" t="str">
            <v>SI</v>
          </cell>
          <cell r="V277" t="str">
            <v>SI</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21</v>
          </cell>
          <cell r="AQ277">
            <v>4</v>
          </cell>
          <cell r="AR277">
            <v>25</v>
          </cell>
          <cell r="AS277">
            <v>25</v>
          </cell>
          <cell r="BD277">
            <v>38</v>
          </cell>
          <cell r="BE277">
            <v>6</v>
          </cell>
          <cell r="CL277">
            <v>301390</v>
          </cell>
          <cell r="CM277">
            <v>0</v>
          </cell>
          <cell r="CN277">
            <v>301390</v>
          </cell>
          <cell r="DD277">
            <v>0</v>
          </cell>
          <cell r="DE277">
            <v>301390</v>
          </cell>
          <cell r="DF277">
            <v>0</v>
          </cell>
          <cell r="DG277">
            <v>0</v>
          </cell>
          <cell r="DH277">
            <v>0</v>
          </cell>
          <cell r="DI277">
            <v>301390</v>
          </cell>
          <cell r="DJ277" t="str">
            <v>ASOCIACION DE PRODUCTORES AGROPECUARIOS DE PALTAYPATA ABANCAY</v>
          </cell>
          <cell r="DK277" t="str">
            <v>01 Asociación</v>
          </cell>
          <cell r="FI277" t="str">
            <v>pacMAYOR</v>
          </cell>
        </row>
        <row r="278">
          <cell r="A278">
            <v>20600464915</v>
          </cell>
          <cell r="C278" t="str">
            <v>BAMBÚ</v>
          </cell>
          <cell r="D278" t="str">
            <v>BAMBÚ ROLLIZO O CAÑA PRESERVADA</v>
          </cell>
          <cell r="E278" t="str">
            <v>San Martin</v>
          </cell>
          <cell r="F278">
            <v>220802</v>
          </cell>
          <cell r="H278" t="str">
            <v>Rioja</v>
          </cell>
          <cell r="I278" t="str">
            <v>Awajun</v>
          </cell>
          <cell r="R278" t="str">
            <v>PAC</v>
          </cell>
          <cell r="S278" t="str">
            <v>2025</v>
          </cell>
          <cell r="T278">
            <v>1</v>
          </cell>
          <cell r="U278" t="str">
            <v>SI</v>
          </cell>
          <cell r="V278" t="str">
            <v>SI</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10</v>
          </cell>
          <cell r="AQ278">
            <v>6</v>
          </cell>
          <cell r="AR278">
            <v>16</v>
          </cell>
          <cell r="AS278">
            <v>16</v>
          </cell>
          <cell r="BD278">
            <v>6</v>
          </cell>
          <cell r="BE278">
            <v>1</v>
          </cell>
          <cell r="CL278">
            <v>0</v>
          </cell>
          <cell r="CM278">
            <v>0</v>
          </cell>
          <cell r="CN278">
            <v>0</v>
          </cell>
          <cell r="DD278">
            <v>0</v>
          </cell>
          <cell r="DE278">
            <v>0</v>
          </cell>
          <cell r="DF278">
            <v>0</v>
          </cell>
          <cell r="DG278">
            <v>0</v>
          </cell>
          <cell r="DH278">
            <v>0</v>
          </cell>
          <cell r="DI278">
            <v>0</v>
          </cell>
          <cell r="DJ278" t="str">
            <v>ASOCIACIÓN TAJIMAT</v>
          </cell>
          <cell r="DK278" t="str">
            <v>01 Asociación</v>
          </cell>
          <cell r="FI278" t="str">
            <v>pacMAYOR</v>
          </cell>
        </row>
        <row r="279">
          <cell r="A279">
            <v>20600483073</v>
          </cell>
          <cell r="C279" t="str">
            <v>QUINUA Y OTROS GRANOS</v>
          </cell>
          <cell r="D279" t="str">
            <v>QUINUA</v>
          </cell>
          <cell r="E279" t="str">
            <v>Puno</v>
          </cell>
          <cell r="F279">
            <v>210101</v>
          </cell>
          <cell r="H279" t="str">
            <v>Puno</v>
          </cell>
          <cell r="I279" t="str">
            <v>Puno</v>
          </cell>
          <cell r="R279" t="str">
            <v>PAC</v>
          </cell>
          <cell r="S279" t="str">
            <v>2018-2019-2020-2021-2022-2023</v>
          </cell>
          <cell r="T279">
            <v>6</v>
          </cell>
          <cell r="U279" t="str">
            <v>SI</v>
          </cell>
          <cell r="V279" t="str">
            <v>SI</v>
          </cell>
          <cell r="W279">
            <v>96</v>
          </cell>
          <cell r="X279">
            <v>144</v>
          </cell>
          <cell r="Y279">
            <v>264</v>
          </cell>
          <cell r="Z279">
            <v>408</v>
          </cell>
          <cell r="AA279">
            <v>138</v>
          </cell>
          <cell r="AB279">
            <v>259</v>
          </cell>
          <cell r="AC279">
            <v>397</v>
          </cell>
          <cell r="AD279">
            <v>138</v>
          </cell>
          <cell r="AE279">
            <v>259</v>
          </cell>
          <cell r="AF279">
            <v>397</v>
          </cell>
          <cell r="AG279">
            <v>138</v>
          </cell>
          <cell r="AH279">
            <v>259</v>
          </cell>
          <cell r="AI279">
            <v>397</v>
          </cell>
          <cell r="AJ279">
            <v>138</v>
          </cell>
          <cell r="AK279">
            <v>259</v>
          </cell>
          <cell r="AL279">
            <v>397</v>
          </cell>
          <cell r="AM279">
            <v>0</v>
          </cell>
          <cell r="AN279">
            <v>0</v>
          </cell>
          <cell r="AO279">
            <v>0</v>
          </cell>
          <cell r="AP279">
            <v>0</v>
          </cell>
          <cell r="AQ279">
            <v>0</v>
          </cell>
          <cell r="AR279">
            <v>0</v>
          </cell>
          <cell r="AS279">
            <v>397</v>
          </cell>
          <cell r="AT279">
            <v>0</v>
          </cell>
          <cell r="AU279">
            <v>1</v>
          </cell>
          <cell r="AV279">
            <v>86</v>
          </cell>
          <cell r="AW279">
            <v>14</v>
          </cell>
          <cell r="AX279">
            <v>55</v>
          </cell>
          <cell r="AY279">
            <v>6</v>
          </cell>
          <cell r="AZ279">
            <v>81</v>
          </cell>
          <cell r="BA279">
            <v>2</v>
          </cell>
          <cell r="BB279">
            <v>0</v>
          </cell>
          <cell r="BC279">
            <v>0</v>
          </cell>
          <cell r="BD279">
            <v>0</v>
          </cell>
          <cell r="BE279">
            <v>0</v>
          </cell>
          <cell r="BF279">
            <v>0</v>
          </cell>
          <cell r="BG279">
            <v>0</v>
          </cell>
          <cell r="BH279">
            <v>0</v>
          </cell>
          <cell r="BI279">
            <v>0</v>
          </cell>
          <cell r="BL279">
            <v>655290.02</v>
          </cell>
          <cell r="BM279">
            <v>0</v>
          </cell>
          <cell r="BN279">
            <v>655290.02</v>
          </cell>
          <cell r="BQ279">
            <v>252200.69</v>
          </cell>
          <cell r="BR279">
            <v>0</v>
          </cell>
          <cell r="BS279">
            <v>252200.69</v>
          </cell>
          <cell r="BV279">
            <v>386657.21</v>
          </cell>
          <cell r="BW279">
            <v>0</v>
          </cell>
          <cell r="BX279">
            <v>386657.21</v>
          </cell>
          <cell r="CA279">
            <v>152515</v>
          </cell>
          <cell r="CB279">
            <v>0</v>
          </cell>
          <cell r="CC279">
            <v>152515</v>
          </cell>
          <cell r="CF279">
            <v>0</v>
          </cell>
          <cell r="CG279">
            <v>0</v>
          </cell>
          <cell r="CH279">
            <v>0</v>
          </cell>
          <cell r="CL279">
            <v>0</v>
          </cell>
          <cell r="CM279">
            <v>0</v>
          </cell>
          <cell r="CN279">
            <v>0</v>
          </cell>
          <cell r="CQ279">
            <v>0</v>
          </cell>
          <cell r="CR279">
            <v>0</v>
          </cell>
          <cell r="CS279">
            <v>0</v>
          </cell>
          <cell r="CT279">
            <v>152515</v>
          </cell>
          <cell r="CU279">
            <v>0</v>
          </cell>
          <cell r="CV279">
            <v>0</v>
          </cell>
          <cell r="CW279">
            <v>152515</v>
          </cell>
          <cell r="CX279">
            <v>0</v>
          </cell>
          <cell r="CY279">
            <v>0</v>
          </cell>
          <cell r="CZ279">
            <v>0</v>
          </cell>
          <cell r="DA279">
            <v>0</v>
          </cell>
          <cell r="DB279">
            <v>0</v>
          </cell>
          <cell r="DC279">
            <v>0</v>
          </cell>
          <cell r="DD279">
            <v>0</v>
          </cell>
          <cell r="DE279">
            <v>0</v>
          </cell>
          <cell r="DF279">
            <v>0</v>
          </cell>
          <cell r="DG279">
            <v>0</v>
          </cell>
          <cell r="DH279">
            <v>0</v>
          </cell>
          <cell r="DI279">
            <v>0</v>
          </cell>
          <cell r="DJ279" t="str">
            <v>COOPERATIVA AGRARIA MAIKU MARKA-ACORA</v>
          </cell>
          <cell r="DK279" t="str">
            <v>02 Cooperativa</v>
          </cell>
          <cell r="FI279" t="str">
            <v>pacMAYOR</v>
          </cell>
        </row>
        <row r="280">
          <cell r="A280">
            <v>20600490347</v>
          </cell>
          <cell r="C280" t="str">
            <v>DERIVADOS LACTEOS</v>
          </cell>
          <cell r="D280" t="str">
            <v>DERIVADOS LACTEOS</v>
          </cell>
          <cell r="E280" t="str">
            <v>La Libertad</v>
          </cell>
          <cell r="F280">
            <v>130602</v>
          </cell>
          <cell r="H280" t="str">
            <v>Otuzco</v>
          </cell>
          <cell r="I280" t="str">
            <v>Agallpampa</v>
          </cell>
          <cell r="R280" t="str">
            <v>PAC</v>
          </cell>
          <cell r="S280" t="str">
            <v>2022-2023</v>
          </cell>
          <cell r="T280">
            <v>2</v>
          </cell>
          <cell r="U280" t="str">
            <v>SI</v>
          </cell>
          <cell r="V280" t="str">
            <v>SI</v>
          </cell>
          <cell r="W280">
            <v>0</v>
          </cell>
          <cell r="X280">
            <v>0</v>
          </cell>
          <cell r="Y280">
            <v>0</v>
          </cell>
          <cell r="Z280">
            <v>0</v>
          </cell>
          <cell r="AA280">
            <v>0</v>
          </cell>
          <cell r="AB280">
            <v>0</v>
          </cell>
          <cell r="AC280">
            <v>0</v>
          </cell>
          <cell r="AD280">
            <v>0</v>
          </cell>
          <cell r="AE280">
            <v>0</v>
          </cell>
          <cell r="AF280">
            <v>0</v>
          </cell>
          <cell r="AG280">
            <v>8</v>
          </cell>
          <cell r="AH280">
            <v>12</v>
          </cell>
          <cell r="AI280">
            <v>20</v>
          </cell>
          <cell r="AJ280">
            <v>57</v>
          </cell>
          <cell r="AK280">
            <v>27</v>
          </cell>
          <cell r="AL280">
            <v>84</v>
          </cell>
          <cell r="AM280">
            <v>0</v>
          </cell>
          <cell r="AN280">
            <v>0</v>
          </cell>
          <cell r="AO280">
            <v>0</v>
          </cell>
          <cell r="AP280">
            <v>0</v>
          </cell>
          <cell r="AQ280">
            <v>0</v>
          </cell>
          <cell r="AR280">
            <v>0</v>
          </cell>
          <cell r="AS280">
            <v>84</v>
          </cell>
          <cell r="AT280">
            <v>0</v>
          </cell>
          <cell r="AU280">
            <v>0</v>
          </cell>
          <cell r="AV280">
            <v>0</v>
          </cell>
          <cell r="AW280">
            <v>0</v>
          </cell>
          <cell r="AX280">
            <v>26</v>
          </cell>
          <cell r="AY280">
            <v>5</v>
          </cell>
          <cell r="AZ280">
            <v>38</v>
          </cell>
          <cell r="BA280">
            <v>5</v>
          </cell>
          <cell r="BB280">
            <v>0</v>
          </cell>
          <cell r="BC280">
            <v>0</v>
          </cell>
          <cell r="BD280">
            <v>0</v>
          </cell>
          <cell r="BE280">
            <v>0</v>
          </cell>
          <cell r="BF280">
            <v>0</v>
          </cell>
          <cell r="BG280">
            <v>0</v>
          </cell>
          <cell r="BH280">
            <v>0</v>
          </cell>
          <cell r="BI280">
            <v>0</v>
          </cell>
          <cell r="BL280">
            <v>0</v>
          </cell>
          <cell r="BM280">
            <v>0</v>
          </cell>
          <cell r="BN280">
            <v>0</v>
          </cell>
          <cell r="BQ280">
            <v>0</v>
          </cell>
          <cell r="BR280">
            <v>0</v>
          </cell>
          <cell r="BS280">
            <v>0</v>
          </cell>
          <cell r="BV280">
            <v>368658</v>
          </cell>
          <cell r="BW280">
            <v>0</v>
          </cell>
          <cell r="BX280">
            <v>368658</v>
          </cell>
          <cell r="CA280">
            <v>399027</v>
          </cell>
          <cell r="CB280">
            <v>0</v>
          </cell>
          <cell r="CC280">
            <v>399027</v>
          </cell>
          <cell r="CF280">
            <v>0</v>
          </cell>
          <cell r="CG280">
            <v>0</v>
          </cell>
          <cell r="CH280">
            <v>0</v>
          </cell>
          <cell r="CL280">
            <v>0</v>
          </cell>
          <cell r="CM280">
            <v>0</v>
          </cell>
          <cell r="CN280">
            <v>0</v>
          </cell>
          <cell r="CQ280">
            <v>0</v>
          </cell>
          <cell r="CR280">
            <v>399027</v>
          </cell>
          <cell r="CS280">
            <v>0</v>
          </cell>
          <cell r="CT280">
            <v>0</v>
          </cell>
          <cell r="CU280">
            <v>0</v>
          </cell>
          <cell r="CV280">
            <v>0</v>
          </cell>
          <cell r="CW280">
            <v>399027</v>
          </cell>
          <cell r="CX280">
            <v>0</v>
          </cell>
          <cell r="CY280">
            <v>0</v>
          </cell>
          <cell r="CZ280">
            <v>0</v>
          </cell>
          <cell r="DA280">
            <v>0</v>
          </cell>
          <cell r="DB280">
            <v>0</v>
          </cell>
          <cell r="DC280">
            <v>0</v>
          </cell>
          <cell r="DD280">
            <v>0</v>
          </cell>
          <cell r="DE280">
            <v>0</v>
          </cell>
          <cell r="DF280">
            <v>0</v>
          </cell>
          <cell r="DG280">
            <v>0</v>
          </cell>
          <cell r="DH280">
            <v>0</v>
          </cell>
          <cell r="DI280">
            <v>0</v>
          </cell>
          <cell r="DJ280" t="str">
            <v>ASOCIACION DE PRODUCTORES AGROPECUARIOS AGROINDUSTRIALES - CIPEN</v>
          </cell>
          <cell r="DK280" t="str">
            <v>01 Asociación</v>
          </cell>
          <cell r="FI280" t="str">
            <v>pacMAYOR</v>
          </cell>
        </row>
        <row r="281">
          <cell r="A281">
            <v>20600515412</v>
          </cell>
          <cell r="C281" t="str">
            <v>FIBRA DE ALPACA</v>
          </cell>
          <cell r="D281" t="str">
            <v>FIBRA DE ALPACA</v>
          </cell>
          <cell r="E281" t="str">
            <v>Huancavelica</v>
          </cell>
          <cell r="F281">
            <v>90601</v>
          </cell>
          <cell r="H281" t="str">
            <v>Huaytara</v>
          </cell>
          <cell r="I281" t="str">
            <v>Huaytara</v>
          </cell>
          <cell r="R281" t="str">
            <v>PAC</v>
          </cell>
          <cell r="S281" t="str">
            <v>2023-2024</v>
          </cell>
          <cell r="T281">
            <v>2</v>
          </cell>
          <cell r="U281" t="str">
            <v>SI</v>
          </cell>
          <cell r="V281" t="str">
            <v>SI</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13</v>
          </cell>
          <cell r="AK281">
            <v>3</v>
          </cell>
          <cell r="AL281">
            <v>16</v>
          </cell>
          <cell r="AM281">
            <v>13</v>
          </cell>
          <cell r="AN281">
            <v>3</v>
          </cell>
          <cell r="AO281">
            <v>16</v>
          </cell>
          <cell r="AP281">
            <v>0</v>
          </cell>
          <cell r="AQ281">
            <v>0</v>
          </cell>
          <cell r="AR281">
            <v>0</v>
          </cell>
          <cell r="AS281">
            <v>16</v>
          </cell>
          <cell r="AT281">
            <v>0</v>
          </cell>
          <cell r="AU281">
            <v>0</v>
          </cell>
          <cell r="AV281">
            <v>0</v>
          </cell>
          <cell r="AW281">
            <v>0</v>
          </cell>
          <cell r="AX281">
            <v>0</v>
          </cell>
          <cell r="AY281">
            <v>0</v>
          </cell>
          <cell r="AZ281">
            <v>8</v>
          </cell>
          <cell r="BA281">
            <v>4</v>
          </cell>
          <cell r="BB281">
            <v>23</v>
          </cell>
          <cell r="BC281">
            <v>2</v>
          </cell>
          <cell r="BD281">
            <v>0</v>
          </cell>
          <cell r="BE281">
            <v>0</v>
          </cell>
          <cell r="BF281">
            <v>0</v>
          </cell>
          <cell r="BG281">
            <v>0</v>
          </cell>
          <cell r="BH281">
            <v>0</v>
          </cell>
          <cell r="BI281">
            <v>0</v>
          </cell>
          <cell r="BL281">
            <v>0</v>
          </cell>
          <cell r="BM281">
            <v>0</v>
          </cell>
          <cell r="BN281">
            <v>0</v>
          </cell>
          <cell r="BQ281">
            <v>0</v>
          </cell>
          <cell r="BR281">
            <v>0</v>
          </cell>
          <cell r="BS281">
            <v>0</v>
          </cell>
          <cell r="BV281">
            <v>0</v>
          </cell>
          <cell r="BW281">
            <v>0</v>
          </cell>
          <cell r="BX281">
            <v>0</v>
          </cell>
          <cell r="CA281">
            <v>30000</v>
          </cell>
          <cell r="CB281">
            <v>0</v>
          </cell>
          <cell r="CC281">
            <v>30000</v>
          </cell>
          <cell r="CF281">
            <v>0</v>
          </cell>
          <cell r="CG281">
            <v>0</v>
          </cell>
          <cell r="CH281">
            <v>0</v>
          </cell>
          <cell r="CL281">
            <v>0</v>
          </cell>
          <cell r="CM281">
            <v>0</v>
          </cell>
          <cell r="CN281">
            <v>0</v>
          </cell>
          <cell r="CQ281">
            <v>0</v>
          </cell>
          <cell r="CR281">
            <v>30000</v>
          </cell>
          <cell r="CS281">
            <v>0</v>
          </cell>
          <cell r="CT281">
            <v>0</v>
          </cell>
          <cell r="CU281">
            <v>0</v>
          </cell>
          <cell r="CV281">
            <v>0</v>
          </cell>
          <cell r="CW281">
            <v>30000</v>
          </cell>
          <cell r="CX281">
            <v>0</v>
          </cell>
          <cell r="CY281">
            <v>0</v>
          </cell>
          <cell r="CZ281">
            <v>0</v>
          </cell>
          <cell r="DA281">
            <v>0</v>
          </cell>
          <cell r="DB281">
            <v>0</v>
          </cell>
          <cell r="DC281">
            <v>0</v>
          </cell>
          <cell r="DD281">
            <v>0</v>
          </cell>
          <cell r="DE281">
            <v>0</v>
          </cell>
          <cell r="DF281">
            <v>0</v>
          </cell>
          <cell r="DG281">
            <v>0</v>
          </cell>
          <cell r="DH281">
            <v>0</v>
          </cell>
          <cell r="DI281">
            <v>0</v>
          </cell>
          <cell r="DJ281" t="str">
            <v>ASOCIACION NUEVO TRIUNFO DE QUINUAPATA</v>
          </cell>
          <cell r="DK281" t="str">
            <v>01 Asociación</v>
          </cell>
          <cell r="FI281" t="str">
            <v>pacMAYOR</v>
          </cell>
        </row>
        <row r="282">
          <cell r="A282">
            <v>20600523652</v>
          </cell>
          <cell r="C282" t="str">
            <v>CUY</v>
          </cell>
          <cell r="D282" t="str">
            <v>CUY</v>
          </cell>
          <cell r="E282" t="str">
            <v>Ayacucho</v>
          </cell>
          <cell r="F282">
            <v>50405</v>
          </cell>
          <cell r="H282" t="str">
            <v>Huanta</v>
          </cell>
          <cell r="I282" t="str">
            <v>Luricocha</v>
          </cell>
          <cell r="R282" t="str">
            <v>PAC</v>
          </cell>
          <cell r="S282" t="str">
            <v>2024 - 2025</v>
          </cell>
          <cell r="T282">
            <v>2</v>
          </cell>
          <cell r="U282" t="str">
            <v>SI</v>
          </cell>
          <cell r="V282" t="str">
            <v>SI</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30</v>
          </cell>
          <cell r="AN282">
            <v>20</v>
          </cell>
          <cell r="AO282">
            <v>50</v>
          </cell>
          <cell r="AP282">
            <v>8</v>
          </cell>
          <cell r="AQ282">
            <v>9</v>
          </cell>
          <cell r="AR282">
            <v>17</v>
          </cell>
          <cell r="AS282">
            <v>17</v>
          </cell>
          <cell r="AT282">
            <v>0</v>
          </cell>
          <cell r="AU282">
            <v>0</v>
          </cell>
          <cell r="AV282">
            <v>0</v>
          </cell>
          <cell r="AW282">
            <v>0</v>
          </cell>
          <cell r="AX282">
            <v>0</v>
          </cell>
          <cell r="AY282">
            <v>0</v>
          </cell>
          <cell r="AZ282">
            <v>0</v>
          </cell>
          <cell r="BA282">
            <v>0</v>
          </cell>
          <cell r="BB282">
            <v>20</v>
          </cell>
          <cell r="BC282">
            <v>18</v>
          </cell>
          <cell r="BD282">
            <v>12</v>
          </cell>
          <cell r="BE282">
            <v>3</v>
          </cell>
          <cell r="BF282">
            <v>0</v>
          </cell>
          <cell r="BG282">
            <v>0</v>
          </cell>
          <cell r="BH282">
            <v>0</v>
          </cell>
          <cell r="BI282">
            <v>0</v>
          </cell>
          <cell r="BL282">
            <v>0</v>
          </cell>
          <cell r="BM282">
            <v>0</v>
          </cell>
          <cell r="BN282">
            <v>0</v>
          </cell>
          <cell r="BQ282">
            <v>0</v>
          </cell>
          <cell r="BR282">
            <v>0</v>
          </cell>
          <cell r="BS282">
            <v>0</v>
          </cell>
          <cell r="BV282">
            <v>0</v>
          </cell>
          <cell r="BW282">
            <v>0</v>
          </cell>
          <cell r="BX282">
            <v>0</v>
          </cell>
          <cell r="CA282">
            <v>0</v>
          </cell>
          <cell r="CB282">
            <v>0</v>
          </cell>
          <cell r="CC282">
            <v>0</v>
          </cell>
          <cell r="CF282">
            <v>51021</v>
          </cell>
          <cell r="CG282">
            <v>0</v>
          </cell>
          <cell r="CH282">
            <v>51021</v>
          </cell>
          <cell r="CL282">
            <v>67200</v>
          </cell>
          <cell r="CM282">
            <v>0</v>
          </cell>
          <cell r="CN282">
            <v>67200</v>
          </cell>
          <cell r="CQ282">
            <v>0</v>
          </cell>
          <cell r="CR282">
            <v>0</v>
          </cell>
          <cell r="CS282">
            <v>0</v>
          </cell>
          <cell r="CT282">
            <v>0</v>
          </cell>
          <cell r="CU282">
            <v>0</v>
          </cell>
          <cell r="CV282">
            <v>0</v>
          </cell>
          <cell r="CW282">
            <v>0</v>
          </cell>
          <cell r="CX282">
            <v>0</v>
          </cell>
          <cell r="CY282">
            <v>51021</v>
          </cell>
          <cell r="CZ282">
            <v>0</v>
          </cell>
          <cell r="DA282">
            <v>0</v>
          </cell>
          <cell r="DB282">
            <v>0</v>
          </cell>
          <cell r="DC282">
            <v>51021</v>
          </cell>
          <cell r="DD282">
            <v>0</v>
          </cell>
          <cell r="DE282">
            <v>67200</v>
          </cell>
          <cell r="DF282">
            <v>0</v>
          </cell>
          <cell r="DG282">
            <v>0</v>
          </cell>
          <cell r="DH282">
            <v>0</v>
          </cell>
          <cell r="DI282">
            <v>67200</v>
          </cell>
          <cell r="DJ282" t="str">
            <v>ASOCIACION AGROPECUARIA ATALAMBRA-LURICOCHA-HUANTA</v>
          </cell>
          <cell r="DK282" t="str">
            <v>01 Asociación</v>
          </cell>
          <cell r="FI282" t="str">
            <v>pacMAYOR</v>
          </cell>
        </row>
        <row r="283">
          <cell r="A283">
            <v>20352417018</v>
          </cell>
          <cell r="C283" t="str">
            <v>CACAO</v>
          </cell>
          <cell r="D283" t="str">
            <v>CACAO</v>
          </cell>
          <cell r="E283" t="str">
            <v>Ucayali</v>
          </cell>
          <cell r="F283">
            <v>250302</v>
          </cell>
          <cell r="H283" t="str">
            <v>Padre Abad</v>
          </cell>
          <cell r="I283" t="str">
            <v>Irazola</v>
          </cell>
          <cell r="R283" t="str">
            <v>PAC</v>
          </cell>
          <cell r="S283" t="str">
            <v>2018</v>
          </cell>
          <cell r="T283">
            <v>1</v>
          </cell>
          <cell r="U283" t="str">
            <v>NO</v>
          </cell>
          <cell r="V283" t="str">
            <v>NO</v>
          </cell>
          <cell r="W283">
            <v>193</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193</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L283">
            <v>0</v>
          </cell>
          <cell r="BM283">
            <v>0</v>
          </cell>
          <cell r="BN283">
            <v>0</v>
          </cell>
          <cell r="BQ283">
            <v>0</v>
          </cell>
          <cell r="BR283">
            <v>0</v>
          </cell>
          <cell r="BS283">
            <v>0</v>
          </cell>
          <cell r="BV283">
            <v>0</v>
          </cell>
          <cell r="BW283">
            <v>0</v>
          </cell>
          <cell r="BX283">
            <v>0</v>
          </cell>
          <cell r="CA283">
            <v>0</v>
          </cell>
          <cell r="CB283">
            <v>0</v>
          </cell>
          <cell r="CC283">
            <v>0</v>
          </cell>
          <cell r="CF283">
            <v>0</v>
          </cell>
          <cell r="CG283">
            <v>0</v>
          </cell>
          <cell r="CH283">
            <v>0</v>
          </cell>
          <cell r="CL283">
            <v>0</v>
          </cell>
          <cell r="CM283">
            <v>0</v>
          </cell>
          <cell r="CN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t="str">
            <v>COOPERATIVA AGRARIA DE CACAOTEROS TECNIFICADOS DE PADRE ABAD</v>
          </cell>
          <cell r="DK283" t="str">
            <v>02 Cooperativa</v>
          </cell>
          <cell r="FI283" t="str">
            <v>pacMAYOR</v>
          </cell>
        </row>
        <row r="284">
          <cell r="A284">
            <v>20600534298</v>
          </cell>
          <cell r="C284" t="str">
            <v>PALTA</v>
          </cell>
          <cell r="D284" t="str">
            <v>PALTA</v>
          </cell>
          <cell r="E284" t="str">
            <v>Arequipa</v>
          </cell>
          <cell r="F284">
            <v>40108</v>
          </cell>
          <cell r="H284" t="str">
            <v>Arequipa</v>
          </cell>
          <cell r="I284" t="str">
            <v>La Joya</v>
          </cell>
          <cell r="R284" t="str">
            <v>PAC</v>
          </cell>
          <cell r="S284" t="str">
            <v>2023-2024 - 2025</v>
          </cell>
          <cell r="T284">
            <v>3</v>
          </cell>
          <cell r="U284" t="str">
            <v>SI</v>
          </cell>
          <cell r="V284" t="str">
            <v>SI</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40</v>
          </cell>
          <cell r="AK284">
            <v>10</v>
          </cell>
          <cell r="AL284">
            <v>50</v>
          </cell>
          <cell r="AM284">
            <v>12</v>
          </cell>
          <cell r="AN284">
            <v>12</v>
          </cell>
          <cell r="AO284">
            <v>24</v>
          </cell>
          <cell r="AP284">
            <v>12</v>
          </cell>
          <cell r="AQ284">
            <v>12</v>
          </cell>
          <cell r="AR284">
            <v>24</v>
          </cell>
          <cell r="AS284">
            <v>24</v>
          </cell>
          <cell r="AT284">
            <v>0</v>
          </cell>
          <cell r="AU284">
            <v>0</v>
          </cell>
          <cell r="AV284">
            <v>0</v>
          </cell>
          <cell r="AW284">
            <v>0</v>
          </cell>
          <cell r="AX284">
            <v>0</v>
          </cell>
          <cell r="AY284">
            <v>0</v>
          </cell>
          <cell r="AZ284">
            <v>36</v>
          </cell>
          <cell r="BA284">
            <v>2</v>
          </cell>
          <cell r="BB284">
            <v>48</v>
          </cell>
          <cell r="BC284">
            <v>3</v>
          </cell>
          <cell r="BD284">
            <v>42</v>
          </cell>
          <cell r="BE284">
            <v>2</v>
          </cell>
          <cell r="BF284">
            <v>0</v>
          </cell>
          <cell r="BG284">
            <v>0</v>
          </cell>
          <cell r="BH284">
            <v>0</v>
          </cell>
          <cell r="BI284">
            <v>0</v>
          </cell>
          <cell r="BL284">
            <v>0</v>
          </cell>
          <cell r="BM284">
            <v>0</v>
          </cell>
          <cell r="BN284">
            <v>0</v>
          </cell>
          <cell r="BQ284">
            <v>0</v>
          </cell>
          <cell r="BR284">
            <v>0</v>
          </cell>
          <cell r="BS284">
            <v>0</v>
          </cell>
          <cell r="BV284">
            <v>0</v>
          </cell>
          <cell r="BW284">
            <v>0</v>
          </cell>
          <cell r="BX284">
            <v>0</v>
          </cell>
          <cell r="CA284">
            <v>420600</v>
          </cell>
          <cell r="CB284">
            <v>0</v>
          </cell>
          <cell r="CC284">
            <v>420600</v>
          </cell>
          <cell r="CF284">
            <v>710400</v>
          </cell>
          <cell r="CG284">
            <v>0</v>
          </cell>
          <cell r="CH284">
            <v>710400</v>
          </cell>
          <cell r="CL284">
            <v>510000</v>
          </cell>
          <cell r="CM284">
            <v>0</v>
          </cell>
          <cell r="CN284">
            <v>510000</v>
          </cell>
          <cell r="CQ284">
            <v>0</v>
          </cell>
          <cell r="CR284">
            <v>420600</v>
          </cell>
          <cell r="CS284">
            <v>0</v>
          </cell>
          <cell r="CT284">
            <v>0</v>
          </cell>
          <cell r="CU284">
            <v>0</v>
          </cell>
          <cell r="CV284">
            <v>0</v>
          </cell>
          <cell r="CW284">
            <v>420600</v>
          </cell>
          <cell r="CX284">
            <v>0</v>
          </cell>
          <cell r="CY284">
            <v>710400</v>
          </cell>
          <cell r="CZ284">
            <v>0</v>
          </cell>
          <cell r="DA284">
            <v>0</v>
          </cell>
          <cell r="DB284">
            <v>0</v>
          </cell>
          <cell r="DC284">
            <v>710400</v>
          </cell>
          <cell r="DD284">
            <v>0</v>
          </cell>
          <cell r="DE284">
            <v>510000</v>
          </cell>
          <cell r="DF284">
            <v>0</v>
          </cell>
          <cell r="DG284">
            <v>0</v>
          </cell>
          <cell r="DH284">
            <v>0</v>
          </cell>
          <cell r="DI284">
            <v>510000</v>
          </cell>
          <cell r="DJ284" t="str">
            <v>ASOCIACION CULTIAGRO EXPORT LA JOYA NUEVA GENERACION</v>
          </cell>
          <cell r="DK284" t="str">
            <v>01 Asociación</v>
          </cell>
          <cell r="FI284" t="str">
            <v>pacMAYOR</v>
          </cell>
        </row>
        <row r="285">
          <cell r="A285">
            <v>20600558715</v>
          </cell>
          <cell r="C285" t="str">
            <v>KIWICHA</v>
          </cell>
          <cell r="D285" t="str">
            <v xml:space="preserve">
KIWICHA</v>
          </cell>
          <cell r="E285" t="str">
            <v>Ancash</v>
          </cell>
          <cell r="F285">
            <v>21201</v>
          </cell>
          <cell r="H285" t="str">
            <v>Huaylas</v>
          </cell>
          <cell r="I285" t="str">
            <v>Caraz</v>
          </cell>
          <cell r="R285" t="str">
            <v>PAC</v>
          </cell>
          <cell r="S285" t="str">
            <v>2022-2023-2024 - 2025</v>
          </cell>
          <cell r="T285">
            <v>4</v>
          </cell>
          <cell r="U285" t="str">
            <v>SI</v>
          </cell>
          <cell r="V285" t="str">
            <v>SI</v>
          </cell>
          <cell r="W285">
            <v>0</v>
          </cell>
          <cell r="X285">
            <v>0</v>
          </cell>
          <cell r="Y285">
            <v>0</v>
          </cell>
          <cell r="Z285">
            <v>0</v>
          </cell>
          <cell r="AA285">
            <v>0</v>
          </cell>
          <cell r="AB285">
            <v>0</v>
          </cell>
          <cell r="AC285">
            <v>0</v>
          </cell>
          <cell r="AD285">
            <v>0</v>
          </cell>
          <cell r="AE285">
            <v>0</v>
          </cell>
          <cell r="AF285">
            <v>0</v>
          </cell>
          <cell r="AG285">
            <v>12</v>
          </cell>
          <cell r="AH285">
            <v>14</v>
          </cell>
          <cell r="AI285">
            <v>26</v>
          </cell>
          <cell r="AJ285">
            <v>12</v>
          </cell>
          <cell r="AK285">
            <v>14</v>
          </cell>
          <cell r="AL285">
            <v>26</v>
          </cell>
          <cell r="AM285">
            <v>11</v>
          </cell>
          <cell r="AN285">
            <v>14</v>
          </cell>
          <cell r="AO285">
            <v>25</v>
          </cell>
          <cell r="AP285">
            <v>11</v>
          </cell>
          <cell r="AQ285">
            <v>14</v>
          </cell>
          <cell r="AR285">
            <v>25</v>
          </cell>
          <cell r="AS285">
            <v>25</v>
          </cell>
          <cell r="AT285">
            <v>0</v>
          </cell>
          <cell r="AU285">
            <v>0</v>
          </cell>
          <cell r="AV285">
            <v>0</v>
          </cell>
          <cell r="AW285">
            <v>0</v>
          </cell>
          <cell r="AX285">
            <v>23</v>
          </cell>
          <cell r="AY285">
            <v>6</v>
          </cell>
          <cell r="AZ285">
            <v>37</v>
          </cell>
          <cell r="BA285">
            <v>3</v>
          </cell>
          <cell r="BB285">
            <v>25</v>
          </cell>
          <cell r="BC285">
            <v>3</v>
          </cell>
          <cell r="BD285">
            <v>29</v>
          </cell>
          <cell r="BE285">
            <v>2</v>
          </cell>
          <cell r="BF285">
            <v>0</v>
          </cell>
          <cell r="BG285">
            <v>0</v>
          </cell>
          <cell r="BH285">
            <v>0</v>
          </cell>
          <cell r="BI285">
            <v>0</v>
          </cell>
          <cell r="BL285">
            <v>0</v>
          </cell>
          <cell r="BM285">
            <v>0</v>
          </cell>
          <cell r="BN285">
            <v>0</v>
          </cell>
          <cell r="BQ285">
            <v>0</v>
          </cell>
          <cell r="BR285">
            <v>0</v>
          </cell>
          <cell r="BS285">
            <v>0</v>
          </cell>
          <cell r="BV285">
            <v>88340</v>
          </cell>
          <cell r="BW285">
            <v>0</v>
          </cell>
          <cell r="BX285">
            <v>88340</v>
          </cell>
          <cell r="CA285">
            <v>132750.28</v>
          </cell>
          <cell r="CB285">
            <v>0</v>
          </cell>
          <cell r="CC285">
            <v>132750.28</v>
          </cell>
          <cell r="CF285">
            <v>197902</v>
          </cell>
          <cell r="CG285">
            <v>0</v>
          </cell>
          <cell r="CH285">
            <v>197902</v>
          </cell>
          <cell r="CL285">
            <v>102372.154992</v>
          </cell>
          <cell r="CM285">
            <v>0</v>
          </cell>
          <cell r="CN285">
            <v>102372.154992</v>
          </cell>
          <cell r="CQ285">
            <v>0</v>
          </cell>
          <cell r="CR285">
            <v>59729</v>
          </cell>
          <cell r="CS285">
            <v>0</v>
          </cell>
          <cell r="CT285">
            <v>73021.284199999995</v>
          </cell>
          <cell r="CU285">
            <v>0</v>
          </cell>
          <cell r="CV285">
            <v>0</v>
          </cell>
          <cell r="CW285">
            <v>132750.28419999999</v>
          </cell>
          <cell r="CX285">
            <v>0</v>
          </cell>
          <cell r="CY285">
            <v>197902</v>
          </cell>
          <cell r="CZ285">
            <v>0</v>
          </cell>
          <cell r="DA285">
            <v>0</v>
          </cell>
          <cell r="DB285">
            <v>0</v>
          </cell>
          <cell r="DC285">
            <v>197902</v>
          </cell>
          <cell r="DD285">
            <v>0</v>
          </cell>
          <cell r="DE285">
            <v>77932.100000000006</v>
          </cell>
          <cell r="DF285">
            <v>24440.054992000001</v>
          </cell>
          <cell r="DG285">
            <v>0</v>
          </cell>
          <cell r="DH285">
            <v>0</v>
          </cell>
          <cell r="DI285">
            <v>102372.154992</v>
          </cell>
          <cell r="DJ285" t="str">
            <v>COOPERATIVA AGRARIA KIWICHA WAYI LTDA</v>
          </cell>
          <cell r="DK285" t="str">
            <v>02 Cooperativa</v>
          </cell>
          <cell r="FI285" t="str">
            <v>pacMAYOR</v>
          </cell>
        </row>
        <row r="286">
          <cell r="A286">
            <v>20600588355</v>
          </cell>
          <cell r="C286" t="str">
            <v>QUINUA Y OTROS GRANOS</v>
          </cell>
          <cell r="D286" t="str">
            <v>QUINUA</v>
          </cell>
          <cell r="E286" t="str">
            <v>La Libertad</v>
          </cell>
          <cell r="F286">
            <v>130908</v>
          </cell>
          <cell r="H286" t="str">
            <v>Sanchez Carrion</v>
          </cell>
          <cell r="I286" t="str">
            <v>Sartimbamba</v>
          </cell>
          <cell r="R286" t="str">
            <v>PAC</v>
          </cell>
          <cell r="S286" t="str">
            <v>2018-2019-2020-2021-2022-2023</v>
          </cell>
          <cell r="T286">
            <v>6</v>
          </cell>
          <cell r="U286" t="str">
            <v>SI</v>
          </cell>
          <cell r="V286" t="str">
            <v>SI</v>
          </cell>
          <cell r="W286">
            <v>1000</v>
          </cell>
          <cell r="X286">
            <v>161</v>
          </cell>
          <cell r="Y286">
            <v>36</v>
          </cell>
          <cell r="Z286">
            <v>197</v>
          </cell>
          <cell r="AA286">
            <v>159</v>
          </cell>
          <cell r="AB286">
            <v>38</v>
          </cell>
          <cell r="AC286">
            <v>197</v>
          </cell>
          <cell r="AD286">
            <v>162</v>
          </cell>
          <cell r="AE286">
            <v>39</v>
          </cell>
          <cell r="AF286">
            <v>201</v>
          </cell>
          <cell r="AG286">
            <v>162</v>
          </cell>
          <cell r="AH286">
            <v>39</v>
          </cell>
          <cell r="AI286">
            <v>201</v>
          </cell>
          <cell r="AJ286">
            <v>162</v>
          </cell>
          <cell r="AK286">
            <v>39</v>
          </cell>
          <cell r="AL286">
            <v>201</v>
          </cell>
          <cell r="AM286">
            <v>0</v>
          </cell>
          <cell r="AN286">
            <v>0</v>
          </cell>
          <cell r="AO286">
            <v>0</v>
          </cell>
          <cell r="AP286">
            <v>0</v>
          </cell>
          <cell r="AQ286">
            <v>0</v>
          </cell>
          <cell r="AR286">
            <v>0</v>
          </cell>
          <cell r="AS286">
            <v>201</v>
          </cell>
          <cell r="AT286">
            <v>19</v>
          </cell>
          <cell r="AU286">
            <v>15</v>
          </cell>
          <cell r="AV286">
            <v>42</v>
          </cell>
          <cell r="AW286">
            <v>6</v>
          </cell>
          <cell r="AX286">
            <v>34</v>
          </cell>
          <cell r="AY286">
            <v>2</v>
          </cell>
          <cell r="AZ286">
            <v>24</v>
          </cell>
          <cell r="BA286">
            <v>3</v>
          </cell>
          <cell r="BB286">
            <v>0</v>
          </cell>
          <cell r="BC286">
            <v>0</v>
          </cell>
          <cell r="BD286">
            <v>0</v>
          </cell>
          <cell r="BE286">
            <v>0</v>
          </cell>
          <cell r="BF286">
            <v>189052.92</v>
          </cell>
          <cell r="BG286">
            <v>1186.6099999999999</v>
          </cell>
          <cell r="BH286">
            <v>390920</v>
          </cell>
          <cell r="BI286">
            <v>392106.61</v>
          </cell>
          <cell r="BL286">
            <v>310677.76000000001</v>
          </cell>
          <cell r="BM286">
            <v>0</v>
          </cell>
          <cell r="BN286">
            <v>310677.76000000001</v>
          </cell>
          <cell r="BQ286">
            <v>382611.06</v>
          </cell>
          <cell r="BR286">
            <v>0</v>
          </cell>
          <cell r="BS286">
            <v>382611.06</v>
          </cell>
          <cell r="BV286">
            <v>383500</v>
          </cell>
          <cell r="BW286">
            <v>0</v>
          </cell>
          <cell r="BX286">
            <v>383500</v>
          </cell>
          <cell r="CA286">
            <v>402318.73</v>
          </cell>
          <cell r="CB286">
            <v>0</v>
          </cell>
          <cell r="CC286">
            <v>402318.73</v>
          </cell>
          <cell r="CF286">
            <v>0</v>
          </cell>
          <cell r="CG286">
            <v>0</v>
          </cell>
          <cell r="CH286">
            <v>0</v>
          </cell>
          <cell r="CL286">
            <v>0</v>
          </cell>
          <cell r="CM286">
            <v>0</v>
          </cell>
          <cell r="CN286">
            <v>0</v>
          </cell>
          <cell r="CQ286">
            <v>0</v>
          </cell>
          <cell r="CR286">
            <v>192115</v>
          </cell>
          <cell r="CS286">
            <v>0</v>
          </cell>
          <cell r="CT286">
            <v>210203.72500000001</v>
          </cell>
          <cell r="CU286">
            <v>0</v>
          </cell>
          <cell r="CV286">
            <v>0</v>
          </cell>
          <cell r="CW286">
            <v>402318.72499999998</v>
          </cell>
          <cell r="CX286">
            <v>0</v>
          </cell>
          <cell r="CY286">
            <v>0</v>
          </cell>
          <cell r="CZ286">
            <v>0</v>
          </cell>
          <cell r="DA286">
            <v>0</v>
          </cell>
          <cell r="DB286">
            <v>0</v>
          </cell>
          <cell r="DC286">
            <v>0</v>
          </cell>
          <cell r="DD286">
            <v>0</v>
          </cell>
          <cell r="DE286">
            <v>0</v>
          </cell>
          <cell r="DF286">
            <v>0</v>
          </cell>
          <cell r="DG286">
            <v>0</v>
          </cell>
          <cell r="DH286">
            <v>0</v>
          </cell>
          <cell r="DI286">
            <v>0</v>
          </cell>
          <cell r="DJ286" t="str">
            <v>COOPERATIVA AGROECOLOGICA GRANO ANDINO DISTRITO DE SARTIMBAMBA COOP GRANO ANDINO</v>
          </cell>
          <cell r="DK286" t="str">
            <v>02 Cooperativa</v>
          </cell>
          <cell r="FI286" t="str">
            <v>pacMAYOR</v>
          </cell>
        </row>
        <row r="287">
          <cell r="A287">
            <v>20600588851</v>
          </cell>
          <cell r="C287" t="str">
            <v>PALTA</v>
          </cell>
          <cell r="D287" t="str">
            <v>PALTA</v>
          </cell>
          <cell r="E287" t="str">
            <v>Junin</v>
          </cell>
          <cell r="F287">
            <v>120101</v>
          </cell>
          <cell r="H287" t="str">
            <v>Huancayo</v>
          </cell>
          <cell r="I287" t="str">
            <v>Huancayo</v>
          </cell>
          <cell r="R287" t="str">
            <v>PAC</v>
          </cell>
          <cell r="S287" t="str">
            <v>2023-2024 - 2025</v>
          </cell>
          <cell r="T287">
            <v>3</v>
          </cell>
          <cell r="U287" t="str">
            <v>SI</v>
          </cell>
          <cell r="V287" t="str">
            <v>SI</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18</v>
          </cell>
          <cell r="AK287">
            <v>7</v>
          </cell>
          <cell r="AL287">
            <v>25</v>
          </cell>
          <cell r="AM287">
            <v>18</v>
          </cell>
          <cell r="AN287">
            <v>7</v>
          </cell>
          <cell r="AO287">
            <v>25</v>
          </cell>
          <cell r="AP287">
            <v>20</v>
          </cell>
          <cell r="AQ287">
            <v>5</v>
          </cell>
          <cell r="AR287">
            <v>25</v>
          </cell>
          <cell r="AS287">
            <v>25</v>
          </cell>
          <cell r="AT287">
            <v>0</v>
          </cell>
          <cell r="AU287">
            <v>0</v>
          </cell>
          <cell r="AV287">
            <v>0</v>
          </cell>
          <cell r="AW287">
            <v>0</v>
          </cell>
          <cell r="AX287">
            <v>0</v>
          </cell>
          <cell r="AY287">
            <v>0</v>
          </cell>
          <cell r="AZ287">
            <v>38</v>
          </cell>
          <cell r="BA287">
            <v>1</v>
          </cell>
          <cell r="BB287">
            <v>21</v>
          </cell>
          <cell r="BC287">
            <v>3</v>
          </cell>
          <cell r="BD287">
            <v>15</v>
          </cell>
          <cell r="BE287">
            <v>1</v>
          </cell>
          <cell r="BF287">
            <v>0</v>
          </cell>
          <cell r="BG287">
            <v>0</v>
          </cell>
          <cell r="BH287">
            <v>0</v>
          </cell>
          <cell r="BI287">
            <v>0</v>
          </cell>
          <cell r="BL287">
            <v>0</v>
          </cell>
          <cell r="BM287">
            <v>0</v>
          </cell>
          <cell r="BN287">
            <v>0</v>
          </cell>
          <cell r="BQ287">
            <v>0</v>
          </cell>
          <cell r="BR287">
            <v>0</v>
          </cell>
          <cell r="BS287">
            <v>0</v>
          </cell>
          <cell r="BV287">
            <v>0</v>
          </cell>
          <cell r="BW287">
            <v>0</v>
          </cell>
          <cell r="BX287">
            <v>0</v>
          </cell>
          <cell r="CA287">
            <v>214974</v>
          </cell>
          <cell r="CB287">
            <v>0</v>
          </cell>
          <cell r="CC287">
            <v>214974</v>
          </cell>
          <cell r="CF287">
            <v>238280</v>
          </cell>
          <cell r="CG287">
            <v>0</v>
          </cell>
          <cell r="CH287">
            <v>238280</v>
          </cell>
          <cell r="CL287">
            <v>254000</v>
          </cell>
          <cell r="CM287">
            <v>0</v>
          </cell>
          <cell r="CN287">
            <v>254000</v>
          </cell>
          <cell r="CQ287">
            <v>0</v>
          </cell>
          <cell r="CR287">
            <v>211560</v>
          </cell>
          <cell r="CS287">
            <v>0</v>
          </cell>
          <cell r="CT287">
            <v>3414.0000227599999</v>
          </cell>
          <cell r="CU287">
            <v>0</v>
          </cell>
          <cell r="CV287">
            <v>0</v>
          </cell>
          <cell r="CW287">
            <v>214974.00002276001</v>
          </cell>
          <cell r="CX287">
            <v>0</v>
          </cell>
          <cell r="CY287">
            <v>238280</v>
          </cell>
          <cell r="CZ287">
            <v>0</v>
          </cell>
          <cell r="DA287">
            <v>0</v>
          </cell>
          <cell r="DB287">
            <v>0</v>
          </cell>
          <cell r="DC287">
            <v>238280</v>
          </cell>
          <cell r="DD287">
            <v>0</v>
          </cell>
          <cell r="DE287">
            <v>254000</v>
          </cell>
          <cell r="DF287">
            <v>0</v>
          </cell>
          <cell r="DG287">
            <v>0</v>
          </cell>
          <cell r="DH287">
            <v>0</v>
          </cell>
          <cell r="DI287">
            <v>254000</v>
          </cell>
          <cell r="DJ287" t="str">
            <v>ASOCIACION DE PRODUCTORES AGROPECUARIOS DEL VALLE DE VISTA ALEGRE - PARIAHUANCA</v>
          </cell>
          <cell r="DK287" t="str">
            <v>01 Asociación</v>
          </cell>
          <cell r="FI287" t="str">
            <v>pacMAYOR</v>
          </cell>
        </row>
        <row r="288">
          <cell r="A288">
            <v>20600594843</v>
          </cell>
          <cell r="C288" t="str">
            <v>PALTA</v>
          </cell>
          <cell r="D288" t="str">
            <v>PALTA</v>
          </cell>
          <cell r="E288" t="str">
            <v>Huancavelica</v>
          </cell>
          <cell r="F288">
            <v>90601</v>
          </cell>
          <cell r="H288" t="str">
            <v>Huaytara</v>
          </cell>
          <cell r="I288" t="str">
            <v>Huaytara</v>
          </cell>
          <cell r="R288" t="str">
            <v>PAC</v>
          </cell>
          <cell r="S288" t="str">
            <v>2025</v>
          </cell>
          <cell r="T288">
            <v>1</v>
          </cell>
          <cell r="U288" t="str">
            <v>SI</v>
          </cell>
          <cell r="V288" t="str">
            <v>SI</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13</v>
          </cell>
          <cell r="AQ288">
            <v>6</v>
          </cell>
          <cell r="AR288">
            <v>19</v>
          </cell>
          <cell r="AS288">
            <v>19</v>
          </cell>
          <cell r="BD288">
            <v>23</v>
          </cell>
          <cell r="BE288">
            <v>6</v>
          </cell>
          <cell r="CL288">
            <v>0</v>
          </cell>
          <cell r="CM288">
            <v>0</v>
          </cell>
          <cell r="CN288">
            <v>0</v>
          </cell>
          <cell r="DD288">
            <v>0</v>
          </cell>
          <cell r="DE288">
            <v>0</v>
          </cell>
          <cell r="DF288">
            <v>0</v>
          </cell>
          <cell r="DG288">
            <v>0</v>
          </cell>
          <cell r="DH288">
            <v>0</v>
          </cell>
          <cell r="DI288">
            <v>0</v>
          </cell>
          <cell r="DJ288" t="str">
            <v>ASOCIACION DE PRODUCTORES AGROPECUARIOS EL PALTO FRONDOSO</v>
          </cell>
          <cell r="DK288" t="str">
            <v>01 Asociación</v>
          </cell>
          <cell r="FI288" t="str">
            <v>pacMAYOR</v>
          </cell>
        </row>
        <row r="289">
          <cell r="A289">
            <v>20600604580</v>
          </cell>
          <cell r="C289" t="str">
            <v>PALTA</v>
          </cell>
          <cell r="D289" t="str">
            <v>PALTA</v>
          </cell>
          <cell r="E289" t="str">
            <v>Moquegua-Tacna</v>
          </cell>
          <cell r="F289">
            <v>180101</v>
          </cell>
          <cell r="H289" t="str">
            <v>Mariscal Nieto</v>
          </cell>
          <cell r="I289" t="str">
            <v>Moquegua</v>
          </cell>
          <cell r="R289" t="str">
            <v>PAC</v>
          </cell>
          <cell r="S289" t="str">
            <v>2022-2023-2024 - 2025</v>
          </cell>
          <cell r="T289">
            <v>4</v>
          </cell>
          <cell r="U289" t="str">
            <v>SI</v>
          </cell>
          <cell r="V289" t="str">
            <v>SI</v>
          </cell>
          <cell r="W289">
            <v>0</v>
          </cell>
          <cell r="X289">
            <v>0</v>
          </cell>
          <cell r="Y289">
            <v>0</v>
          </cell>
          <cell r="Z289">
            <v>0</v>
          </cell>
          <cell r="AA289">
            <v>0</v>
          </cell>
          <cell r="AB289">
            <v>0</v>
          </cell>
          <cell r="AC289">
            <v>0</v>
          </cell>
          <cell r="AD289">
            <v>0</v>
          </cell>
          <cell r="AE289">
            <v>0</v>
          </cell>
          <cell r="AF289">
            <v>0</v>
          </cell>
          <cell r="AG289">
            <v>19</v>
          </cell>
          <cell r="AH289">
            <v>7</v>
          </cell>
          <cell r="AI289">
            <v>26</v>
          </cell>
          <cell r="AJ289">
            <v>19</v>
          </cell>
          <cell r="AK289">
            <v>7</v>
          </cell>
          <cell r="AL289">
            <v>26</v>
          </cell>
          <cell r="AM289">
            <v>19</v>
          </cell>
          <cell r="AN289">
            <v>7</v>
          </cell>
          <cell r="AO289">
            <v>26</v>
          </cell>
          <cell r="AP289">
            <v>12</v>
          </cell>
          <cell r="AQ289">
            <v>13</v>
          </cell>
          <cell r="AR289">
            <v>25</v>
          </cell>
          <cell r="AS289">
            <v>25</v>
          </cell>
          <cell r="AT289">
            <v>0</v>
          </cell>
          <cell r="AU289">
            <v>0</v>
          </cell>
          <cell r="AV289">
            <v>0</v>
          </cell>
          <cell r="AW289">
            <v>0</v>
          </cell>
          <cell r="AX289">
            <v>34</v>
          </cell>
          <cell r="AY289">
            <v>6</v>
          </cell>
          <cell r="AZ289">
            <v>38</v>
          </cell>
          <cell r="BA289">
            <v>7</v>
          </cell>
          <cell r="BB289">
            <v>34</v>
          </cell>
          <cell r="BC289">
            <v>5</v>
          </cell>
          <cell r="BD289">
            <v>30</v>
          </cell>
          <cell r="BE289">
            <v>6</v>
          </cell>
          <cell r="BF289">
            <v>0</v>
          </cell>
          <cell r="BG289">
            <v>0</v>
          </cell>
          <cell r="BH289">
            <v>0</v>
          </cell>
          <cell r="BI289">
            <v>0</v>
          </cell>
          <cell r="BL289">
            <v>0</v>
          </cell>
          <cell r="BM289">
            <v>0</v>
          </cell>
          <cell r="BN289">
            <v>0</v>
          </cell>
          <cell r="BQ289">
            <v>0</v>
          </cell>
          <cell r="BR289">
            <v>0</v>
          </cell>
          <cell r="BS289">
            <v>0</v>
          </cell>
          <cell r="BV289">
            <v>198126</v>
          </cell>
          <cell r="BW289">
            <v>0</v>
          </cell>
          <cell r="BX289">
            <v>198126</v>
          </cell>
          <cell r="CA289">
            <v>272000</v>
          </cell>
          <cell r="CB289">
            <v>0</v>
          </cell>
          <cell r="CC289">
            <v>272000</v>
          </cell>
          <cell r="CF289">
            <v>637000</v>
          </cell>
          <cell r="CG289">
            <v>0</v>
          </cell>
          <cell r="CH289">
            <v>637000</v>
          </cell>
          <cell r="CL289">
            <v>697400</v>
          </cell>
          <cell r="CM289">
            <v>0</v>
          </cell>
          <cell r="CN289">
            <v>697400</v>
          </cell>
          <cell r="CQ289">
            <v>0</v>
          </cell>
          <cell r="CR289">
            <v>272000</v>
          </cell>
          <cell r="CS289">
            <v>0</v>
          </cell>
          <cell r="CT289">
            <v>0</v>
          </cell>
          <cell r="CU289">
            <v>0</v>
          </cell>
          <cell r="CV289">
            <v>0</v>
          </cell>
          <cell r="CW289">
            <v>272000</v>
          </cell>
          <cell r="CX289">
            <v>0</v>
          </cell>
          <cell r="CY289">
            <v>637000</v>
          </cell>
          <cell r="CZ289">
            <v>0</v>
          </cell>
          <cell r="DA289">
            <v>0</v>
          </cell>
          <cell r="DB289">
            <v>0</v>
          </cell>
          <cell r="DC289">
            <v>637000</v>
          </cell>
          <cell r="DD289">
            <v>0</v>
          </cell>
          <cell r="DE289">
            <v>697400</v>
          </cell>
          <cell r="DF289">
            <v>0</v>
          </cell>
          <cell r="DG289">
            <v>0</v>
          </cell>
          <cell r="DH289">
            <v>0</v>
          </cell>
          <cell r="DI289">
            <v>697400</v>
          </cell>
          <cell r="DJ289" t="str">
            <v>ASOCIACION PRODUCTORES PALTA HASS EL PORVENIR HUARACANE</v>
          </cell>
          <cell r="DK289" t="str">
            <v>01 Asociación</v>
          </cell>
          <cell r="FI289" t="str">
            <v>pacMAYOR</v>
          </cell>
        </row>
        <row r="290">
          <cell r="A290">
            <v>20602194265</v>
          </cell>
          <cell r="C290" t="str">
            <v>CACAO</v>
          </cell>
          <cell r="D290" t="str">
            <v>CACAO</v>
          </cell>
          <cell r="E290" t="str">
            <v>Ucayali</v>
          </cell>
          <cell r="F290">
            <v>250303</v>
          </cell>
          <cell r="H290" t="str">
            <v>Padre Abad</v>
          </cell>
          <cell r="I290" t="str">
            <v>Curimana</v>
          </cell>
          <cell r="R290" t="str">
            <v>PAC</v>
          </cell>
          <cell r="S290" t="str">
            <v>2019-2020-2021-2022-2023</v>
          </cell>
          <cell r="T290">
            <v>5</v>
          </cell>
          <cell r="U290" t="str">
            <v>SI</v>
          </cell>
          <cell r="V290" t="str">
            <v>SI</v>
          </cell>
          <cell r="W290">
            <v>0</v>
          </cell>
          <cell r="X290">
            <v>29</v>
          </cell>
          <cell r="Y290">
            <v>1</v>
          </cell>
          <cell r="Z290">
            <v>30</v>
          </cell>
          <cell r="AA290">
            <v>32</v>
          </cell>
          <cell r="AB290">
            <v>0</v>
          </cell>
          <cell r="AC290">
            <v>32</v>
          </cell>
          <cell r="AD290">
            <v>32</v>
          </cell>
          <cell r="AE290">
            <v>0</v>
          </cell>
          <cell r="AF290">
            <v>32</v>
          </cell>
          <cell r="AG290">
            <v>68</v>
          </cell>
          <cell r="AH290">
            <v>15</v>
          </cell>
          <cell r="AI290">
            <v>83</v>
          </cell>
          <cell r="AJ290">
            <v>68</v>
          </cell>
          <cell r="AK290">
            <v>15</v>
          </cell>
          <cell r="AL290">
            <v>83</v>
          </cell>
          <cell r="AM290">
            <v>0</v>
          </cell>
          <cell r="AN290">
            <v>0</v>
          </cell>
          <cell r="AO290">
            <v>0</v>
          </cell>
          <cell r="AP290">
            <v>0</v>
          </cell>
          <cell r="AQ290">
            <v>0</v>
          </cell>
          <cell r="AR290">
            <v>0</v>
          </cell>
          <cell r="AS290">
            <v>83</v>
          </cell>
          <cell r="AT290">
            <v>0</v>
          </cell>
          <cell r="AU290">
            <v>0</v>
          </cell>
          <cell r="AV290">
            <v>33</v>
          </cell>
          <cell r="AW290">
            <v>0</v>
          </cell>
          <cell r="AX290">
            <v>33</v>
          </cell>
          <cell r="AY290">
            <v>0</v>
          </cell>
          <cell r="AZ290">
            <v>46</v>
          </cell>
          <cell r="BA290">
            <v>0</v>
          </cell>
          <cell r="BB290">
            <v>0</v>
          </cell>
          <cell r="BC290">
            <v>0</v>
          </cell>
          <cell r="BD290">
            <v>0</v>
          </cell>
          <cell r="BE290">
            <v>0</v>
          </cell>
          <cell r="BF290">
            <v>0</v>
          </cell>
          <cell r="BG290">
            <v>224423.85</v>
          </cell>
          <cell r="BH290">
            <v>0</v>
          </cell>
          <cell r="BI290">
            <v>224423.85</v>
          </cell>
          <cell r="BL290">
            <v>312170.55</v>
          </cell>
          <cell r="BM290">
            <v>0</v>
          </cell>
          <cell r="BN290">
            <v>312170.55</v>
          </cell>
          <cell r="BQ290">
            <v>977880.71</v>
          </cell>
          <cell r="BR290">
            <v>0</v>
          </cell>
          <cell r="BS290">
            <v>977880.71</v>
          </cell>
          <cell r="BV290">
            <v>198520.61</v>
          </cell>
          <cell r="BW290">
            <v>0</v>
          </cell>
          <cell r="BX290">
            <v>198520.61</v>
          </cell>
          <cell r="CA290">
            <v>1094750.02</v>
          </cell>
          <cell r="CB290">
            <v>0</v>
          </cell>
          <cell r="CC290">
            <v>1094750.02</v>
          </cell>
          <cell r="CF290">
            <v>0</v>
          </cell>
          <cell r="CG290">
            <v>0</v>
          </cell>
          <cell r="CH290">
            <v>0</v>
          </cell>
          <cell r="CL290">
            <v>0</v>
          </cell>
          <cell r="CM290">
            <v>0</v>
          </cell>
          <cell r="CN290">
            <v>0</v>
          </cell>
          <cell r="CQ290">
            <v>0</v>
          </cell>
          <cell r="CR290">
            <v>0</v>
          </cell>
          <cell r="CS290">
            <v>0</v>
          </cell>
          <cell r="CT290">
            <v>1094750.02</v>
          </cell>
          <cell r="CU290">
            <v>0</v>
          </cell>
          <cell r="CV290">
            <v>0</v>
          </cell>
          <cell r="CW290">
            <v>1094750.02</v>
          </cell>
          <cell r="CX290">
            <v>0</v>
          </cell>
          <cell r="CY290">
            <v>0</v>
          </cell>
          <cell r="CZ290">
            <v>0</v>
          </cell>
          <cell r="DA290">
            <v>0</v>
          </cell>
          <cell r="DB290">
            <v>0</v>
          </cell>
          <cell r="DC290">
            <v>0</v>
          </cell>
          <cell r="DD290">
            <v>0</v>
          </cell>
          <cell r="DE290">
            <v>0</v>
          </cell>
          <cell r="DF290">
            <v>0</v>
          </cell>
          <cell r="DG290">
            <v>0</v>
          </cell>
          <cell r="DH290">
            <v>0</v>
          </cell>
          <cell r="DI290">
            <v>0</v>
          </cell>
          <cell r="DJ290" t="str">
            <v xml:space="preserve">ASOCIACION DE AGRICULTORES DE CACAO Y REFORESTADORES DE CURIMANA - AGRICARE CURIMANA
</v>
          </cell>
          <cell r="DK290" t="str">
            <v>01 Asociación</v>
          </cell>
          <cell r="FI290" t="str">
            <v>pacMAYOR</v>
          </cell>
        </row>
        <row r="291">
          <cell r="A291">
            <v>20600675487</v>
          </cell>
          <cell r="C291" t="str">
            <v>QUINUA Y OTROS GRANOS</v>
          </cell>
          <cell r="D291" t="str">
            <v>QUINUA</v>
          </cell>
          <cell r="E291" t="str">
            <v>Ayacucho</v>
          </cell>
          <cell r="F291">
            <v>50201</v>
          </cell>
          <cell r="H291" t="str">
            <v>Cangallo</v>
          </cell>
          <cell r="I291" t="str">
            <v>Cangallo</v>
          </cell>
          <cell r="R291" t="str">
            <v>PAC</v>
          </cell>
          <cell r="S291" t="str">
            <v>2018-2019-2020-2021-2022-2023 - 2025</v>
          </cell>
          <cell r="T291">
            <v>7</v>
          </cell>
          <cell r="U291" t="str">
            <v>SI</v>
          </cell>
          <cell r="V291" t="str">
            <v>SI</v>
          </cell>
          <cell r="W291">
            <v>20</v>
          </cell>
          <cell r="X291">
            <v>12</v>
          </cell>
          <cell r="Y291">
            <v>8</v>
          </cell>
          <cell r="Z291">
            <v>20</v>
          </cell>
          <cell r="AA291">
            <v>36</v>
          </cell>
          <cell r="AB291">
            <v>16</v>
          </cell>
          <cell r="AC291">
            <v>52</v>
          </cell>
          <cell r="AD291">
            <v>36</v>
          </cell>
          <cell r="AE291">
            <v>16</v>
          </cell>
          <cell r="AF291">
            <v>52</v>
          </cell>
          <cell r="AG291">
            <v>36</v>
          </cell>
          <cell r="AH291">
            <v>16</v>
          </cell>
          <cell r="AI291">
            <v>52</v>
          </cell>
          <cell r="AJ291">
            <v>36</v>
          </cell>
          <cell r="AK291">
            <v>16</v>
          </cell>
          <cell r="AL291">
            <v>52</v>
          </cell>
          <cell r="AM291">
            <v>0</v>
          </cell>
          <cell r="AN291">
            <v>0</v>
          </cell>
          <cell r="AO291">
            <v>0</v>
          </cell>
          <cell r="AP291">
            <v>0</v>
          </cell>
          <cell r="AQ291">
            <v>0</v>
          </cell>
          <cell r="AR291">
            <v>0</v>
          </cell>
          <cell r="AS291">
            <v>52</v>
          </cell>
          <cell r="AT291">
            <v>0</v>
          </cell>
          <cell r="AU291">
            <v>0</v>
          </cell>
          <cell r="AV291">
            <v>5</v>
          </cell>
          <cell r="AW291">
            <v>0</v>
          </cell>
          <cell r="AX291">
            <v>25</v>
          </cell>
          <cell r="AY291">
            <v>2</v>
          </cell>
          <cell r="AZ291">
            <v>27</v>
          </cell>
          <cell r="BA291">
            <v>3</v>
          </cell>
          <cell r="BB291">
            <v>0</v>
          </cell>
          <cell r="BC291">
            <v>0</v>
          </cell>
          <cell r="BD291">
            <v>0</v>
          </cell>
          <cell r="BE291">
            <v>0</v>
          </cell>
          <cell r="BF291">
            <v>0</v>
          </cell>
          <cell r="BG291">
            <v>45876.160000000003</v>
          </cell>
          <cell r="BH291">
            <v>0</v>
          </cell>
          <cell r="BI291">
            <v>45876.160000000003</v>
          </cell>
          <cell r="BL291">
            <v>42161</v>
          </cell>
          <cell r="BM291">
            <v>0</v>
          </cell>
          <cell r="BN291">
            <v>42161</v>
          </cell>
          <cell r="BQ291">
            <v>65962.720000000001</v>
          </cell>
          <cell r="BR291">
            <v>0</v>
          </cell>
          <cell r="BS291">
            <v>65962.720000000001</v>
          </cell>
          <cell r="BV291">
            <v>141305.43</v>
          </cell>
          <cell r="BW291">
            <v>0</v>
          </cell>
          <cell r="BX291">
            <v>141305.43</v>
          </cell>
          <cell r="CA291">
            <v>63999</v>
          </cell>
          <cell r="CB291">
            <v>0</v>
          </cell>
          <cell r="CC291">
            <v>63999</v>
          </cell>
          <cell r="CF291">
            <v>0</v>
          </cell>
          <cell r="CG291">
            <v>0</v>
          </cell>
          <cell r="CH291">
            <v>0</v>
          </cell>
          <cell r="CL291">
            <v>161187</v>
          </cell>
          <cell r="CM291">
            <v>0</v>
          </cell>
          <cell r="CN291">
            <v>161187</v>
          </cell>
          <cell r="CQ291">
            <v>0</v>
          </cell>
          <cell r="CR291">
            <v>0</v>
          </cell>
          <cell r="CS291">
            <v>0</v>
          </cell>
          <cell r="CT291">
            <v>63999</v>
          </cell>
          <cell r="CU291">
            <v>0</v>
          </cell>
          <cell r="CV291">
            <v>0</v>
          </cell>
          <cell r="CW291">
            <v>63999</v>
          </cell>
          <cell r="CX291">
            <v>0</v>
          </cell>
          <cell r="CY291">
            <v>0</v>
          </cell>
          <cell r="CZ291">
            <v>0</v>
          </cell>
          <cell r="DA291">
            <v>0</v>
          </cell>
          <cell r="DB291">
            <v>0</v>
          </cell>
          <cell r="DC291">
            <v>0</v>
          </cell>
          <cell r="DD291">
            <v>0</v>
          </cell>
          <cell r="DE291">
            <v>0</v>
          </cell>
          <cell r="DF291">
            <v>161187</v>
          </cell>
          <cell r="DG291">
            <v>0</v>
          </cell>
          <cell r="DH291">
            <v>0</v>
          </cell>
          <cell r="DI291">
            <v>161187</v>
          </cell>
          <cell r="DJ291" t="str">
            <v>ASOCIACION DE PRODUCTORES AGROPECUARIOS Y FORESTALES NUEVA URBANIZACION DE HUALLATA</v>
          </cell>
          <cell r="DK291" t="str">
            <v>01 Asociación</v>
          </cell>
          <cell r="FI291" t="str">
            <v>pacMAYOR</v>
          </cell>
        </row>
        <row r="292">
          <cell r="A292">
            <v>20609846314</v>
          </cell>
          <cell r="C292" t="str">
            <v>CAFÉ</v>
          </cell>
          <cell r="D292" t="str">
            <v>CAFÉ</v>
          </cell>
          <cell r="E292" t="str">
            <v>San Martin</v>
          </cell>
          <cell r="F292">
            <v>220501</v>
          </cell>
          <cell r="H292" t="str">
            <v>Lamas</v>
          </cell>
          <cell r="I292" t="str">
            <v>Lamas</v>
          </cell>
          <cell r="R292" t="str">
            <v>PAC</v>
          </cell>
          <cell r="S292" t="str">
            <v>2023-2024 - 2025</v>
          </cell>
          <cell r="T292">
            <v>3</v>
          </cell>
          <cell r="U292" t="str">
            <v>SI</v>
          </cell>
          <cell r="V292" t="str">
            <v>SI</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38</v>
          </cell>
          <cell r="AK292">
            <v>12</v>
          </cell>
          <cell r="AL292">
            <v>50</v>
          </cell>
          <cell r="AM292">
            <v>188</v>
          </cell>
          <cell r="AN292">
            <v>117</v>
          </cell>
          <cell r="AO292">
            <v>305</v>
          </cell>
          <cell r="AP292">
            <v>141</v>
          </cell>
          <cell r="AQ292">
            <v>180</v>
          </cell>
          <cell r="AR292">
            <v>321</v>
          </cell>
          <cell r="AS292">
            <v>321</v>
          </cell>
          <cell r="AT292">
            <v>0</v>
          </cell>
          <cell r="AU292">
            <v>0</v>
          </cell>
          <cell r="AV292">
            <v>0</v>
          </cell>
          <cell r="AW292">
            <v>0</v>
          </cell>
          <cell r="AX292">
            <v>0</v>
          </cell>
          <cell r="AY292">
            <v>0</v>
          </cell>
          <cell r="AZ292">
            <v>10</v>
          </cell>
          <cell r="BA292">
            <v>1</v>
          </cell>
          <cell r="BB292">
            <v>20</v>
          </cell>
          <cell r="BC292">
            <v>1</v>
          </cell>
          <cell r="BD292">
            <v>18</v>
          </cell>
          <cell r="BE292">
            <v>0</v>
          </cell>
          <cell r="BF292">
            <v>0</v>
          </cell>
          <cell r="BG292">
            <v>0</v>
          </cell>
          <cell r="BH292">
            <v>0</v>
          </cell>
          <cell r="BI292">
            <v>0</v>
          </cell>
          <cell r="BL292">
            <v>0</v>
          </cell>
          <cell r="BM292">
            <v>0</v>
          </cell>
          <cell r="BN292">
            <v>0</v>
          </cell>
          <cell r="BQ292">
            <v>0</v>
          </cell>
          <cell r="BR292">
            <v>0</v>
          </cell>
          <cell r="BS292">
            <v>0</v>
          </cell>
          <cell r="BV292">
            <v>0</v>
          </cell>
          <cell r="BW292">
            <v>0</v>
          </cell>
          <cell r="BX292">
            <v>0</v>
          </cell>
          <cell r="CA292">
            <v>221588</v>
          </cell>
          <cell r="CB292">
            <v>0</v>
          </cell>
          <cell r="CC292">
            <v>221588</v>
          </cell>
          <cell r="CF292">
            <v>460678.18300000002</v>
          </cell>
          <cell r="CG292">
            <v>1466260.15848</v>
          </cell>
          <cell r="CH292">
            <v>1926938.3414799999</v>
          </cell>
          <cell r="CL292">
            <v>4778545.3496013796</v>
          </cell>
          <cell r="CM292">
            <v>7436346.4081426803</v>
          </cell>
          <cell r="CN292">
            <v>12214891.757744061</v>
          </cell>
          <cell r="CQ292">
            <v>0</v>
          </cell>
          <cell r="CR292">
            <v>0</v>
          </cell>
          <cell r="CS292">
            <v>0</v>
          </cell>
          <cell r="CT292">
            <v>221588</v>
          </cell>
          <cell r="CU292">
            <v>0</v>
          </cell>
          <cell r="CV292">
            <v>0</v>
          </cell>
          <cell r="CW292">
            <v>221588</v>
          </cell>
          <cell r="CX292">
            <v>0</v>
          </cell>
          <cell r="CY292">
            <v>0</v>
          </cell>
          <cell r="CZ292">
            <v>1926938.3414799999</v>
          </cell>
          <cell r="DA292">
            <v>0</v>
          </cell>
          <cell r="DB292">
            <v>0</v>
          </cell>
          <cell r="DC292">
            <v>1926938.3414799999</v>
          </cell>
          <cell r="DD292">
            <v>0</v>
          </cell>
          <cell r="DE292">
            <v>0</v>
          </cell>
          <cell r="DF292">
            <v>12214891.757744061</v>
          </cell>
          <cell r="DG292">
            <v>0</v>
          </cell>
          <cell r="DH292">
            <v>0</v>
          </cell>
          <cell r="DI292">
            <v>12214891.757744061</v>
          </cell>
          <cell r="DJ292" t="str">
            <v>COOPERATIVA AGRARIA DE FAMILIAS CAMPESINAS EMPRENDEDORAS Y RESILIENTES DEL PERÚ - CAFCER</v>
          </cell>
          <cell r="DK292" t="str">
            <v>02 Cooperativa</v>
          </cell>
          <cell r="DN292" t="str">
            <v>San Martín</v>
          </cell>
          <cell r="DQ292" t="str">
            <v>SI</v>
          </cell>
          <cell r="DR292">
            <v>44873</v>
          </cell>
          <cell r="DS292">
            <v>2023</v>
          </cell>
          <cell r="DT292" t="str">
            <v>Ejecución</v>
          </cell>
          <cell r="DU292" t="str">
            <v xml:space="preserve">Cooperativa Agraria de Familias Campesinas, Emprendedoras y Resilientes del Perú – CAFCER (fundada el 14/02/2022) reúne a 444 socios cafetaleros de Moyobamba y Lamas, dedicados a la producción de café de alta calidad.
</v>
          </cell>
          <cell r="DV292" t="str">
            <v>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v>
          </cell>
          <cell r="DW292" t="str">
            <v>Cooperativa Agraria de Familias Campesinas Emprendedoras y Resilientes del Perú - CAFCER</v>
          </cell>
          <cell r="DX292">
            <v>444</v>
          </cell>
          <cell r="DY292">
            <v>254</v>
          </cell>
          <cell r="DZ292">
            <v>921.1</v>
          </cell>
          <cell r="EA292" t="str">
            <v>16000 qq</v>
          </cell>
          <cell r="EB292" t="str">
            <v>Marzo - Noviembre</v>
          </cell>
          <cell r="EC292" t="str">
            <v>Marzo - Diciembre</v>
          </cell>
          <cell r="ED292" t="str">
            <v>1000 - 1400 m s. n. m.</v>
          </cell>
          <cell r="EE292" t="str">
            <v>Pache, Caturra, Típica, Bourbon, Catimor, Obatá, Otros</v>
          </cell>
          <cell r="EF292" t="str">
            <v>Si (vigente a noviembre 2026)</v>
          </cell>
          <cell r="EG292" t="str">
            <v>En proceso</v>
          </cell>
          <cell r="EH292" t="str">
            <v>Orgánico Nop, Organico para EEUU, Organico para la UE</v>
          </cell>
          <cell r="EI292"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ell>
          <cell r="EJ292">
            <v>0.7</v>
          </cell>
          <cell r="EK292" t="str">
            <v>Car. Baños Termales (Ref. Frente A Aproeco)</v>
          </cell>
          <cell r="EL292" t="str">
            <v>cooperativaagrariacafcer@gmail.com</v>
          </cell>
          <cell r="EM292">
            <v>928360849</v>
          </cell>
          <cell r="EN292" t="str">
            <v>https://cafcer.com/</v>
          </cell>
          <cell r="EO292" t="str">
            <v>https://www.facebook.com/profile.php?id=61563538207067</v>
          </cell>
          <cell r="EP292" t="str">
            <v>Elfer Nuñez Vásquez</v>
          </cell>
          <cell r="ES292" t="str">
            <v>Elfer Nuñez Vásquez</v>
          </cell>
          <cell r="ET292">
            <v>928360849</v>
          </cell>
          <cell r="EV292" t="str">
            <v>Q0200425N/UAPRHR</v>
          </cell>
          <cell r="EW292">
            <v>47492</v>
          </cell>
          <cell r="EZ292" t="str">
            <v>Café La Familia CAFCER</v>
          </cell>
          <cell r="FA292" t="str">
            <v xml:space="preserve">Envases trilaminados con cierre ziper de seguridad y válvula (250 gramos)
</v>
          </cell>
          <cell r="FC292" t="str">
            <v>NO</v>
          </cell>
          <cell r="FI292" t="str">
            <v>pacMAYOR|san martin</v>
          </cell>
        </row>
        <row r="293">
          <cell r="A293">
            <v>20600690184</v>
          </cell>
          <cell r="C293" t="str">
            <v>DERIVADOS LACTEOS</v>
          </cell>
          <cell r="D293" t="str">
            <v>DERIVADOS LACTEOS</v>
          </cell>
          <cell r="E293" t="str">
            <v>Arequipa</v>
          </cell>
          <cell r="F293">
            <v>40520</v>
          </cell>
          <cell r="H293" t="str">
            <v>Caylloma</v>
          </cell>
          <cell r="I293" t="str">
            <v>Majes</v>
          </cell>
          <cell r="R293" t="str">
            <v>PAC</v>
          </cell>
          <cell r="S293" t="str">
            <v>2018-2019-2020-2021-2022</v>
          </cell>
          <cell r="T293">
            <v>5</v>
          </cell>
          <cell r="U293" t="str">
            <v>SI</v>
          </cell>
          <cell r="V293" t="str">
            <v>SI</v>
          </cell>
          <cell r="W293">
            <v>62</v>
          </cell>
          <cell r="X293">
            <v>47</v>
          </cell>
          <cell r="Y293">
            <v>15</v>
          </cell>
          <cell r="Z293">
            <v>62</v>
          </cell>
          <cell r="AA293">
            <v>49</v>
          </cell>
          <cell r="AB293">
            <v>13</v>
          </cell>
          <cell r="AC293">
            <v>62</v>
          </cell>
          <cell r="AD293">
            <v>47</v>
          </cell>
          <cell r="AE293">
            <v>15</v>
          </cell>
          <cell r="AF293">
            <v>62</v>
          </cell>
          <cell r="AG293">
            <v>47</v>
          </cell>
          <cell r="AH293">
            <v>15</v>
          </cell>
          <cell r="AI293">
            <v>62</v>
          </cell>
          <cell r="AJ293">
            <v>0</v>
          </cell>
          <cell r="AK293">
            <v>0</v>
          </cell>
          <cell r="AL293">
            <v>0</v>
          </cell>
          <cell r="AM293">
            <v>0</v>
          </cell>
          <cell r="AN293">
            <v>0</v>
          </cell>
          <cell r="AO293">
            <v>0</v>
          </cell>
          <cell r="AP293">
            <v>0</v>
          </cell>
          <cell r="AQ293">
            <v>0</v>
          </cell>
          <cell r="AR293">
            <v>0</v>
          </cell>
          <cell r="AS293">
            <v>62</v>
          </cell>
          <cell r="AT293">
            <v>4</v>
          </cell>
          <cell r="AU293">
            <v>3</v>
          </cell>
          <cell r="AV293">
            <v>53</v>
          </cell>
          <cell r="AW293">
            <v>10</v>
          </cell>
          <cell r="AX293">
            <v>31</v>
          </cell>
          <cell r="AY293">
            <v>5</v>
          </cell>
          <cell r="AZ293">
            <v>0</v>
          </cell>
          <cell r="BA293">
            <v>0</v>
          </cell>
          <cell r="BB293">
            <v>0</v>
          </cell>
          <cell r="BC293">
            <v>0</v>
          </cell>
          <cell r="BD293">
            <v>0</v>
          </cell>
          <cell r="BE293">
            <v>0</v>
          </cell>
          <cell r="BF293">
            <v>0</v>
          </cell>
          <cell r="BG293">
            <v>39645.339999999997</v>
          </cell>
          <cell r="BH293">
            <v>0</v>
          </cell>
          <cell r="BI293">
            <v>39645.339999999997</v>
          </cell>
          <cell r="BL293">
            <v>37660.800000000003</v>
          </cell>
          <cell r="BM293">
            <v>0</v>
          </cell>
          <cell r="BN293">
            <v>37660.800000000003</v>
          </cell>
          <cell r="BQ293">
            <v>74362.399999999994</v>
          </cell>
          <cell r="BR293">
            <v>0</v>
          </cell>
          <cell r="BS293">
            <v>74362.399999999994</v>
          </cell>
          <cell r="BV293">
            <v>72365.990000000005</v>
          </cell>
          <cell r="BW293">
            <v>0</v>
          </cell>
          <cell r="BX293">
            <v>72365.990000000005</v>
          </cell>
          <cell r="CA293">
            <v>0</v>
          </cell>
          <cell r="CB293">
            <v>0</v>
          </cell>
          <cell r="CC293">
            <v>0</v>
          </cell>
          <cell r="CF293">
            <v>0</v>
          </cell>
          <cell r="CG293">
            <v>0</v>
          </cell>
          <cell r="CH293">
            <v>0</v>
          </cell>
          <cell r="CL293">
            <v>0</v>
          </cell>
          <cell r="CM293">
            <v>0</v>
          </cell>
          <cell r="CN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t="str">
            <v>EMPRESA AGROINDUSTRIAL Y SERVICIOS GENERALES EL PARAISO S.A.</v>
          </cell>
          <cell r="DK293" t="str">
            <v>07 Otros</v>
          </cell>
          <cell r="FI293" t="str">
            <v>pacMAYOR</v>
          </cell>
        </row>
        <row r="294">
          <cell r="A294">
            <v>20600717244</v>
          </cell>
          <cell r="C294" t="str">
            <v>DERIVADOS LACTEOS</v>
          </cell>
          <cell r="D294" t="str">
            <v>DERIVADOS LACTEOS</v>
          </cell>
          <cell r="E294" t="str">
            <v>Cajamarca</v>
          </cell>
          <cell r="F294">
            <v>61307</v>
          </cell>
          <cell r="H294" t="str">
            <v>Santa Cruz</v>
          </cell>
          <cell r="I294" t="str">
            <v>Pulan</v>
          </cell>
          <cell r="R294" t="str">
            <v>PAC</v>
          </cell>
          <cell r="S294" t="str">
            <v>2018-2019-2020-2021</v>
          </cell>
          <cell r="T294">
            <v>4</v>
          </cell>
          <cell r="U294" t="str">
            <v>SI</v>
          </cell>
          <cell r="V294" t="str">
            <v>SI</v>
          </cell>
          <cell r="W294">
            <v>135</v>
          </cell>
          <cell r="X294">
            <v>114</v>
          </cell>
          <cell r="Y294">
            <v>22</v>
          </cell>
          <cell r="Z294">
            <v>136</v>
          </cell>
          <cell r="AA294">
            <v>111</v>
          </cell>
          <cell r="AB294">
            <v>23</v>
          </cell>
          <cell r="AC294">
            <v>134</v>
          </cell>
          <cell r="AD294">
            <v>27</v>
          </cell>
          <cell r="AE294">
            <v>3</v>
          </cell>
          <cell r="AF294">
            <v>30</v>
          </cell>
          <cell r="AG294">
            <v>0</v>
          </cell>
          <cell r="AH294">
            <v>0</v>
          </cell>
          <cell r="AI294">
            <v>0</v>
          </cell>
          <cell r="AJ294">
            <v>0</v>
          </cell>
          <cell r="AK294">
            <v>0</v>
          </cell>
          <cell r="AL294">
            <v>0</v>
          </cell>
          <cell r="AM294">
            <v>0</v>
          </cell>
          <cell r="AN294">
            <v>0</v>
          </cell>
          <cell r="AO294">
            <v>0</v>
          </cell>
          <cell r="AP294">
            <v>0</v>
          </cell>
          <cell r="AQ294">
            <v>0</v>
          </cell>
          <cell r="AR294">
            <v>0</v>
          </cell>
          <cell r="AS294">
            <v>30</v>
          </cell>
          <cell r="AT294">
            <v>20</v>
          </cell>
          <cell r="AU294">
            <v>4</v>
          </cell>
          <cell r="AV294">
            <v>29</v>
          </cell>
          <cell r="AW294">
            <v>8</v>
          </cell>
          <cell r="AX294">
            <v>0</v>
          </cell>
          <cell r="AY294">
            <v>0</v>
          </cell>
          <cell r="AZ294">
            <v>0</v>
          </cell>
          <cell r="BA294">
            <v>0</v>
          </cell>
          <cell r="BB294">
            <v>0</v>
          </cell>
          <cell r="BC294">
            <v>0</v>
          </cell>
          <cell r="BD294">
            <v>0</v>
          </cell>
          <cell r="BE294">
            <v>0</v>
          </cell>
          <cell r="BF294">
            <v>0</v>
          </cell>
          <cell r="BG294">
            <v>36558</v>
          </cell>
          <cell r="BH294">
            <v>0</v>
          </cell>
          <cell r="BI294">
            <v>36558</v>
          </cell>
          <cell r="BL294">
            <v>197370</v>
          </cell>
          <cell r="BM294">
            <v>0</v>
          </cell>
          <cell r="BN294">
            <v>197370</v>
          </cell>
          <cell r="BQ294">
            <v>137700</v>
          </cell>
          <cell r="BR294">
            <v>0</v>
          </cell>
          <cell r="BS294">
            <v>137700</v>
          </cell>
          <cell r="BV294">
            <v>0</v>
          </cell>
          <cell r="BW294">
            <v>0</v>
          </cell>
          <cell r="BX294">
            <v>0</v>
          </cell>
          <cell r="CA294">
            <v>0</v>
          </cell>
          <cell r="CB294">
            <v>0</v>
          </cell>
          <cell r="CC294">
            <v>0</v>
          </cell>
          <cell r="CF294">
            <v>0</v>
          </cell>
          <cell r="CG294">
            <v>0</v>
          </cell>
          <cell r="CH294">
            <v>0</v>
          </cell>
          <cell r="CL294">
            <v>0</v>
          </cell>
          <cell r="CM294">
            <v>0</v>
          </cell>
          <cell r="CN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t="str">
            <v xml:space="preserve"> COOPERATIVA AGRARIA RENACER ANDINO</v>
          </cell>
          <cell r="DK294" t="str">
            <v>02 Cooperativa</v>
          </cell>
          <cell r="FI294" t="str">
            <v>pacMAYOR</v>
          </cell>
        </row>
        <row r="295">
          <cell r="A295">
            <v>20600717902</v>
          </cell>
          <cell r="C295" t="str">
            <v>PAPA</v>
          </cell>
          <cell r="D295" t="str">
            <v>PAPA</v>
          </cell>
          <cell r="E295" t="str">
            <v>Huancavelica</v>
          </cell>
          <cell r="F295">
            <v>90711</v>
          </cell>
          <cell r="H295" t="str">
            <v>Tayacaja</v>
          </cell>
          <cell r="I295" t="str">
            <v>Pazos</v>
          </cell>
          <cell r="R295" t="str">
            <v>PAC</v>
          </cell>
          <cell r="S295" t="str">
            <v>2018-2019</v>
          </cell>
          <cell r="T295">
            <v>2</v>
          </cell>
          <cell r="U295" t="str">
            <v>SI</v>
          </cell>
          <cell r="V295" t="str">
            <v>NO</v>
          </cell>
          <cell r="W295">
            <v>94</v>
          </cell>
          <cell r="X295">
            <v>27</v>
          </cell>
          <cell r="Y295">
            <v>34</v>
          </cell>
          <cell r="Z295">
            <v>61</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61</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L295">
            <v>0</v>
          </cell>
          <cell r="BM295">
            <v>0</v>
          </cell>
          <cell r="BN295">
            <v>0</v>
          </cell>
          <cell r="BQ295">
            <v>0</v>
          </cell>
          <cell r="BR295">
            <v>0</v>
          </cell>
          <cell r="BS295">
            <v>0</v>
          </cell>
          <cell r="BV295">
            <v>0</v>
          </cell>
          <cell r="BW295">
            <v>0</v>
          </cell>
          <cell r="BX295">
            <v>0</v>
          </cell>
          <cell r="CA295">
            <v>0</v>
          </cell>
          <cell r="CB295">
            <v>0</v>
          </cell>
          <cell r="CC295">
            <v>0</v>
          </cell>
          <cell r="CF295">
            <v>0</v>
          </cell>
          <cell r="CG295">
            <v>0</v>
          </cell>
          <cell r="CH295">
            <v>0</v>
          </cell>
          <cell r="CL295">
            <v>0</v>
          </cell>
          <cell r="CM295">
            <v>0</v>
          </cell>
          <cell r="CN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t="str">
            <v>COOPERATIVA AGRARIA AGROPIA LTDA</v>
          </cell>
          <cell r="DK295" t="str">
            <v>02 Cooperativa</v>
          </cell>
          <cell r="FI295" t="str">
            <v>pacMAYOR</v>
          </cell>
        </row>
        <row r="296">
          <cell r="A296">
            <v>20600719361</v>
          </cell>
          <cell r="C296" t="str">
            <v>GUANABANA</v>
          </cell>
          <cell r="D296" t="str">
            <v>GUANABANA</v>
          </cell>
          <cell r="E296" t="str">
            <v>Junin</v>
          </cell>
          <cell r="F296">
            <v>120303</v>
          </cell>
          <cell r="H296" t="str">
            <v>Chanchamayo</v>
          </cell>
          <cell r="I296" t="str">
            <v>Pichanaqui</v>
          </cell>
          <cell r="R296" t="str">
            <v>PAC</v>
          </cell>
          <cell r="S296" t="str">
            <v>2019</v>
          </cell>
          <cell r="T296">
            <v>1</v>
          </cell>
          <cell r="U296" t="str">
            <v>SI</v>
          </cell>
          <cell r="V296" t="str">
            <v>NO</v>
          </cell>
          <cell r="W296">
            <v>0</v>
          </cell>
          <cell r="X296">
            <v>28</v>
          </cell>
          <cell r="Y296">
            <v>16</v>
          </cell>
          <cell r="Z296">
            <v>44</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44</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L296">
            <v>0</v>
          </cell>
          <cell r="BM296">
            <v>0</v>
          </cell>
          <cell r="BN296">
            <v>0</v>
          </cell>
          <cell r="BQ296">
            <v>0</v>
          </cell>
          <cell r="BR296">
            <v>0</v>
          </cell>
          <cell r="BS296">
            <v>0</v>
          </cell>
          <cell r="BV296">
            <v>0</v>
          </cell>
          <cell r="BW296">
            <v>0</v>
          </cell>
          <cell r="BX296">
            <v>0</v>
          </cell>
          <cell r="CA296">
            <v>0</v>
          </cell>
          <cell r="CB296">
            <v>0</v>
          </cell>
          <cell r="CC296">
            <v>0</v>
          </cell>
          <cell r="CF296">
            <v>0</v>
          </cell>
          <cell r="CG296">
            <v>0</v>
          </cell>
          <cell r="CH296">
            <v>0</v>
          </cell>
          <cell r="CL296">
            <v>0</v>
          </cell>
          <cell r="CM296">
            <v>0</v>
          </cell>
          <cell r="CN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0</v>
          </cell>
          <cell r="DE296">
            <v>0</v>
          </cell>
          <cell r="DF296">
            <v>0</v>
          </cell>
          <cell r="DG296">
            <v>0</v>
          </cell>
          <cell r="DH296">
            <v>0</v>
          </cell>
          <cell r="DI296">
            <v>0</v>
          </cell>
          <cell r="DJ296" t="str">
            <v>ASOCIACION AGROECOLOGICA AVANCC</v>
          </cell>
          <cell r="DK296" t="str">
            <v>01 Asociación</v>
          </cell>
          <cell r="FI296" t="str">
            <v>pacMAYOR</v>
          </cell>
        </row>
        <row r="297">
          <cell r="A297">
            <v>20525969551</v>
          </cell>
          <cell r="C297" t="str">
            <v>CACAO</v>
          </cell>
          <cell r="D297" t="str">
            <v>CACAO</v>
          </cell>
          <cell r="E297" t="str">
            <v>Piura</v>
          </cell>
          <cell r="F297">
            <v>200402</v>
          </cell>
          <cell r="H297" t="str">
            <v>Morropon</v>
          </cell>
          <cell r="I297" t="str">
            <v>Buenos Aires</v>
          </cell>
          <cell r="R297" t="str">
            <v>PAC</v>
          </cell>
          <cell r="S297" t="str">
            <v>2019</v>
          </cell>
          <cell r="T297">
            <v>1</v>
          </cell>
          <cell r="U297" t="str">
            <v>SI</v>
          </cell>
          <cell r="V297" t="str">
            <v>NO</v>
          </cell>
          <cell r="W297">
            <v>0</v>
          </cell>
          <cell r="X297">
            <v>19</v>
          </cell>
          <cell r="Y297">
            <v>1</v>
          </cell>
          <cell r="Z297">
            <v>20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20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L297">
            <v>0</v>
          </cell>
          <cell r="BM297">
            <v>0</v>
          </cell>
          <cell r="BN297">
            <v>0</v>
          </cell>
          <cell r="BQ297">
            <v>0</v>
          </cell>
          <cell r="BR297">
            <v>0</v>
          </cell>
          <cell r="BS297">
            <v>0</v>
          </cell>
          <cell r="BV297">
            <v>0</v>
          </cell>
          <cell r="BW297">
            <v>0</v>
          </cell>
          <cell r="BX297">
            <v>0</v>
          </cell>
          <cell r="CA297">
            <v>0</v>
          </cell>
          <cell r="CB297">
            <v>0</v>
          </cell>
          <cell r="CC297">
            <v>0</v>
          </cell>
          <cell r="CF297">
            <v>0</v>
          </cell>
          <cell r="CG297">
            <v>0</v>
          </cell>
          <cell r="CH297">
            <v>0</v>
          </cell>
          <cell r="CL297">
            <v>0</v>
          </cell>
          <cell r="CM297">
            <v>0</v>
          </cell>
          <cell r="CN297">
            <v>0</v>
          </cell>
          <cell r="CQ297">
            <v>0</v>
          </cell>
          <cell r="CR297">
            <v>0</v>
          </cell>
          <cell r="CS297">
            <v>0</v>
          </cell>
          <cell r="CT297">
            <v>0</v>
          </cell>
          <cell r="CU297">
            <v>0</v>
          </cell>
          <cell r="CV297">
            <v>0</v>
          </cell>
          <cell r="CW297">
            <v>0</v>
          </cell>
          <cell r="CX297">
            <v>0</v>
          </cell>
          <cell r="CY297">
            <v>0</v>
          </cell>
          <cell r="CZ297">
            <v>0</v>
          </cell>
          <cell r="DA297">
            <v>0</v>
          </cell>
          <cell r="DB297">
            <v>0</v>
          </cell>
          <cell r="DC297">
            <v>0</v>
          </cell>
          <cell r="DD297">
            <v>0</v>
          </cell>
          <cell r="DE297">
            <v>0</v>
          </cell>
          <cell r="DF297">
            <v>0</v>
          </cell>
          <cell r="DG297">
            <v>0</v>
          </cell>
          <cell r="DH297">
            <v>0</v>
          </cell>
          <cell r="DI297">
            <v>0</v>
          </cell>
          <cell r="DJ297" t="str">
            <v>COOPERATIVA AGRARIA DE PRODUCTORES DE BANANO, CACAO ORGANICO Y OTROS CULTIVOS AGRARIOS LTDA</v>
          </cell>
          <cell r="DK297" t="str">
            <v>02 Cooperativa</v>
          </cell>
          <cell r="FI297" t="str">
            <v>pacMAYOR</v>
          </cell>
        </row>
        <row r="298">
          <cell r="A298">
            <v>20600726596</v>
          </cell>
          <cell r="C298" t="str">
            <v>DERIVADOS LACTEOS</v>
          </cell>
          <cell r="D298" t="str">
            <v>DERIVADOS LACTEOS</v>
          </cell>
          <cell r="E298" t="str">
            <v>Puno</v>
          </cell>
          <cell r="F298">
            <v>210708</v>
          </cell>
          <cell r="H298" t="str">
            <v>Lampa</v>
          </cell>
          <cell r="I298" t="str">
            <v>Pucara</v>
          </cell>
          <cell r="R298" t="str">
            <v>PAC</v>
          </cell>
          <cell r="S298" t="str">
            <v>2018-2019-2020-2021-2022-2023</v>
          </cell>
          <cell r="T298">
            <v>6</v>
          </cell>
          <cell r="U298" t="str">
            <v>SI</v>
          </cell>
          <cell r="V298" t="str">
            <v>SI</v>
          </cell>
          <cell r="W298">
            <v>25</v>
          </cell>
          <cell r="X298">
            <v>5</v>
          </cell>
          <cell r="Y298">
            <v>20</v>
          </cell>
          <cell r="Z298">
            <v>25</v>
          </cell>
          <cell r="AA298">
            <v>5</v>
          </cell>
          <cell r="AB298">
            <v>18</v>
          </cell>
          <cell r="AC298">
            <v>23</v>
          </cell>
          <cell r="AD298">
            <v>5</v>
          </cell>
          <cell r="AE298">
            <v>20</v>
          </cell>
          <cell r="AF298">
            <v>25</v>
          </cell>
          <cell r="AG298">
            <v>7</v>
          </cell>
          <cell r="AH298">
            <v>13</v>
          </cell>
          <cell r="AI298">
            <v>20</v>
          </cell>
          <cell r="AJ298">
            <v>7</v>
          </cell>
          <cell r="AK298">
            <v>13</v>
          </cell>
          <cell r="AL298">
            <v>20</v>
          </cell>
          <cell r="AM298">
            <v>0</v>
          </cell>
          <cell r="AN298">
            <v>0</v>
          </cell>
          <cell r="AO298">
            <v>0</v>
          </cell>
          <cell r="AP298">
            <v>0</v>
          </cell>
          <cell r="AQ298">
            <v>0</v>
          </cell>
          <cell r="AR298">
            <v>0</v>
          </cell>
          <cell r="AS298">
            <v>20</v>
          </cell>
          <cell r="AT298">
            <v>10</v>
          </cell>
          <cell r="AU298">
            <v>10</v>
          </cell>
          <cell r="AV298">
            <v>52</v>
          </cell>
          <cell r="AW298">
            <v>7</v>
          </cell>
          <cell r="AX298">
            <v>38</v>
          </cell>
          <cell r="AY298">
            <v>5</v>
          </cell>
          <cell r="AZ298">
            <v>35</v>
          </cell>
          <cell r="BA298">
            <v>0</v>
          </cell>
          <cell r="BB298">
            <v>0</v>
          </cell>
          <cell r="BC298">
            <v>0</v>
          </cell>
          <cell r="BD298">
            <v>0</v>
          </cell>
          <cell r="BE298">
            <v>0</v>
          </cell>
          <cell r="BF298">
            <v>0</v>
          </cell>
          <cell r="BG298">
            <v>199312.33</v>
          </cell>
          <cell r="BH298">
            <v>0</v>
          </cell>
          <cell r="BI298">
            <v>199312.33</v>
          </cell>
          <cell r="BL298">
            <v>126973.78</v>
          </cell>
          <cell r="BM298">
            <v>0</v>
          </cell>
          <cell r="BN298">
            <v>126973.78</v>
          </cell>
          <cell r="BQ298">
            <v>362887.9</v>
          </cell>
          <cell r="BR298">
            <v>0</v>
          </cell>
          <cell r="BS298">
            <v>362887.9</v>
          </cell>
          <cell r="BV298">
            <v>136879.79999999999</v>
          </cell>
          <cell r="BW298">
            <v>0</v>
          </cell>
          <cell r="BX298">
            <v>136879.79999999999</v>
          </cell>
          <cell r="CA298">
            <v>138237.1</v>
          </cell>
          <cell r="CB298">
            <v>0</v>
          </cell>
          <cell r="CC298">
            <v>138237.1</v>
          </cell>
          <cell r="CF298">
            <v>0</v>
          </cell>
          <cell r="CG298">
            <v>0</v>
          </cell>
          <cell r="CH298">
            <v>0</v>
          </cell>
          <cell r="CL298">
            <v>0</v>
          </cell>
          <cell r="CM298">
            <v>0</v>
          </cell>
          <cell r="CN298">
            <v>0</v>
          </cell>
          <cell r="CQ298">
            <v>0</v>
          </cell>
          <cell r="CR298">
            <v>138237.1</v>
          </cell>
          <cell r="CS298">
            <v>0</v>
          </cell>
          <cell r="CT298">
            <v>0</v>
          </cell>
          <cell r="CU298">
            <v>0</v>
          </cell>
          <cell r="CV298">
            <v>0</v>
          </cell>
          <cell r="CW298">
            <v>138237.1</v>
          </cell>
          <cell r="CX298">
            <v>0</v>
          </cell>
          <cell r="CY298">
            <v>0</v>
          </cell>
          <cell r="CZ298">
            <v>0</v>
          </cell>
          <cell r="DA298">
            <v>0</v>
          </cell>
          <cell r="DB298">
            <v>0</v>
          </cell>
          <cell r="DC298">
            <v>0</v>
          </cell>
          <cell r="DD298">
            <v>0</v>
          </cell>
          <cell r="DE298">
            <v>0</v>
          </cell>
          <cell r="DF298">
            <v>0</v>
          </cell>
          <cell r="DG298">
            <v>0</v>
          </cell>
          <cell r="DH298">
            <v>0</v>
          </cell>
          <cell r="DI298">
            <v>0</v>
          </cell>
          <cell r="DJ298" t="str">
            <v>ASOCIACION DE PRODUCTORES AGROPECUARIOS DE LA PLANTA SAN FRANCISCO SINTIMAYO</v>
          </cell>
          <cell r="DK298" t="str">
            <v>01 Asociación</v>
          </cell>
          <cell r="FI298" t="str">
            <v>pacMAYOR</v>
          </cell>
        </row>
        <row r="299">
          <cell r="A299">
            <v>20600727363</v>
          </cell>
          <cell r="C299" t="str">
            <v>CUY</v>
          </cell>
          <cell r="D299" t="str">
            <v>CUY</v>
          </cell>
          <cell r="E299" t="str">
            <v>Junin</v>
          </cell>
          <cell r="F299">
            <v>120404</v>
          </cell>
          <cell r="H299" t="str">
            <v>Jauja</v>
          </cell>
          <cell r="I299" t="str">
            <v>Ataura</v>
          </cell>
          <cell r="R299" t="str">
            <v>PAC</v>
          </cell>
          <cell r="S299" t="str">
            <v>2021-2022-2023</v>
          </cell>
          <cell r="T299">
            <v>3</v>
          </cell>
          <cell r="U299" t="str">
            <v>SI</v>
          </cell>
          <cell r="V299" t="str">
            <v>SI</v>
          </cell>
          <cell r="W299">
            <v>0</v>
          </cell>
          <cell r="X299">
            <v>0</v>
          </cell>
          <cell r="Y299">
            <v>0</v>
          </cell>
          <cell r="Z299">
            <v>0</v>
          </cell>
          <cell r="AA299">
            <v>0</v>
          </cell>
          <cell r="AB299">
            <v>0</v>
          </cell>
          <cell r="AC299">
            <v>0</v>
          </cell>
          <cell r="AD299">
            <v>36</v>
          </cell>
          <cell r="AE299">
            <v>82</v>
          </cell>
          <cell r="AF299">
            <v>118</v>
          </cell>
          <cell r="AG299">
            <v>36</v>
          </cell>
          <cell r="AH299">
            <v>82</v>
          </cell>
          <cell r="AI299">
            <v>118</v>
          </cell>
          <cell r="AJ299">
            <v>36</v>
          </cell>
          <cell r="AK299">
            <v>82</v>
          </cell>
          <cell r="AL299">
            <v>118</v>
          </cell>
          <cell r="AM299">
            <v>0</v>
          </cell>
          <cell r="AN299">
            <v>0</v>
          </cell>
          <cell r="AO299">
            <v>0</v>
          </cell>
          <cell r="AP299">
            <v>0</v>
          </cell>
          <cell r="AQ299">
            <v>0</v>
          </cell>
          <cell r="AR299">
            <v>0</v>
          </cell>
          <cell r="AS299">
            <v>118</v>
          </cell>
          <cell r="AT299">
            <v>0</v>
          </cell>
          <cell r="AU299">
            <v>0</v>
          </cell>
          <cell r="AV299">
            <v>67</v>
          </cell>
          <cell r="AW299">
            <v>4</v>
          </cell>
          <cell r="AX299">
            <v>22</v>
          </cell>
          <cell r="AY299">
            <v>2</v>
          </cell>
          <cell r="AZ299">
            <v>33</v>
          </cell>
          <cell r="BA299">
            <v>6</v>
          </cell>
          <cell r="BB299">
            <v>0</v>
          </cell>
          <cell r="BC299">
            <v>0</v>
          </cell>
          <cell r="BD299">
            <v>0</v>
          </cell>
          <cell r="BE299">
            <v>0</v>
          </cell>
          <cell r="BF299">
            <v>0</v>
          </cell>
          <cell r="BG299">
            <v>0</v>
          </cell>
          <cell r="BH299">
            <v>0</v>
          </cell>
          <cell r="BI299">
            <v>0</v>
          </cell>
          <cell r="BL299">
            <v>0</v>
          </cell>
          <cell r="BM299">
            <v>0</v>
          </cell>
          <cell r="BN299">
            <v>0</v>
          </cell>
          <cell r="BQ299">
            <v>403482.59</v>
          </cell>
          <cell r="BR299">
            <v>0</v>
          </cell>
          <cell r="BS299">
            <v>403482.59</v>
          </cell>
          <cell r="BV299">
            <v>827230.9</v>
          </cell>
          <cell r="BW299">
            <v>0</v>
          </cell>
          <cell r="BX299">
            <v>827230.9</v>
          </cell>
          <cell r="CA299">
            <v>496495.44</v>
          </cell>
          <cell r="CB299">
            <v>0</v>
          </cell>
          <cell r="CC299">
            <v>496495.44</v>
          </cell>
          <cell r="CF299">
            <v>0</v>
          </cell>
          <cell r="CG299">
            <v>0</v>
          </cell>
          <cell r="CH299">
            <v>0</v>
          </cell>
          <cell r="CL299">
            <v>0</v>
          </cell>
          <cell r="CM299">
            <v>0</v>
          </cell>
          <cell r="CN299">
            <v>0</v>
          </cell>
          <cell r="CQ299">
            <v>52081.875</v>
          </cell>
          <cell r="CR299">
            <v>444413.55999999988</v>
          </cell>
          <cell r="CS299">
            <v>0</v>
          </cell>
          <cell r="CT299">
            <v>0</v>
          </cell>
          <cell r="CU299">
            <v>0</v>
          </cell>
          <cell r="CV299">
            <v>0</v>
          </cell>
          <cell r="CW299">
            <v>496495.43499999988</v>
          </cell>
          <cell r="CX299">
            <v>0</v>
          </cell>
          <cell r="CY299">
            <v>0</v>
          </cell>
          <cell r="CZ299">
            <v>0</v>
          </cell>
          <cell r="DA299">
            <v>0</v>
          </cell>
          <cell r="DB299">
            <v>0</v>
          </cell>
          <cell r="DC299">
            <v>0</v>
          </cell>
          <cell r="DD299">
            <v>0</v>
          </cell>
          <cell r="DE299">
            <v>0</v>
          </cell>
          <cell r="DF299">
            <v>0</v>
          </cell>
          <cell r="DG299">
            <v>0</v>
          </cell>
          <cell r="DH299">
            <v>0</v>
          </cell>
          <cell r="DI299">
            <v>0</v>
          </cell>
          <cell r="DJ299" t="str">
            <v>COORDINADORA DE PRODUCTORES DE CUYES VALLE DEL MANTARO PROCUY MANTARO</v>
          </cell>
          <cell r="DK299" t="str">
            <v>01 Asociación</v>
          </cell>
          <cell r="FI299" t="str">
            <v>pacMAYOR</v>
          </cell>
        </row>
        <row r="300">
          <cell r="A300">
            <v>20605500430</v>
          </cell>
          <cell r="C300" t="str">
            <v>CAFÉ</v>
          </cell>
          <cell r="D300" t="str">
            <v>CAFÉ</v>
          </cell>
          <cell r="E300" t="str">
            <v>Junin</v>
          </cell>
          <cell r="F300">
            <v>120303</v>
          </cell>
          <cell r="H300" t="str">
            <v>Chanchamayo</v>
          </cell>
          <cell r="I300" t="str">
            <v>Pichanaqui</v>
          </cell>
          <cell r="R300" t="str">
            <v>PAC</v>
          </cell>
          <cell r="S300" t="str">
            <v>2024 - 2025</v>
          </cell>
          <cell r="T300">
            <v>2</v>
          </cell>
          <cell r="U300" t="str">
            <v>SI</v>
          </cell>
          <cell r="V300" t="str">
            <v>SI</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185</v>
          </cell>
          <cell r="AN300">
            <v>80</v>
          </cell>
          <cell r="AO300">
            <v>265</v>
          </cell>
          <cell r="AP300">
            <v>165</v>
          </cell>
          <cell r="AQ300">
            <v>92</v>
          </cell>
          <cell r="AR300">
            <v>257</v>
          </cell>
          <cell r="AS300">
            <v>257</v>
          </cell>
          <cell r="AT300">
            <v>0</v>
          </cell>
          <cell r="AU300">
            <v>0</v>
          </cell>
          <cell r="AV300">
            <v>0</v>
          </cell>
          <cell r="AW300">
            <v>0</v>
          </cell>
          <cell r="AX300">
            <v>0</v>
          </cell>
          <cell r="AY300">
            <v>0</v>
          </cell>
          <cell r="AZ300">
            <v>0</v>
          </cell>
          <cell r="BA300">
            <v>0</v>
          </cell>
          <cell r="BB300">
            <v>25</v>
          </cell>
          <cell r="BC300">
            <v>0</v>
          </cell>
          <cell r="BD300">
            <v>12</v>
          </cell>
          <cell r="BE300">
            <v>0</v>
          </cell>
          <cell r="BF300">
            <v>0</v>
          </cell>
          <cell r="BG300">
            <v>0</v>
          </cell>
          <cell r="BH300">
            <v>0</v>
          </cell>
          <cell r="BI300">
            <v>0</v>
          </cell>
          <cell r="BL300">
            <v>0</v>
          </cell>
          <cell r="BM300">
            <v>0</v>
          </cell>
          <cell r="BN300">
            <v>0</v>
          </cell>
          <cell r="BQ300">
            <v>0</v>
          </cell>
          <cell r="BR300">
            <v>0</v>
          </cell>
          <cell r="BS300">
            <v>0</v>
          </cell>
          <cell r="BV300">
            <v>0</v>
          </cell>
          <cell r="BW300">
            <v>0</v>
          </cell>
          <cell r="BX300">
            <v>0</v>
          </cell>
          <cell r="CA300">
            <v>0</v>
          </cell>
          <cell r="CB300">
            <v>0</v>
          </cell>
          <cell r="CC300">
            <v>0</v>
          </cell>
          <cell r="CF300">
            <v>1422186.9965900001</v>
          </cell>
          <cell r="CG300">
            <v>0</v>
          </cell>
          <cell r="CH300">
            <v>1422186.9965900001</v>
          </cell>
          <cell r="CL300">
            <v>3630266.8206039099</v>
          </cell>
          <cell r="CM300">
            <v>609874.9541346</v>
          </cell>
          <cell r="CN300">
            <v>4240141.7747385101</v>
          </cell>
          <cell r="CQ300">
            <v>0</v>
          </cell>
          <cell r="CR300">
            <v>0</v>
          </cell>
          <cell r="CS300">
            <v>0</v>
          </cell>
          <cell r="CT300">
            <v>0</v>
          </cell>
          <cell r="CU300">
            <v>0</v>
          </cell>
          <cell r="CV300">
            <v>0</v>
          </cell>
          <cell r="CW300">
            <v>0</v>
          </cell>
          <cell r="CX300">
            <v>0</v>
          </cell>
          <cell r="CY300">
            <v>3977</v>
          </cell>
          <cell r="CZ300">
            <v>1418209.9965900001</v>
          </cell>
          <cell r="DA300">
            <v>0</v>
          </cell>
          <cell r="DB300">
            <v>0</v>
          </cell>
          <cell r="DC300">
            <v>1422186.9965900001</v>
          </cell>
          <cell r="DD300">
            <v>0</v>
          </cell>
          <cell r="DE300">
            <v>0</v>
          </cell>
          <cell r="DF300">
            <v>4240141.7747385101</v>
          </cell>
          <cell r="DG300">
            <v>0</v>
          </cell>
          <cell r="DH300">
            <v>0</v>
          </cell>
          <cell r="DI300">
            <v>4240141.7747385101</v>
          </cell>
          <cell r="DJ300" t="str">
            <v>COOPERATIVA AGRARIA DE PRODUCTORES ECOLOGICOS LOS CHANKAS VALLE DEL RIO PERENE</v>
          </cell>
          <cell r="DK300" t="str">
            <v>02 Cooperativa</v>
          </cell>
          <cell r="DN300" t="str">
            <v>Junín</v>
          </cell>
          <cell r="DQ300" t="str">
            <v>SI</v>
          </cell>
          <cell r="DR300">
            <v>43780</v>
          </cell>
          <cell r="DS300">
            <v>2024</v>
          </cell>
          <cell r="DT300" t="str">
            <v>Ejecución</v>
          </cell>
          <cell r="DU300" t="str">
            <v>Organización agraria dedicada a la producción de café, que cuenta con diversas certificaciones, como orgánico y comercio justo</v>
          </cell>
          <cell r="DV300" t="str">
            <v xml:space="preserve">Se reaizando el acopio del 1er embarque de café verde para fines de mayo </v>
          </cell>
          <cell r="DW300" t="str">
            <v>Cooperativa Agraria de Productores Ecológicos los Chankas Valle del Río Perené</v>
          </cell>
          <cell r="DX300">
            <v>165</v>
          </cell>
          <cell r="DY300">
            <v>92</v>
          </cell>
          <cell r="DZ300">
            <v>771</v>
          </cell>
          <cell r="EA300">
            <v>6939</v>
          </cell>
          <cell r="EB300" t="str">
            <v>Abril - Octubre</v>
          </cell>
          <cell r="EC300" t="str">
            <v>Mayo - Diciembre</v>
          </cell>
          <cell r="ED300" t="str">
            <v>Mayor a 1200 m s. n. m.</v>
          </cell>
          <cell r="EE300" t="str">
            <v>Catimor, Costa Rica, Catuaí, Castilla</v>
          </cell>
          <cell r="EG300" t="str">
            <v>FLO ID 1931022; VIGENCIA HASTA SETIEMBRE 2028</v>
          </cell>
          <cell r="EH300" t="str">
            <v>Fairtrade</v>
          </cell>
          <cell r="EI300" t="str">
            <v>Grado 1: Se admite un máximo de 15 defectos o imperfecciones, Grado 2: Se admite un máximo de 23 defectos o imperfecciones, Grado 3: Se admite un máximo de 30 defectos o imperfecciones</v>
          </cell>
          <cell r="EJ300">
            <v>0.75</v>
          </cell>
          <cell r="EK300" t="str">
            <v>Jr. 7 de Junio Nro. 525 Urb. Pichanaki (Frente de la Losa Kenyi) Junin - Chanchamayo - Pichanaqui</v>
          </cell>
          <cell r="EL300" t="str">
            <v>rudanre@gmail.com</v>
          </cell>
          <cell r="EM300">
            <v>943050465</v>
          </cell>
          <cell r="EN300" t="str">
            <v>https://chankas.pe/</v>
          </cell>
          <cell r="EO300" t="str">
            <v>https://www.facebook.com/p/Chankaspe-100063694502853/</v>
          </cell>
          <cell r="EP300" t="str">
            <v>Retamozo Orihuela Merceo</v>
          </cell>
          <cell r="ES300" t="str">
            <v>Retamozo Orihuela Merceo</v>
          </cell>
          <cell r="ET300">
            <v>943050465</v>
          </cell>
          <cell r="EV300" t="str">
            <v>Q0052324N/KCCOAR</v>
          </cell>
          <cell r="EW300">
            <v>47464</v>
          </cell>
          <cell r="EX300" t="str">
            <v>COOPERATIVA AGRARIA DE PRODUCTORES ECOLÓGICOS LOS CHANKAS VALLE DEL RÍO PERENÉ</v>
          </cell>
          <cell r="EY300" t="str">
            <v>250 gr</v>
          </cell>
          <cell r="EZ300" t="str">
            <v>Chankas</v>
          </cell>
          <cell r="FA300" t="str">
            <v>empaque trilaminados</v>
          </cell>
          <cell r="FC300" t="str">
            <v>SI</v>
          </cell>
          <cell r="FD300">
            <v>147669.48000000001</v>
          </cell>
          <cell r="FE300">
            <v>18975</v>
          </cell>
          <cell r="FF300">
            <v>275</v>
          </cell>
          <cell r="FG300">
            <v>1</v>
          </cell>
          <cell r="FH300" t="str">
            <v>Estados Unidos</v>
          </cell>
          <cell r="FI300" t="str">
            <v>pacMAYOR|san martin</v>
          </cell>
        </row>
        <row r="301">
          <cell r="A301">
            <v>20600796055</v>
          </cell>
          <cell r="C301" t="str">
            <v>JENGIBRE (KION)</v>
          </cell>
          <cell r="D301" t="str">
            <v>KION</v>
          </cell>
          <cell r="E301" t="str">
            <v>Junin</v>
          </cell>
          <cell r="F301">
            <v>120302</v>
          </cell>
          <cell r="H301" t="str">
            <v>Chanchamayo</v>
          </cell>
          <cell r="I301" t="str">
            <v>Perene</v>
          </cell>
          <cell r="R301" t="str">
            <v>PAC</v>
          </cell>
          <cell r="S301" t="str">
            <v>2018-2019</v>
          </cell>
          <cell r="T301">
            <v>2</v>
          </cell>
          <cell r="U301" t="str">
            <v>SI</v>
          </cell>
          <cell r="V301" t="str">
            <v>NO</v>
          </cell>
          <cell r="W301">
            <v>86</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86</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L301">
            <v>0</v>
          </cell>
          <cell r="BM301">
            <v>0</v>
          </cell>
          <cell r="BN301">
            <v>0</v>
          </cell>
          <cell r="BQ301">
            <v>0</v>
          </cell>
          <cell r="BR301">
            <v>0</v>
          </cell>
          <cell r="BS301">
            <v>0</v>
          </cell>
          <cell r="BV301">
            <v>0</v>
          </cell>
          <cell r="BW301">
            <v>0</v>
          </cell>
          <cell r="BX301">
            <v>0</v>
          </cell>
          <cell r="CA301">
            <v>0</v>
          </cell>
          <cell r="CB301">
            <v>0</v>
          </cell>
          <cell r="CC301">
            <v>0</v>
          </cell>
          <cell r="CF301">
            <v>0</v>
          </cell>
          <cell r="CG301">
            <v>0</v>
          </cell>
          <cell r="CH301">
            <v>0</v>
          </cell>
          <cell r="CL301">
            <v>0</v>
          </cell>
          <cell r="CM301">
            <v>0</v>
          </cell>
          <cell r="CN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t="str">
            <v>ASOCIACION MULTI PRODUCTORES LA PROSPERIDAD DE VALLE PICHANAKI - APROVE PICHANAKI</v>
          </cell>
          <cell r="DK301" t="str">
            <v>01 Asociación</v>
          </cell>
          <cell r="FI301" t="str">
            <v>pacMAYOR</v>
          </cell>
        </row>
        <row r="302">
          <cell r="A302">
            <v>20600796268</v>
          </cell>
          <cell r="C302" t="str">
            <v>FIBRA DE ALPACA</v>
          </cell>
          <cell r="D302" t="str">
            <v>FIBRA DE ALPACA</v>
          </cell>
          <cell r="E302" t="str">
            <v>Cusco</v>
          </cell>
          <cell r="F302">
            <v>80605</v>
          </cell>
          <cell r="H302" t="str">
            <v>Canchis</v>
          </cell>
          <cell r="I302" t="str">
            <v>Pitumarca</v>
          </cell>
          <cell r="R302" t="str">
            <v>PAC</v>
          </cell>
          <cell r="S302" t="str">
            <v>2024 - 2025</v>
          </cell>
          <cell r="T302">
            <v>2</v>
          </cell>
          <cell r="U302" t="str">
            <v>SI</v>
          </cell>
          <cell r="V302" t="str">
            <v>SI</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219</v>
          </cell>
          <cell r="AN302">
            <v>93</v>
          </cell>
          <cell r="AO302">
            <v>312</v>
          </cell>
          <cell r="AP302">
            <v>219</v>
          </cell>
          <cell r="AQ302">
            <v>93</v>
          </cell>
          <cell r="AR302">
            <v>312</v>
          </cell>
          <cell r="AS302">
            <v>312</v>
          </cell>
          <cell r="AT302">
            <v>0</v>
          </cell>
          <cell r="AU302">
            <v>0</v>
          </cell>
          <cell r="AV302">
            <v>0</v>
          </cell>
          <cell r="AW302">
            <v>0</v>
          </cell>
          <cell r="AX302">
            <v>0</v>
          </cell>
          <cell r="AY302">
            <v>0</v>
          </cell>
          <cell r="AZ302">
            <v>0</v>
          </cell>
          <cell r="BA302">
            <v>0</v>
          </cell>
          <cell r="BB302">
            <v>3</v>
          </cell>
          <cell r="BC302">
            <v>2</v>
          </cell>
          <cell r="BD302">
            <v>11</v>
          </cell>
          <cell r="BE302">
            <v>2</v>
          </cell>
          <cell r="BF302">
            <v>0</v>
          </cell>
          <cell r="BG302">
            <v>0</v>
          </cell>
          <cell r="BH302">
            <v>0</v>
          </cell>
          <cell r="BI302">
            <v>0</v>
          </cell>
          <cell r="BL302">
            <v>0</v>
          </cell>
          <cell r="BM302">
            <v>0</v>
          </cell>
          <cell r="BN302">
            <v>0</v>
          </cell>
          <cell r="BQ302">
            <v>0</v>
          </cell>
          <cell r="BR302">
            <v>0</v>
          </cell>
          <cell r="BS302">
            <v>0</v>
          </cell>
          <cell r="BV302">
            <v>0</v>
          </cell>
          <cell r="BW302">
            <v>0</v>
          </cell>
          <cell r="BX302">
            <v>0</v>
          </cell>
          <cell r="CA302">
            <v>0</v>
          </cell>
          <cell r="CB302">
            <v>0</v>
          </cell>
          <cell r="CC302">
            <v>0</v>
          </cell>
          <cell r="CF302">
            <v>269748.7999399</v>
          </cell>
          <cell r="CG302">
            <v>0</v>
          </cell>
          <cell r="CH302">
            <v>269748.7999399</v>
          </cell>
          <cell r="CL302">
            <v>478354.74</v>
          </cell>
          <cell r="CM302">
            <v>0</v>
          </cell>
          <cell r="CN302">
            <v>478354.74</v>
          </cell>
          <cell r="CQ302">
            <v>0</v>
          </cell>
          <cell r="CR302">
            <v>0</v>
          </cell>
          <cell r="CS302">
            <v>0</v>
          </cell>
          <cell r="CT302">
            <v>0</v>
          </cell>
          <cell r="CU302">
            <v>0</v>
          </cell>
          <cell r="CV302">
            <v>0</v>
          </cell>
          <cell r="CW302">
            <v>0</v>
          </cell>
          <cell r="CX302">
            <v>0</v>
          </cell>
          <cell r="CY302">
            <v>269748.7999399</v>
          </cell>
          <cell r="CZ302">
            <v>0</v>
          </cell>
          <cell r="DA302">
            <v>0</v>
          </cell>
          <cell r="DB302">
            <v>0</v>
          </cell>
          <cell r="DC302">
            <v>269748.7999399</v>
          </cell>
          <cell r="DD302">
            <v>0</v>
          </cell>
          <cell r="DE302">
            <v>478354.74</v>
          </cell>
          <cell r="DF302">
            <v>0</v>
          </cell>
          <cell r="DG302">
            <v>0</v>
          </cell>
          <cell r="DH302">
            <v>0</v>
          </cell>
          <cell r="DI302">
            <v>478354.74</v>
          </cell>
          <cell r="DJ302" t="str">
            <v>ASOCIACION DE CRIADORES DE ALPACA Y LLAMAS SPAR PITUMARCA</v>
          </cell>
          <cell r="DK302" t="str">
            <v>01 Asociación</v>
          </cell>
          <cell r="FI302" t="str">
            <v>pacMAYOR</v>
          </cell>
        </row>
        <row r="303">
          <cell r="A303">
            <v>20493959574</v>
          </cell>
          <cell r="C303" t="str">
            <v>CACAO</v>
          </cell>
          <cell r="D303" t="str">
            <v>CACAO</v>
          </cell>
          <cell r="E303" t="str">
            <v>San Martin</v>
          </cell>
          <cell r="F303">
            <v>220401</v>
          </cell>
          <cell r="H303" t="str">
            <v>Huallaga</v>
          </cell>
          <cell r="I303" t="str">
            <v>Saposoa</v>
          </cell>
          <cell r="R303" t="str">
            <v>PAC</v>
          </cell>
          <cell r="S303" t="str">
            <v>2018-2019</v>
          </cell>
          <cell r="T303">
            <v>2</v>
          </cell>
          <cell r="U303" t="str">
            <v>SI</v>
          </cell>
          <cell r="V303" t="str">
            <v>NO</v>
          </cell>
          <cell r="W303">
            <v>65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65</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L303">
            <v>0</v>
          </cell>
          <cell r="BM303">
            <v>0</v>
          </cell>
          <cell r="BN303">
            <v>0</v>
          </cell>
          <cell r="BQ303">
            <v>0</v>
          </cell>
          <cell r="BR303">
            <v>0</v>
          </cell>
          <cell r="BS303">
            <v>0</v>
          </cell>
          <cell r="BV303">
            <v>0</v>
          </cell>
          <cell r="BW303">
            <v>0</v>
          </cell>
          <cell r="BX303">
            <v>0</v>
          </cell>
          <cell r="CA303">
            <v>0</v>
          </cell>
          <cell r="CB303">
            <v>0</v>
          </cell>
          <cell r="CC303">
            <v>0</v>
          </cell>
          <cell r="CF303">
            <v>0</v>
          </cell>
          <cell r="CG303">
            <v>0</v>
          </cell>
          <cell r="CH303">
            <v>0</v>
          </cell>
          <cell r="CL303">
            <v>0</v>
          </cell>
          <cell r="CM303">
            <v>0</v>
          </cell>
          <cell r="CN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t="str">
            <v>COOPERATIVA AGRARIA DE SERVICIOS MUJERES TECNOLOGAS CACAOTERAS DE LA PROVINCIA DE HUALLAGA LTDA</v>
          </cell>
          <cell r="DK303" t="str">
            <v>02 Cooperativa</v>
          </cell>
          <cell r="FI303" t="str">
            <v>pacMAYOR</v>
          </cell>
        </row>
        <row r="304">
          <cell r="A304">
            <v>20450319423</v>
          </cell>
          <cell r="C304" t="str">
            <v>CAFÉ</v>
          </cell>
          <cell r="D304" t="str">
            <v>CAFÉ</v>
          </cell>
          <cell r="E304" t="str">
            <v>San Martin</v>
          </cell>
          <cell r="F304">
            <v>220105</v>
          </cell>
          <cell r="H304" t="str">
            <v>Moyobamba</v>
          </cell>
          <cell r="I304" t="str">
            <v>Soritor</v>
          </cell>
          <cell r="R304" t="str">
            <v>PAC</v>
          </cell>
          <cell r="S304" t="str">
            <v>2018-2019</v>
          </cell>
          <cell r="T304">
            <v>2</v>
          </cell>
          <cell r="U304" t="str">
            <v>SI</v>
          </cell>
          <cell r="V304" t="str">
            <v>NO</v>
          </cell>
          <cell r="W304">
            <v>362</v>
          </cell>
          <cell r="X304">
            <v>203</v>
          </cell>
          <cell r="Y304">
            <v>49</v>
          </cell>
          <cell r="Z304">
            <v>252</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252</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331735.78999999998</v>
          </cell>
          <cell r="BH304">
            <v>0</v>
          </cell>
          <cell r="BI304">
            <v>331735.78999999998</v>
          </cell>
          <cell r="BL304">
            <v>0</v>
          </cell>
          <cell r="BM304">
            <v>0</v>
          </cell>
          <cell r="BN304">
            <v>0</v>
          </cell>
          <cell r="BQ304">
            <v>0</v>
          </cell>
          <cell r="BR304">
            <v>0</v>
          </cell>
          <cell r="BS304">
            <v>0</v>
          </cell>
          <cell r="BV304">
            <v>0</v>
          </cell>
          <cell r="BW304">
            <v>0</v>
          </cell>
          <cell r="BX304">
            <v>0</v>
          </cell>
          <cell r="CA304">
            <v>0</v>
          </cell>
          <cell r="CB304">
            <v>0</v>
          </cell>
          <cell r="CC304">
            <v>0</v>
          </cell>
          <cell r="CF304">
            <v>0</v>
          </cell>
          <cell r="CG304">
            <v>0</v>
          </cell>
          <cell r="CH304">
            <v>0</v>
          </cell>
          <cell r="CL304">
            <v>0</v>
          </cell>
          <cell r="CM304">
            <v>0</v>
          </cell>
          <cell r="CN304">
            <v>0</v>
          </cell>
          <cell r="CQ304">
            <v>0</v>
          </cell>
          <cell r="CR304">
            <v>0</v>
          </cell>
          <cell r="CS304">
            <v>0</v>
          </cell>
          <cell r="CT304">
            <v>0</v>
          </cell>
          <cell r="CU304">
            <v>0</v>
          </cell>
          <cell r="CV304">
            <v>0</v>
          </cell>
          <cell r="CW304">
            <v>0</v>
          </cell>
          <cell r="CX304">
            <v>0</v>
          </cell>
          <cell r="CY304">
            <v>0</v>
          </cell>
          <cell r="CZ304">
            <v>0</v>
          </cell>
          <cell r="DA304">
            <v>0</v>
          </cell>
          <cell r="DB304">
            <v>0</v>
          </cell>
          <cell r="DC304">
            <v>0</v>
          </cell>
          <cell r="DD304">
            <v>0</v>
          </cell>
          <cell r="DE304">
            <v>0</v>
          </cell>
          <cell r="DF304">
            <v>0</v>
          </cell>
          <cell r="DG304">
            <v>0</v>
          </cell>
          <cell r="DH304">
            <v>0</v>
          </cell>
          <cell r="DI304">
            <v>0</v>
          </cell>
          <cell r="DJ304" t="str">
            <v>COOPERATIVA AGRARIA DE SERVICIOS MULTIPLES CAFE DONCEL</v>
          </cell>
          <cell r="DK304" t="str">
            <v>02 Cooperativa</v>
          </cell>
          <cell r="FI304" t="str">
            <v>pacMAYOR</v>
          </cell>
        </row>
        <row r="305">
          <cell r="A305">
            <v>20600801661</v>
          </cell>
          <cell r="C305" t="str">
            <v>QUINUA Y OTROS GRANOS</v>
          </cell>
          <cell r="D305" t="str">
            <v>QUINUA</v>
          </cell>
          <cell r="E305" t="str">
            <v>Puno</v>
          </cell>
          <cell r="F305">
            <v>211102</v>
          </cell>
          <cell r="H305" t="str">
            <v>San Roman</v>
          </cell>
          <cell r="I305" t="str">
            <v>Cabana</v>
          </cell>
          <cell r="R305" t="str">
            <v>PAC</v>
          </cell>
          <cell r="S305" t="str">
            <v>2018-2019-2020-2021-2022-2023-2024 - 2025</v>
          </cell>
          <cell r="T305">
            <v>8</v>
          </cell>
          <cell r="U305" t="str">
            <v>SI</v>
          </cell>
          <cell r="V305" t="str">
            <v>SI</v>
          </cell>
          <cell r="W305">
            <v>140</v>
          </cell>
          <cell r="X305">
            <v>77</v>
          </cell>
          <cell r="Y305">
            <v>117</v>
          </cell>
          <cell r="Z305">
            <v>194</v>
          </cell>
          <cell r="AA305">
            <v>69</v>
          </cell>
          <cell r="AB305">
            <v>110</v>
          </cell>
          <cell r="AC305">
            <v>179</v>
          </cell>
          <cell r="AD305">
            <v>69</v>
          </cell>
          <cell r="AE305">
            <v>110</v>
          </cell>
          <cell r="AF305">
            <v>179</v>
          </cell>
          <cell r="AG305">
            <v>69</v>
          </cell>
          <cell r="AH305">
            <v>110</v>
          </cell>
          <cell r="AI305">
            <v>179</v>
          </cell>
          <cell r="AJ305">
            <v>69</v>
          </cell>
          <cell r="AK305">
            <v>110</v>
          </cell>
          <cell r="AL305">
            <v>179</v>
          </cell>
          <cell r="AM305">
            <v>52</v>
          </cell>
          <cell r="AN305">
            <v>124</v>
          </cell>
          <cell r="AO305">
            <v>176</v>
          </cell>
          <cell r="AP305">
            <v>60</v>
          </cell>
          <cell r="AQ305">
            <v>110</v>
          </cell>
          <cell r="AR305">
            <v>170</v>
          </cell>
          <cell r="AS305">
            <v>170</v>
          </cell>
          <cell r="AT305">
            <v>11</v>
          </cell>
          <cell r="AU305">
            <v>7</v>
          </cell>
          <cell r="AV305">
            <v>77</v>
          </cell>
          <cell r="AW305">
            <v>10</v>
          </cell>
          <cell r="AX305">
            <v>48</v>
          </cell>
          <cell r="AY305">
            <v>8</v>
          </cell>
          <cell r="AZ305">
            <v>112</v>
          </cell>
          <cell r="BA305">
            <v>6</v>
          </cell>
          <cell r="BB305">
            <v>140</v>
          </cell>
          <cell r="BC305">
            <v>8</v>
          </cell>
          <cell r="BD305">
            <v>77</v>
          </cell>
          <cell r="BE305">
            <v>1</v>
          </cell>
          <cell r="BF305">
            <v>340680</v>
          </cell>
          <cell r="BG305">
            <v>672981.21</v>
          </cell>
          <cell r="BH305">
            <v>0</v>
          </cell>
          <cell r="BI305">
            <v>672981.21</v>
          </cell>
          <cell r="BL305">
            <v>1165974.1200000001</v>
          </cell>
          <cell r="BM305">
            <v>0</v>
          </cell>
          <cell r="BN305">
            <v>1165974.1200000001</v>
          </cell>
          <cell r="BQ305">
            <v>758037.66</v>
          </cell>
          <cell r="BR305">
            <v>0</v>
          </cell>
          <cell r="BS305">
            <v>758037.66</v>
          </cell>
          <cell r="BV305">
            <v>1408311.36</v>
          </cell>
          <cell r="BW305">
            <v>0</v>
          </cell>
          <cell r="BX305">
            <v>1408311.36</v>
          </cell>
          <cell r="CA305">
            <v>1065685.3999999999</v>
          </cell>
          <cell r="CB305">
            <v>0</v>
          </cell>
          <cell r="CC305">
            <v>1065685.3999999999</v>
          </cell>
          <cell r="CF305">
            <v>1417638.7956000001</v>
          </cell>
          <cell r="CG305">
            <v>0</v>
          </cell>
          <cell r="CH305">
            <v>1417638.7956000001</v>
          </cell>
          <cell r="CL305">
            <v>659739.78299999994</v>
          </cell>
          <cell r="CM305">
            <v>0</v>
          </cell>
          <cell r="CN305">
            <v>659739.78299999994</v>
          </cell>
          <cell r="CQ305">
            <v>0</v>
          </cell>
          <cell r="CR305">
            <v>0</v>
          </cell>
          <cell r="CS305">
            <v>0</v>
          </cell>
          <cell r="CT305">
            <v>1065689.3999999999</v>
          </cell>
          <cell r="CU305">
            <v>0</v>
          </cell>
          <cell r="CV305">
            <v>0</v>
          </cell>
          <cell r="CW305">
            <v>1065689.3999999999</v>
          </cell>
          <cell r="CX305">
            <v>240</v>
          </cell>
          <cell r="CY305">
            <v>0</v>
          </cell>
          <cell r="CZ305">
            <v>1417398.7956000001</v>
          </cell>
          <cell r="DA305">
            <v>0</v>
          </cell>
          <cell r="DB305">
            <v>0</v>
          </cell>
          <cell r="DC305">
            <v>1417638.7956000001</v>
          </cell>
          <cell r="DD305">
            <v>0</v>
          </cell>
          <cell r="DE305">
            <v>476664.41</v>
          </cell>
          <cell r="DF305">
            <v>183075.37299999999</v>
          </cell>
          <cell r="DG305">
            <v>0</v>
          </cell>
          <cell r="DH305">
            <v>0</v>
          </cell>
          <cell r="DI305">
            <v>659739.78299999994</v>
          </cell>
          <cell r="DJ305" t="str">
            <v>COPAISEG SAN ROMAN LTDA</v>
          </cell>
          <cell r="DK305" t="str">
            <v>02 Cooperativa</v>
          </cell>
          <cell r="FI305" t="str">
            <v>pacMAYOR</v>
          </cell>
        </row>
        <row r="306">
          <cell r="A306">
            <v>20600836995</v>
          </cell>
          <cell r="C306" t="str">
            <v>GRANADILLA</v>
          </cell>
          <cell r="D306" t="str">
            <v>GRANADILLA</v>
          </cell>
          <cell r="E306" t="str">
            <v>Huanuco</v>
          </cell>
          <cell r="F306">
            <v>100103</v>
          </cell>
          <cell r="H306" t="str">
            <v>Huanuco</v>
          </cell>
          <cell r="I306" t="str">
            <v>Chinchao</v>
          </cell>
          <cell r="R306" t="str">
            <v>PAC</v>
          </cell>
          <cell r="S306" t="str">
            <v>2024</v>
          </cell>
          <cell r="T306">
            <v>1</v>
          </cell>
          <cell r="U306" t="str">
            <v>SI</v>
          </cell>
          <cell r="V306" t="str">
            <v>SI</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24</v>
          </cell>
          <cell r="AN306">
            <v>6</v>
          </cell>
          <cell r="AO306">
            <v>30</v>
          </cell>
          <cell r="AP306">
            <v>0</v>
          </cell>
          <cell r="AQ306">
            <v>0</v>
          </cell>
          <cell r="AR306">
            <v>0</v>
          </cell>
          <cell r="AS306">
            <v>30</v>
          </cell>
          <cell r="AT306">
            <v>0</v>
          </cell>
          <cell r="AU306">
            <v>0</v>
          </cell>
          <cell r="AV306">
            <v>0</v>
          </cell>
          <cell r="AW306">
            <v>0</v>
          </cell>
          <cell r="AX306">
            <v>0</v>
          </cell>
          <cell r="AY306">
            <v>0</v>
          </cell>
          <cell r="AZ306">
            <v>0</v>
          </cell>
          <cell r="BA306">
            <v>0</v>
          </cell>
          <cell r="BB306">
            <v>18</v>
          </cell>
          <cell r="BC306">
            <v>0</v>
          </cell>
          <cell r="BD306">
            <v>0</v>
          </cell>
          <cell r="BE306">
            <v>0</v>
          </cell>
          <cell r="BF306">
            <v>0</v>
          </cell>
          <cell r="BG306">
            <v>0</v>
          </cell>
          <cell r="BH306">
            <v>0</v>
          </cell>
          <cell r="BI306">
            <v>0</v>
          </cell>
          <cell r="BL306">
            <v>0</v>
          </cell>
          <cell r="BM306">
            <v>0</v>
          </cell>
          <cell r="BN306">
            <v>0</v>
          </cell>
          <cell r="BQ306">
            <v>0</v>
          </cell>
          <cell r="BR306">
            <v>0</v>
          </cell>
          <cell r="BS306">
            <v>0</v>
          </cell>
          <cell r="BV306">
            <v>0</v>
          </cell>
          <cell r="BW306">
            <v>0</v>
          </cell>
          <cell r="BX306">
            <v>0</v>
          </cell>
          <cell r="CA306">
            <v>0</v>
          </cell>
          <cell r="CB306">
            <v>0</v>
          </cell>
          <cell r="CC306">
            <v>0</v>
          </cell>
          <cell r="CF306">
            <v>26114.6</v>
          </cell>
          <cell r="CG306">
            <v>0</v>
          </cell>
          <cell r="CH306">
            <v>26114.6</v>
          </cell>
          <cell r="CL306">
            <v>0</v>
          </cell>
          <cell r="CM306">
            <v>0</v>
          </cell>
          <cell r="CN306">
            <v>0</v>
          </cell>
          <cell r="CQ306">
            <v>0</v>
          </cell>
          <cell r="CR306">
            <v>0</v>
          </cell>
          <cell r="CS306">
            <v>0</v>
          </cell>
          <cell r="CT306">
            <v>0</v>
          </cell>
          <cell r="CU306">
            <v>0</v>
          </cell>
          <cell r="CV306">
            <v>0</v>
          </cell>
          <cell r="CW306">
            <v>0</v>
          </cell>
          <cell r="CX306">
            <v>0</v>
          </cell>
          <cell r="CY306">
            <v>26114.6</v>
          </cell>
          <cell r="CZ306">
            <v>0</v>
          </cell>
          <cell r="DA306">
            <v>0</v>
          </cell>
          <cell r="DB306">
            <v>0</v>
          </cell>
          <cell r="DC306">
            <v>26114.6</v>
          </cell>
          <cell r="DD306">
            <v>0</v>
          </cell>
          <cell r="DE306">
            <v>0</v>
          </cell>
          <cell r="DF306">
            <v>0</v>
          </cell>
          <cell r="DG306">
            <v>0</v>
          </cell>
          <cell r="DH306">
            <v>0</v>
          </cell>
          <cell r="DI306">
            <v>0</v>
          </cell>
          <cell r="DJ306" t="str">
            <v>ASOCIACION DE PRODUCTORES AGROPECUARIOS SAN RAFAEL DE PIPISH CHALLANA - CHINCHAO</v>
          </cell>
          <cell r="DK306" t="str">
            <v>01 Asociación</v>
          </cell>
          <cell r="FI306" t="str">
            <v>pacMAYOR</v>
          </cell>
        </row>
        <row r="307">
          <cell r="A307">
            <v>20600838947</v>
          </cell>
          <cell r="C307" t="str">
            <v>DERIVADOS LACTEOS</v>
          </cell>
          <cell r="D307" t="str">
            <v>DERIVADOS LACTEOS</v>
          </cell>
          <cell r="E307" t="str">
            <v>Arequipa</v>
          </cell>
          <cell r="F307">
            <v>40520</v>
          </cell>
          <cell r="H307" t="str">
            <v>Caylloma</v>
          </cell>
          <cell r="I307" t="str">
            <v>Majes</v>
          </cell>
          <cell r="R307" t="str">
            <v>PAC</v>
          </cell>
          <cell r="S307" t="str">
            <v>2018-2019</v>
          </cell>
          <cell r="T307">
            <v>2</v>
          </cell>
          <cell r="U307" t="str">
            <v>SI</v>
          </cell>
          <cell r="V307" t="str">
            <v>NO</v>
          </cell>
          <cell r="W307">
            <v>52</v>
          </cell>
          <cell r="X307">
            <v>43</v>
          </cell>
          <cell r="Y307">
            <v>9</v>
          </cell>
          <cell r="Z307">
            <v>52</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52</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L307">
            <v>0</v>
          </cell>
          <cell r="BM307">
            <v>0</v>
          </cell>
          <cell r="BN307">
            <v>0</v>
          </cell>
          <cell r="BQ307">
            <v>0</v>
          </cell>
          <cell r="BR307">
            <v>0</v>
          </cell>
          <cell r="BS307">
            <v>0</v>
          </cell>
          <cell r="BV307">
            <v>0</v>
          </cell>
          <cell r="BW307">
            <v>0</v>
          </cell>
          <cell r="BX307">
            <v>0</v>
          </cell>
          <cell r="CA307">
            <v>0</v>
          </cell>
          <cell r="CB307">
            <v>0</v>
          </cell>
          <cell r="CC307">
            <v>0</v>
          </cell>
          <cell r="CF307">
            <v>0</v>
          </cell>
          <cell r="CG307">
            <v>0</v>
          </cell>
          <cell r="CH307">
            <v>0</v>
          </cell>
          <cell r="CL307">
            <v>0</v>
          </cell>
          <cell r="CM307">
            <v>0</v>
          </cell>
          <cell r="CN307">
            <v>0</v>
          </cell>
          <cell r="CQ307">
            <v>0</v>
          </cell>
          <cell r="CR307">
            <v>0</v>
          </cell>
          <cell r="CS307">
            <v>0</v>
          </cell>
          <cell r="CT307">
            <v>0</v>
          </cell>
          <cell r="CU307">
            <v>0</v>
          </cell>
          <cell r="CV307">
            <v>0</v>
          </cell>
          <cell r="CW307">
            <v>0</v>
          </cell>
          <cell r="CX307">
            <v>0</v>
          </cell>
          <cell r="CY307">
            <v>0</v>
          </cell>
          <cell r="CZ307">
            <v>0</v>
          </cell>
          <cell r="DA307">
            <v>0</v>
          </cell>
          <cell r="DB307">
            <v>0</v>
          </cell>
          <cell r="DC307">
            <v>0</v>
          </cell>
          <cell r="DD307">
            <v>0</v>
          </cell>
          <cell r="DE307">
            <v>0</v>
          </cell>
          <cell r="DF307">
            <v>0</v>
          </cell>
          <cell r="DG307">
            <v>0</v>
          </cell>
          <cell r="DH307">
            <v>0</v>
          </cell>
          <cell r="DI307">
            <v>0</v>
          </cell>
          <cell r="DJ307" t="str">
            <v>PRODUCTOS LACTEOS AREQUIPA S.A.</v>
          </cell>
          <cell r="DK307" t="str">
            <v>07 Otros</v>
          </cell>
          <cell r="FI307" t="str">
            <v>pacMAYOR</v>
          </cell>
        </row>
        <row r="308">
          <cell r="A308">
            <v>20600862074</v>
          </cell>
          <cell r="C308" t="str">
            <v>MANZANA</v>
          </cell>
          <cell r="D308" t="str">
            <v>MANZANA</v>
          </cell>
          <cell r="E308" t="str">
            <v>Ancash</v>
          </cell>
          <cell r="F308">
            <v>20110</v>
          </cell>
          <cell r="H308" t="str">
            <v>Huaraz</v>
          </cell>
          <cell r="I308" t="str">
            <v>Pariacoto</v>
          </cell>
          <cell r="R308" t="str">
            <v>PAC</v>
          </cell>
          <cell r="S308" t="str">
            <v>2018</v>
          </cell>
          <cell r="T308">
            <v>1</v>
          </cell>
          <cell r="U308" t="str">
            <v>NO</v>
          </cell>
          <cell r="V308" t="str">
            <v>NO</v>
          </cell>
          <cell r="W308">
            <v>15</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15</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L308">
            <v>0</v>
          </cell>
          <cell r="BM308">
            <v>0</v>
          </cell>
          <cell r="BN308">
            <v>0</v>
          </cell>
          <cell r="BQ308">
            <v>0</v>
          </cell>
          <cell r="BR308">
            <v>0</v>
          </cell>
          <cell r="BS308">
            <v>0</v>
          </cell>
          <cell r="BV308">
            <v>0</v>
          </cell>
          <cell r="BW308">
            <v>0</v>
          </cell>
          <cell r="BX308">
            <v>0</v>
          </cell>
          <cell r="CA308">
            <v>0</v>
          </cell>
          <cell r="CB308">
            <v>0</v>
          </cell>
          <cell r="CC308">
            <v>0</v>
          </cell>
          <cell r="CF308">
            <v>0</v>
          </cell>
          <cell r="CG308">
            <v>0</v>
          </cell>
          <cell r="CH308">
            <v>0</v>
          </cell>
          <cell r="CL308">
            <v>0</v>
          </cell>
          <cell r="CM308">
            <v>0</v>
          </cell>
          <cell r="CN308">
            <v>0</v>
          </cell>
          <cell r="CQ308">
            <v>0</v>
          </cell>
          <cell r="CR308">
            <v>0</v>
          </cell>
          <cell r="CS308">
            <v>0</v>
          </cell>
          <cell r="CT308">
            <v>0</v>
          </cell>
          <cell r="CU308">
            <v>0</v>
          </cell>
          <cell r="CV308">
            <v>0</v>
          </cell>
          <cell r="CW308">
            <v>0</v>
          </cell>
          <cell r="CX308">
            <v>0</v>
          </cell>
          <cell r="CY308">
            <v>0</v>
          </cell>
          <cell r="CZ308">
            <v>0</v>
          </cell>
          <cell r="DA308">
            <v>0</v>
          </cell>
          <cell r="DB308">
            <v>0</v>
          </cell>
          <cell r="DC308">
            <v>0</v>
          </cell>
          <cell r="DD308">
            <v>0</v>
          </cell>
          <cell r="DE308">
            <v>0</v>
          </cell>
          <cell r="DF308">
            <v>0</v>
          </cell>
          <cell r="DG308">
            <v>0</v>
          </cell>
          <cell r="DH308">
            <v>0</v>
          </cell>
          <cell r="DI308">
            <v>0</v>
          </cell>
          <cell r="DJ308" t="str">
            <v>ASOCIACIÓN DE PRODUCTORES DE MANZANO ORGANICO DEL DISTRITO DE PARIACOTO</v>
          </cell>
          <cell r="DK308" t="str">
            <v>01 Asociación</v>
          </cell>
          <cell r="FI308" t="str">
            <v>pacMAYOR</v>
          </cell>
        </row>
        <row r="309">
          <cell r="A309">
            <v>20603820691</v>
          </cell>
          <cell r="C309" t="str">
            <v>CAFÉ</v>
          </cell>
          <cell r="D309" t="str">
            <v>CAFE PERGAMINO</v>
          </cell>
          <cell r="E309" t="str">
            <v>San Martin</v>
          </cell>
          <cell r="F309">
            <v>220201</v>
          </cell>
          <cell r="H309" t="str">
            <v>Bellavista</v>
          </cell>
          <cell r="I309" t="str">
            <v>Bellavista</v>
          </cell>
          <cell r="R309" t="str">
            <v>PAC</v>
          </cell>
          <cell r="S309" t="str">
            <v>2025</v>
          </cell>
          <cell r="T309">
            <v>1</v>
          </cell>
          <cell r="U309" t="str">
            <v>SI</v>
          </cell>
          <cell r="V309" t="str">
            <v>SI</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21</v>
          </cell>
          <cell r="AQ309">
            <v>12</v>
          </cell>
          <cell r="AR309">
            <v>33</v>
          </cell>
          <cell r="AS309">
            <v>33</v>
          </cell>
          <cell r="BD309">
            <v>9</v>
          </cell>
          <cell r="BE309">
            <v>1</v>
          </cell>
          <cell r="CL309">
            <v>19935430.169769902</v>
          </cell>
          <cell r="CM309">
            <v>2127055.0888574002</v>
          </cell>
          <cell r="CN309">
            <v>22062485.258627299</v>
          </cell>
          <cell r="DD309">
            <v>0</v>
          </cell>
          <cell r="DE309">
            <v>0</v>
          </cell>
          <cell r="DF309">
            <v>22062485.258627299</v>
          </cell>
          <cell r="DG309">
            <v>0</v>
          </cell>
          <cell r="DH309">
            <v>0</v>
          </cell>
          <cell r="DI309">
            <v>22062485.258627299</v>
          </cell>
          <cell r="DJ309" t="str">
            <v>COOPERATIVA AGRARIA DE SERVICIOS MULTIPLES CORDILLERA AZUL - CORDILLERA AZUL COOP</v>
          </cell>
          <cell r="DK309" t="str">
            <v>02 Cooperativa</v>
          </cell>
          <cell r="DN309" t="str">
            <v>San Martín</v>
          </cell>
          <cell r="DQ309" t="str">
            <v>SI</v>
          </cell>
          <cell r="DR309">
            <v>43423</v>
          </cell>
          <cell r="DS309">
            <v>2025</v>
          </cell>
          <cell r="DT309" t="str">
            <v>Ejecución</v>
          </cell>
          <cell r="DU309" t="str">
            <v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v>
          </cell>
          <cell r="DV309" t="str">
            <v>En el 2025 se realizaron ventas por más de 20 millones de soles como ventas nacionales y en ventas internacionales S/. 2,127,055.09 con mercado destino a Bélgica ( COFFEETEAM)</v>
          </cell>
          <cell r="DW309" t="str">
            <v>Cooperativa Agraria de Servicios Múltiples Cordillera Azul</v>
          </cell>
          <cell r="DX309">
            <v>291</v>
          </cell>
          <cell r="DY309">
            <v>90</v>
          </cell>
          <cell r="DZ309">
            <v>1143</v>
          </cell>
          <cell r="EA309" t="str">
            <v>18548 qq</v>
          </cell>
          <cell r="EB309" t="str">
            <v>Marzo - Noviembre</v>
          </cell>
          <cell r="EC309" t="str">
            <v>Marzo - Diciembre</v>
          </cell>
          <cell r="ED309" t="str">
            <v>1000 - 1500 m s. n. m.</v>
          </cell>
          <cell r="EE309" t="str">
            <v>Mezcla de variedades (Caturra, Pache, Catuaí, Catimor, Bourbon, Típica, Gran Colombia)</v>
          </cell>
          <cell r="EF309" t="str">
            <v>UE (PE-BIO-178.604-0001170.2025.001 vigencia 18/11/2026) USA ( ID NOP  6250042027 vigencia 19/08/2026) JAS (CE-013613-2025  vigencia 14/06/2026)</v>
          </cell>
          <cell r="EG309" t="str">
            <v>FLO ID 40548  vigencia 13/08/2026</v>
          </cell>
          <cell r="EH309" t="str">
            <v>Rainforest Alliance (RA_00073022201 vigencia 10/03/2026)</v>
          </cell>
          <cell r="EI309" t="str">
            <v xml:space="preserve">Grado 1: Se admite un máximo de 15 defectos o imperfecciones, Grado 2: Se admite un máximo de 23 defectos </v>
          </cell>
          <cell r="EJ309">
            <v>1</v>
          </cell>
          <cell r="EK309" t="str">
            <v>Carretera F. B. Terry S/N - Sector El Porvenir - Bellavista</v>
          </cell>
          <cell r="EL309" t="str">
            <v>administracion@cordillerazulperu.com</v>
          </cell>
          <cell r="EM309">
            <v>979605785</v>
          </cell>
          <cell r="EN309" t="str">
            <v>https://cordillerazulperu.com</v>
          </cell>
          <cell r="EO309" t="str">
            <v>https://www.facebook.com/people/Cooperativa-Agraria-Cordillera-Azul/100048919152277/</v>
          </cell>
          <cell r="EP309" t="str">
            <v>Juan Carlos Cahuaza Rivera</v>
          </cell>
          <cell r="ES309" t="str">
            <v>Juan Carlos Cahuaza Rivera</v>
          </cell>
          <cell r="ET309">
            <v>979605785</v>
          </cell>
          <cell r="EV309" t="str">
            <v>Q0237721N/UBCOAR</v>
          </cell>
          <cell r="EW309">
            <v>46302</v>
          </cell>
          <cell r="EZ309" t="str">
            <v>Capito</v>
          </cell>
          <cell r="FA309" t="str">
            <v>Capito</v>
          </cell>
          <cell r="FC309" t="str">
            <v>SI</v>
          </cell>
          <cell r="FD309">
            <v>723914.95000000007</v>
          </cell>
          <cell r="FE309">
            <v>101370</v>
          </cell>
          <cell r="FF309">
            <v>1469.130434782609</v>
          </cell>
          <cell r="FG309">
            <v>5.3422924901185773</v>
          </cell>
          <cell r="FH309" t="str">
            <v>Belgica, Estados Unidos, Alemania</v>
          </cell>
          <cell r="FI309" t="str">
            <v>pacMAYOR|san martin</v>
          </cell>
        </row>
        <row r="310">
          <cell r="A310">
            <v>20600920597</v>
          </cell>
          <cell r="C310" t="str">
            <v>CACAO</v>
          </cell>
          <cell r="D310" t="str">
            <v>CACAO</v>
          </cell>
          <cell r="E310" t="str">
            <v>Ayacucho</v>
          </cell>
          <cell r="F310">
            <v>50510</v>
          </cell>
          <cell r="H310" t="str">
            <v>La Mar</v>
          </cell>
          <cell r="I310" t="str">
            <v>Anchihuay</v>
          </cell>
          <cell r="DJ310" t="str">
            <v>COOPERATIVA AGRARIA YURAQ YACU</v>
          </cell>
          <cell r="DK310" t="str">
            <v>02 Cooperativa</v>
          </cell>
          <cell r="DN310" t="str">
            <v>Ayacucho</v>
          </cell>
          <cell r="DQ310" t="str">
            <v>SI</v>
          </cell>
          <cell r="DR310">
            <v>42416</v>
          </cell>
          <cell r="DS310">
            <v>2026</v>
          </cell>
          <cell r="DT310" t="str">
            <v>Ejecucion</v>
          </cell>
          <cell r="DU310" t="str">
            <v>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v>
          </cell>
          <cell r="DV310" t="str">
            <v>2026 será el primer año de intervención,
 se actaulizará los formatos del PAC con
 la DIRECTIVA N°001-2026/AGROMERCADO</v>
          </cell>
          <cell r="DW310" t="str">
            <v>Cooperativa Agraria Yuraq Yacu</v>
          </cell>
          <cell r="DX310">
            <v>75</v>
          </cell>
          <cell r="DY310">
            <v>19</v>
          </cell>
          <cell r="DZ310">
            <v>94</v>
          </cell>
          <cell r="EA310">
            <v>44.36</v>
          </cell>
          <cell r="EB310" t="str">
            <v>Junio - Agosto</v>
          </cell>
          <cell r="EC310" t="str">
            <v>Mayo - Octubre</v>
          </cell>
          <cell r="ED310" t="str">
            <v>750 - 2000 m s. n. m.</v>
          </cell>
          <cell r="EE310" t="str">
            <v>Caturra, Típica, Catimor, Borbón, Geisha, Mezcla</v>
          </cell>
          <cell r="EF310" t="str">
            <v>SI CUENTA</v>
          </cell>
          <cell r="EG310" t="str">
            <v>NO  CUENTA</v>
          </cell>
          <cell r="EH310" t="str">
            <v>NINGUNA</v>
          </cell>
          <cell r="EI310" t="str">
            <v>Cafe especial: Perfirl sensorial 82 a 84</v>
          </cell>
          <cell r="EJ310" t="str">
            <v>No se cuenta con la información debido a que nose tiene aun intervención como Agromercado</v>
          </cell>
          <cell r="EK310" t="str">
            <v>NRO. S/N BAR. RUYACC YACU (COSTADO PLAZA PRINCIPAL) AYACUCHO - LA MAR - ANCHIHUAY</v>
          </cell>
          <cell r="EM310">
            <v>939801515</v>
          </cell>
          <cell r="EN310" t="str">
            <v>No Cuenta</v>
          </cell>
          <cell r="EO310" t="str">
            <v>https://www.facebook.com/share/1BZbLKGT1v/</v>
          </cell>
          <cell r="EP310" t="str">
            <v>Alder Espino Castillo</v>
          </cell>
          <cell r="ES310" t="str">
            <v>MARCIAL TAYPE BORDA</v>
          </cell>
          <cell r="ET310">
            <v>983732346</v>
          </cell>
          <cell r="EV310" t="str">
            <v>Q0239023N/EECOAR</v>
          </cell>
          <cell r="EW310">
            <v>47067</v>
          </cell>
          <cell r="EX310" t="str">
            <v>CAFE COLIBRÍ</v>
          </cell>
          <cell r="EY310" t="str">
            <v>CAFE COLIBRÍ</v>
          </cell>
          <cell r="EZ310" t="str">
            <v>CAFE COLIBRÍ</v>
          </cell>
          <cell r="FA310" t="str">
            <v>Bolsas trilaminadas con cierre 
ziper de seguridad y válvula 
(250 Y 500 gramos) y cafe en 
grano en sacos de yute
de 60 kilogramos</v>
          </cell>
          <cell r="FB310" t="str">
            <v>Estan en proceso de inspeccion interna de certificacion oprganica</v>
          </cell>
          <cell r="FC310" t="str">
            <v>NO</v>
          </cell>
          <cell r="FI310" t="str">
            <v>san martin</v>
          </cell>
        </row>
        <row r="311">
          <cell r="A311">
            <v>20604151954</v>
          </cell>
          <cell r="C311" t="str">
            <v>CACAO</v>
          </cell>
          <cell r="D311" t="str">
            <v>CACAO</v>
          </cell>
          <cell r="E311" t="str">
            <v>Madre de Dios</v>
          </cell>
          <cell r="F311">
            <v>170101</v>
          </cell>
          <cell r="H311" t="str">
            <v>Tambopata</v>
          </cell>
          <cell r="I311" t="str">
            <v>Tambopata</v>
          </cell>
          <cell r="R311" t="str">
            <v>PAC</v>
          </cell>
          <cell r="S311" t="str">
            <v>2019-2020-2021-2022-2023</v>
          </cell>
          <cell r="T311">
            <v>5</v>
          </cell>
          <cell r="U311" t="str">
            <v>SI</v>
          </cell>
          <cell r="V311" t="str">
            <v>SI</v>
          </cell>
          <cell r="W311">
            <v>0</v>
          </cell>
          <cell r="X311">
            <v>41</v>
          </cell>
          <cell r="Y311">
            <v>11</v>
          </cell>
          <cell r="Z311">
            <v>52</v>
          </cell>
          <cell r="AA311">
            <v>37</v>
          </cell>
          <cell r="AB311">
            <v>15</v>
          </cell>
          <cell r="AC311">
            <v>52</v>
          </cell>
          <cell r="AD311">
            <v>61</v>
          </cell>
          <cell r="AE311">
            <v>29</v>
          </cell>
          <cell r="AF311">
            <v>90</v>
          </cell>
          <cell r="AG311">
            <v>61</v>
          </cell>
          <cell r="AH311">
            <v>29</v>
          </cell>
          <cell r="AI311">
            <v>90</v>
          </cell>
          <cell r="AJ311">
            <v>61</v>
          </cell>
          <cell r="AK311">
            <v>29</v>
          </cell>
          <cell r="AL311">
            <v>90</v>
          </cell>
          <cell r="AM311">
            <v>0</v>
          </cell>
          <cell r="AN311">
            <v>0</v>
          </cell>
          <cell r="AO311">
            <v>0</v>
          </cell>
          <cell r="AP311">
            <v>0</v>
          </cell>
          <cell r="AQ311">
            <v>0</v>
          </cell>
          <cell r="AR311">
            <v>0</v>
          </cell>
          <cell r="AS311">
            <v>90</v>
          </cell>
          <cell r="AT311">
            <v>0</v>
          </cell>
          <cell r="AU311">
            <v>0</v>
          </cell>
          <cell r="AV311">
            <v>35</v>
          </cell>
          <cell r="AW311">
            <v>4</v>
          </cell>
          <cell r="AX311">
            <v>32</v>
          </cell>
          <cell r="AY311">
            <v>7</v>
          </cell>
          <cell r="AZ311">
            <v>36</v>
          </cell>
          <cell r="BA311">
            <v>3</v>
          </cell>
          <cell r="BB311">
            <v>0</v>
          </cell>
          <cell r="BC311">
            <v>0</v>
          </cell>
          <cell r="BD311">
            <v>0</v>
          </cell>
          <cell r="BE311">
            <v>0</v>
          </cell>
          <cell r="BF311">
            <v>0</v>
          </cell>
          <cell r="BG311">
            <v>0</v>
          </cell>
          <cell r="BH311">
            <v>0</v>
          </cell>
          <cell r="BI311">
            <v>0</v>
          </cell>
          <cell r="BL311">
            <v>921293.49</v>
          </cell>
          <cell r="BM311">
            <v>0</v>
          </cell>
          <cell r="BN311">
            <v>921293.49</v>
          </cell>
          <cell r="BQ311">
            <v>1558542.81</v>
          </cell>
          <cell r="BR311">
            <v>0</v>
          </cell>
          <cell r="BS311">
            <v>1558542.81</v>
          </cell>
          <cell r="BV311">
            <v>1754342.05</v>
          </cell>
          <cell r="BW311">
            <v>38679.79</v>
          </cell>
          <cell r="BX311">
            <v>1793021.84</v>
          </cell>
          <cell r="CA311">
            <v>2476844.9</v>
          </cell>
          <cell r="CB311">
            <v>323500.25</v>
          </cell>
          <cell r="CC311">
            <v>2800345.15</v>
          </cell>
          <cell r="CF311">
            <v>0</v>
          </cell>
          <cell r="CG311">
            <v>0</v>
          </cell>
          <cell r="CH311">
            <v>0</v>
          </cell>
          <cell r="CL311">
            <v>0</v>
          </cell>
          <cell r="CM311">
            <v>0</v>
          </cell>
          <cell r="CN311">
            <v>0</v>
          </cell>
          <cell r="CQ311">
            <v>184</v>
          </cell>
          <cell r="CR311">
            <v>0</v>
          </cell>
          <cell r="CS311">
            <v>0</v>
          </cell>
          <cell r="CT311">
            <v>2800161.1475</v>
          </cell>
          <cell r="CU311">
            <v>0</v>
          </cell>
          <cell r="CV311">
            <v>0</v>
          </cell>
          <cell r="CW311">
            <v>2800345.1475</v>
          </cell>
          <cell r="CX311">
            <v>0</v>
          </cell>
          <cell r="CY311">
            <v>0</v>
          </cell>
          <cell r="CZ311">
            <v>0</v>
          </cell>
          <cell r="DA311">
            <v>0</v>
          </cell>
          <cell r="DB311">
            <v>0</v>
          </cell>
          <cell r="DC311">
            <v>0</v>
          </cell>
          <cell r="DD311">
            <v>0</v>
          </cell>
          <cell r="DE311">
            <v>0</v>
          </cell>
          <cell r="DF311">
            <v>0</v>
          </cell>
          <cell r="DG311">
            <v>0</v>
          </cell>
          <cell r="DH311">
            <v>0</v>
          </cell>
          <cell r="DI311">
            <v>0</v>
          </cell>
          <cell r="DJ311" t="str">
            <v>COOPERATIVA AGRARIA DE SERVICIOS MULTIPLES SUR ORIENTE - COOPSSUR ORIENTE</v>
          </cell>
          <cell r="DK311" t="str">
            <v>02 Cooperativa</v>
          </cell>
          <cell r="FI311" t="str">
            <v>pacMAYOR</v>
          </cell>
        </row>
        <row r="312">
          <cell r="A312">
            <v>20600998847</v>
          </cell>
          <cell r="C312" t="str">
            <v>QUINUA Y OTROS GRANOS</v>
          </cell>
          <cell r="D312" t="str">
            <v>QUINUA</v>
          </cell>
          <cell r="E312" t="str">
            <v>Apurimac</v>
          </cell>
          <cell r="F312">
            <v>30201</v>
          </cell>
          <cell r="H312" t="str">
            <v>Andahuaylas</v>
          </cell>
          <cell r="I312" t="str">
            <v>Andahuaylas</v>
          </cell>
          <cell r="R312" t="str">
            <v>PAC</v>
          </cell>
          <cell r="S312" t="str">
            <v>2018-2019-2020-2021-2022-2023</v>
          </cell>
          <cell r="T312">
            <v>6</v>
          </cell>
          <cell r="U312" t="str">
            <v>SI</v>
          </cell>
          <cell r="V312" t="str">
            <v>SI</v>
          </cell>
          <cell r="W312">
            <v>168</v>
          </cell>
          <cell r="X312">
            <v>93</v>
          </cell>
          <cell r="Y312">
            <v>42</v>
          </cell>
          <cell r="Z312">
            <v>135</v>
          </cell>
          <cell r="AA312">
            <v>82</v>
          </cell>
          <cell r="AB312">
            <v>41</v>
          </cell>
          <cell r="AC312">
            <v>123</v>
          </cell>
          <cell r="AD312">
            <v>103</v>
          </cell>
          <cell r="AE312">
            <v>47</v>
          </cell>
          <cell r="AF312">
            <v>150</v>
          </cell>
          <cell r="AG312">
            <v>103</v>
          </cell>
          <cell r="AH312">
            <v>47</v>
          </cell>
          <cell r="AI312">
            <v>150</v>
          </cell>
          <cell r="AJ312">
            <v>103</v>
          </cell>
          <cell r="AK312">
            <v>47</v>
          </cell>
          <cell r="AL312">
            <v>150</v>
          </cell>
          <cell r="AM312">
            <v>0</v>
          </cell>
          <cell r="AN312">
            <v>0</v>
          </cell>
          <cell r="AO312">
            <v>0</v>
          </cell>
          <cell r="AP312">
            <v>0</v>
          </cell>
          <cell r="AQ312">
            <v>0</v>
          </cell>
          <cell r="AR312">
            <v>0</v>
          </cell>
          <cell r="AS312">
            <v>150</v>
          </cell>
          <cell r="AT312">
            <v>0</v>
          </cell>
          <cell r="AU312">
            <v>6</v>
          </cell>
          <cell r="AV312">
            <v>59</v>
          </cell>
          <cell r="AW312">
            <v>4</v>
          </cell>
          <cell r="AX312">
            <v>24</v>
          </cell>
          <cell r="AY312">
            <v>3</v>
          </cell>
          <cell r="AZ312">
            <v>5</v>
          </cell>
          <cell r="BA312">
            <v>0</v>
          </cell>
          <cell r="BB312">
            <v>0</v>
          </cell>
          <cell r="BC312">
            <v>0</v>
          </cell>
          <cell r="BD312">
            <v>0</v>
          </cell>
          <cell r="BE312">
            <v>0</v>
          </cell>
          <cell r="BF312">
            <v>0</v>
          </cell>
          <cell r="BG312">
            <v>471229</v>
          </cell>
          <cell r="BH312">
            <v>0</v>
          </cell>
          <cell r="BI312">
            <v>471229</v>
          </cell>
          <cell r="BL312">
            <v>1076214.3999999999</v>
          </cell>
          <cell r="BM312">
            <v>0</v>
          </cell>
          <cell r="BN312">
            <v>1076214.3999999999</v>
          </cell>
          <cell r="BQ312">
            <v>748371.58</v>
          </cell>
          <cell r="BR312">
            <v>0</v>
          </cell>
          <cell r="BS312">
            <v>748371.58</v>
          </cell>
          <cell r="BV312">
            <v>0</v>
          </cell>
          <cell r="BW312">
            <v>0</v>
          </cell>
          <cell r="BX312">
            <v>0</v>
          </cell>
          <cell r="CA312">
            <v>200004</v>
          </cell>
          <cell r="CB312">
            <v>0</v>
          </cell>
          <cell r="CC312">
            <v>200004</v>
          </cell>
          <cell r="CF312">
            <v>0</v>
          </cell>
          <cell r="CG312">
            <v>0</v>
          </cell>
          <cell r="CH312">
            <v>0</v>
          </cell>
          <cell r="CL312">
            <v>0</v>
          </cell>
          <cell r="CM312">
            <v>0</v>
          </cell>
          <cell r="CN312">
            <v>0</v>
          </cell>
          <cell r="CQ312">
            <v>0</v>
          </cell>
          <cell r="CR312">
            <v>200004</v>
          </cell>
          <cell r="CS312">
            <v>0</v>
          </cell>
          <cell r="CT312">
            <v>0</v>
          </cell>
          <cell r="CU312">
            <v>0</v>
          </cell>
          <cell r="CV312">
            <v>0</v>
          </cell>
          <cell r="CW312">
            <v>200004</v>
          </cell>
          <cell r="CX312">
            <v>0</v>
          </cell>
          <cell r="CY312">
            <v>0</v>
          </cell>
          <cell r="CZ312">
            <v>0</v>
          </cell>
          <cell r="DA312">
            <v>0</v>
          </cell>
          <cell r="DB312">
            <v>0</v>
          </cell>
          <cell r="DC312">
            <v>0</v>
          </cell>
          <cell r="DD312">
            <v>0</v>
          </cell>
          <cell r="DE312">
            <v>0</v>
          </cell>
          <cell r="DF312">
            <v>0</v>
          </cell>
          <cell r="DG312">
            <v>0</v>
          </cell>
          <cell r="DH312">
            <v>0</v>
          </cell>
          <cell r="DI312">
            <v>0</v>
          </cell>
          <cell r="DJ312" t="str">
            <v>COOPERATIVA AGROINDUSTRIAL TIERRA ANDINA APURIMAC LTDA - CATAA LTDA</v>
          </cell>
          <cell r="DK312" t="str">
            <v>02 Cooperativa</v>
          </cell>
          <cell r="FI312" t="str">
            <v>pacMAYOR</v>
          </cell>
        </row>
        <row r="313">
          <cell r="A313">
            <v>20601006368</v>
          </cell>
          <cell r="C313" t="str">
            <v>QUINUA Y OTROS GRANOS</v>
          </cell>
          <cell r="D313" t="str">
            <v>QUINUA</v>
          </cell>
          <cell r="E313" t="str">
            <v>Apurimac</v>
          </cell>
          <cell r="F313">
            <v>30213</v>
          </cell>
          <cell r="H313" t="str">
            <v>Andahuaylas</v>
          </cell>
          <cell r="I313" t="str">
            <v>San Jeronimo</v>
          </cell>
          <cell r="R313" t="str">
            <v>PAC</v>
          </cell>
          <cell r="S313" t="str">
            <v>2021-2022-2023-2024 - 2025</v>
          </cell>
          <cell r="T313">
            <v>5</v>
          </cell>
          <cell r="U313" t="str">
            <v>SI</v>
          </cell>
          <cell r="V313" t="str">
            <v>SI</v>
          </cell>
          <cell r="W313">
            <v>0</v>
          </cell>
          <cell r="X313">
            <v>0</v>
          </cell>
          <cell r="Y313">
            <v>0</v>
          </cell>
          <cell r="Z313">
            <v>0</v>
          </cell>
          <cell r="AA313">
            <v>0</v>
          </cell>
          <cell r="AB313">
            <v>0</v>
          </cell>
          <cell r="AC313">
            <v>0</v>
          </cell>
          <cell r="AD313">
            <v>72</v>
          </cell>
          <cell r="AE313">
            <v>23</v>
          </cell>
          <cell r="AF313">
            <v>95</v>
          </cell>
          <cell r="AG313">
            <v>72</v>
          </cell>
          <cell r="AH313">
            <v>23</v>
          </cell>
          <cell r="AI313">
            <v>95</v>
          </cell>
          <cell r="AJ313">
            <v>72</v>
          </cell>
          <cell r="AK313">
            <v>23</v>
          </cell>
          <cell r="AL313">
            <v>95</v>
          </cell>
          <cell r="AM313">
            <v>60</v>
          </cell>
          <cell r="AN313">
            <v>25</v>
          </cell>
          <cell r="AO313">
            <v>85</v>
          </cell>
          <cell r="AP313">
            <v>76</v>
          </cell>
          <cell r="AQ313">
            <v>26</v>
          </cell>
          <cell r="AR313">
            <v>102</v>
          </cell>
          <cell r="AS313">
            <v>102</v>
          </cell>
          <cell r="AT313">
            <v>0</v>
          </cell>
          <cell r="AU313">
            <v>0</v>
          </cell>
          <cell r="AV313">
            <v>60</v>
          </cell>
          <cell r="AW313">
            <v>8</v>
          </cell>
          <cell r="AX313">
            <v>21</v>
          </cell>
          <cell r="AY313">
            <v>2</v>
          </cell>
          <cell r="AZ313">
            <v>26</v>
          </cell>
          <cell r="BA313">
            <v>4</v>
          </cell>
          <cell r="BB313">
            <v>12</v>
          </cell>
          <cell r="BC313">
            <v>4</v>
          </cell>
          <cell r="BD313">
            <v>58</v>
          </cell>
          <cell r="BE313">
            <v>8</v>
          </cell>
          <cell r="BF313">
            <v>0</v>
          </cell>
          <cell r="BG313">
            <v>0</v>
          </cell>
          <cell r="BH313">
            <v>0</v>
          </cell>
          <cell r="BI313">
            <v>0</v>
          </cell>
          <cell r="BL313">
            <v>0</v>
          </cell>
          <cell r="BM313">
            <v>0</v>
          </cell>
          <cell r="BN313">
            <v>0</v>
          </cell>
          <cell r="BQ313">
            <v>216103.95</v>
          </cell>
          <cell r="BR313">
            <v>0</v>
          </cell>
          <cell r="BS313">
            <v>216103.95</v>
          </cell>
          <cell r="BV313">
            <v>377066.8</v>
          </cell>
          <cell r="BW313">
            <v>0</v>
          </cell>
          <cell r="BX313">
            <v>377066.8</v>
          </cell>
          <cell r="CA313">
            <v>568018.75</v>
          </cell>
          <cell r="CB313">
            <v>0</v>
          </cell>
          <cell r="CC313">
            <v>568018.75</v>
          </cell>
          <cell r="CF313">
            <v>1274243.5</v>
          </cell>
          <cell r="CG313">
            <v>0</v>
          </cell>
          <cell r="CH313">
            <v>1274243.5</v>
          </cell>
          <cell r="CL313">
            <v>3685880.5972047201</v>
          </cell>
          <cell r="CM313">
            <v>0</v>
          </cell>
          <cell r="CN313">
            <v>3685880.5972047201</v>
          </cell>
          <cell r="CQ313">
            <v>0</v>
          </cell>
          <cell r="CR313">
            <v>0</v>
          </cell>
          <cell r="CS313">
            <v>0</v>
          </cell>
          <cell r="CT313">
            <v>568018.75</v>
          </cell>
          <cell r="CU313">
            <v>0</v>
          </cell>
          <cell r="CV313">
            <v>0</v>
          </cell>
          <cell r="CW313">
            <v>568018.75</v>
          </cell>
          <cell r="CX313">
            <v>0</v>
          </cell>
          <cell r="CY313">
            <v>0</v>
          </cell>
          <cell r="CZ313">
            <v>1274243.5</v>
          </cell>
          <cell r="DA313">
            <v>0</v>
          </cell>
          <cell r="DB313">
            <v>0</v>
          </cell>
          <cell r="DC313">
            <v>1274243.5</v>
          </cell>
          <cell r="DD313">
            <v>0</v>
          </cell>
          <cell r="DE313">
            <v>3673784.5972047201</v>
          </cell>
          <cell r="DF313">
            <v>12096</v>
          </cell>
          <cell r="DG313">
            <v>0</v>
          </cell>
          <cell r="DH313">
            <v>0</v>
          </cell>
          <cell r="DI313">
            <v>3685880.5972047201</v>
          </cell>
          <cell r="DJ313" t="str">
            <v>COOPERATIVA AGRARIA DE SERVICIOS MULTIPLES SUR ANDINO - COOPSUR</v>
          </cell>
          <cell r="DK313" t="str">
            <v>02 Cooperativa</v>
          </cell>
          <cell r="FI313" t="str">
            <v>pacMAYOR</v>
          </cell>
        </row>
        <row r="314">
          <cell r="A314">
            <v>20601022444</v>
          </cell>
          <cell r="C314" t="str">
            <v>DERIVADOS LACTEOS</v>
          </cell>
          <cell r="D314" t="str">
            <v>QUESOS MADURADOS</v>
          </cell>
          <cell r="E314" t="str">
            <v>Puno</v>
          </cell>
          <cell r="F314">
            <v>211101</v>
          </cell>
          <cell r="H314" t="str">
            <v>San Roman</v>
          </cell>
          <cell r="I314" t="str">
            <v>Juliaca</v>
          </cell>
          <cell r="R314" t="str">
            <v>PAC</v>
          </cell>
          <cell r="S314" t="str">
            <v>2018</v>
          </cell>
          <cell r="T314">
            <v>1</v>
          </cell>
          <cell r="U314" t="str">
            <v>NO</v>
          </cell>
          <cell r="V314" t="str">
            <v>NO</v>
          </cell>
          <cell r="W314">
            <v>17</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17</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L314">
            <v>0</v>
          </cell>
          <cell r="BM314">
            <v>0</v>
          </cell>
          <cell r="BN314">
            <v>0</v>
          </cell>
          <cell r="BQ314">
            <v>0</v>
          </cell>
          <cell r="BR314">
            <v>0</v>
          </cell>
          <cell r="BS314">
            <v>0</v>
          </cell>
          <cell r="BV314">
            <v>0</v>
          </cell>
          <cell r="BW314">
            <v>0</v>
          </cell>
          <cell r="BX314">
            <v>0</v>
          </cell>
          <cell r="CA314">
            <v>0</v>
          </cell>
          <cell r="CB314">
            <v>0</v>
          </cell>
          <cell r="CC314">
            <v>0</v>
          </cell>
          <cell r="CF314">
            <v>0</v>
          </cell>
          <cell r="CG314">
            <v>0</v>
          </cell>
          <cell r="CH314">
            <v>0</v>
          </cell>
          <cell r="CL314">
            <v>0</v>
          </cell>
          <cell r="CM314">
            <v>0</v>
          </cell>
          <cell r="CN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0</v>
          </cell>
          <cell r="DE314">
            <v>0</v>
          </cell>
          <cell r="DF314">
            <v>0</v>
          </cell>
          <cell r="DG314">
            <v>0</v>
          </cell>
          <cell r="DH314">
            <v>0</v>
          </cell>
          <cell r="DI314">
            <v>0</v>
          </cell>
          <cell r="DJ314" t="str">
            <v>CORPORACION GANADERA RAMIREZ SOCIEDAD ANONIMA CERRADA</v>
          </cell>
          <cell r="DK314" t="str">
            <v>07 Otros</v>
          </cell>
          <cell r="FI314" t="str">
            <v>pacMAYOR</v>
          </cell>
        </row>
        <row r="315">
          <cell r="A315">
            <v>20601041830</v>
          </cell>
          <cell r="C315" t="str">
            <v>PAPA</v>
          </cell>
          <cell r="D315" t="str">
            <v>PAPA NATIVA</v>
          </cell>
          <cell r="E315" t="str">
            <v>Huancavelica</v>
          </cell>
          <cell r="F315">
            <v>90201</v>
          </cell>
          <cell r="H315" t="str">
            <v>Acobamba</v>
          </cell>
          <cell r="I315" t="str">
            <v>Acobamba</v>
          </cell>
          <cell r="R315" t="str">
            <v>PAC</v>
          </cell>
          <cell r="S315" t="str">
            <v>2023-2024 - 2025</v>
          </cell>
          <cell r="T315">
            <v>3</v>
          </cell>
          <cell r="U315" t="str">
            <v>SI</v>
          </cell>
          <cell r="V315" t="str">
            <v>SI</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12</v>
          </cell>
          <cell r="AL315">
            <v>12</v>
          </cell>
          <cell r="AM315">
            <v>0</v>
          </cell>
          <cell r="AN315">
            <v>12</v>
          </cell>
          <cell r="AO315">
            <v>12</v>
          </cell>
          <cell r="AP315">
            <v>0</v>
          </cell>
          <cell r="AQ315">
            <v>13</v>
          </cell>
          <cell r="AR315">
            <v>13</v>
          </cell>
          <cell r="AS315">
            <v>13</v>
          </cell>
          <cell r="AT315">
            <v>0</v>
          </cell>
          <cell r="AU315">
            <v>0</v>
          </cell>
          <cell r="AV315">
            <v>0</v>
          </cell>
          <cell r="AW315">
            <v>0</v>
          </cell>
          <cell r="AX315">
            <v>0</v>
          </cell>
          <cell r="AY315">
            <v>0</v>
          </cell>
          <cell r="AZ315">
            <v>24</v>
          </cell>
          <cell r="BA315">
            <v>4</v>
          </cell>
          <cell r="BB315">
            <v>44</v>
          </cell>
          <cell r="BC315">
            <v>1</v>
          </cell>
          <cell r="BD315">
            <v>33</v>
          </cell>
          <cell r="BE315">
            <v>5</v>
          </cell>
          <cell r="BF315">
            <v>0</v>
          </cell>
          <cell r="BG315">
            <v>0</v>
          </cell>
          <cell r="BH315">
            <v>0</v>
          </cell>
          <cell r="BI315">
            <v>0</v>
          </cell>
          <cell r="BL315">
            <v>0</v>
          </cell>
          <cell r="BM315">
            <v>0</v>
          </cell>
          <cell r="BN315">
            <v>0</v>
          </cell>
          <cell r="BQ315">
            <v>0</v>
          </cell>
          <cell r="BR315">
            <v>0</v>
          </cell>
          <cell r="BS315">
            <v>0</v>
          </cell>
          <cell r="BV315">
            <v>0</v>
          </cell>
          <cell r="BW315">
            <v>0</v>
          </cell>
          <cell r="BX315">
            <v>0</v>
          </cell>
          <cell r="CA315">
            <v>0</v>
          </cell>
          <cell r="CB315">
            <v>0</v>
          </cell>
          <cell r="CC315">
            <v>0</v>
          </cell>
          <cell r="CF315">
            <v>0</v>
          </cell>
          <cell r="CG315">
            <v>0</v>
          </cell>
          <cell r="CH315">
            <v>0</v>
          </cell>
          <cell r="CL315">
            <v>30852.9</v>
          </cell>
          <cell r="CM315">
            <v>0</v>
          </cell>
          <cell r="CN315">
            <v>30852.9</v>
          </cell>
          <cell r="CQ315">
            <v>0</v>
          </cell>
          <cell r="CR315">
            <v>0</v>
          </cell>
          <cell r="CS315">
            <v>0</v>
          </cell>
          <cell r="CT315">
            <v>0</v>
          </cell>
          <cell r="CU315">
            <v>0</v>
          </cell>
          <cell r="CV315">
            <v>0</v>
          </cell>
          <cell r="CW315">
            <v>0</v>
          </cell>
          <cell r="CX315">
            <v>0</v>
          </cell>
          <cell r="CY315">
            <v>0</v>
          </cell>
          <cell r="CZ315">
            <v>0</v>
          </cell>
          <cell r="DA315">
            <v>0</v>
          </cell>
          <cell r="DB315">
            <v>0</v>
          </cell>
          <cell r="DC315">
            <v>0</v>
          </cell>
          <cell r="DD315">
            <v>0</v>
          </cell>
          <cell r="DE315">
            <v>0</v>
          </cell>
          <cell r="DF315">
            <v>30852.9</v>
          </cell>
          <cell r="DG315">
            <v>0</v>
          </cell>
          <cell r="DH315">
            <v>0</v>
          </cell>
          <cell r="DI315">
            <v>30852.9</v>
          </cell>
          <cell r="DJ315" t="str">
            <v>ASOCIACION DE MUJERES PRODUCTORAS DE FLOR BLANCA</v>
          </cell>
          <cell r="DK315" t="str">
            <v>01 Asociación</v>
          </cell>
          <cell r="FI315" t="str">
            <v>pacMAYOR</v>
          </cell>
        </row>
        <row r="316">
          <cell r="A316">
            <v>20601043212</v>
          </cell>
          <cell r="C316" t="str">
            <v>FIBRA DE ALPACA</v>
          </cell>
          <cell r="D316" t="str">
            <v>FIBRA DE ALPACA</v>
          </cell>
          <cell r="E316" t="str">
            <v>Huancavelica</v>
          </cell>
          <cell r="F316">
            <v>90607</v>
          </cell>
          <cell r="H316" t="str">
            <v>Huaytara</v>
          </cell>
          <cell r="I316" t="str">
            <v>Pilpichaca</v>
          </cell>
          <cell r="R316" t="str">
            <v>PAC</v>
          </cell>
          <cell r="S316" t="str">
            <v>2019-2021</v>
          </cell>
          <cell r="T316">
            <v>2</v>
          </cell>
          <cell r="U316" t="str">
            <v>SI</v>
          </cell>
          <cell r="V316" t="str">
            <v>SI</v>
          </cell>
          <cell r="W316">
            <v>0</v>
          </cell>
          <cell r="X316">
            <v>13</v>
          </cell>
          <cell r="Y316">
            <v>13</v>
          </cell>
          <cell r="Z316">
            <v>26</v>
          </cell>
          <cell r="AA316">
            <v>0</v>
          </cell>
          <cell r="AB316">
            <v>0</v>
          </cell>
          <cell r="AC316">
            <v>0</v>
          </cell>
          <cell r="AD316">
            <v>11</v>
          </cell>
          <cell r="AE316">
            <v>12</v>
          </cell>
          <cell r="AF316">
            <v>23</v>
          </cell>
          <cell r="AG316">
            <v>0</v>
          </cell>
          <cell r="AH316">
            <v>0</v>
          </cell>
          <cell r="AI316">
            <v>0</v>
          </cell>
          <cell r="AJ316">
            <v>0</v>
          </cell>
          <cell r="AK316">
            <v>0</v>
          </cell>
          <cell r="AL316">
            <v>0</v>
          </cell>
          <cell r="AM316">
            <v>0</v>
          </cell>
          <cell r="AN316">
            <v>0</v>
          </cell>
          <cell r="AO316">
            <v>0</v>
          </cell>
          <cell r="AP316">
            <v>0</v>
          </cell>
          <cell r="AQ316">
            <v>0</v>
          </cell>
          <cell r="AR316">
            <v>0</v>
          </cell>
          <cell r="AS316">
            <v>23</v>
          </cell>
          <cell r="AT316">
            <v>0</v>
          </cell>
          <cell r="AU316">
            <v>0</v>
          </cell>
          <cell r="AV316">
            <v>29</v>
          </cell>
          <cell r="AW316">
            <v>6</v>
          </cell>
          <cell r="AX316">
            <v>0</v>
          </cell>
          <cell r="AY316">
            <v>0</v>
          </cell>
          <cell r="AZ316">
            <v>0</v>
          </cell>
          <cell r="BA316">
            <v>0</v>
          </cell>
          <cell r="BB316">
            <v>0</v>
          </cell>
          <cell r="BC316">
            <v>0</v>
          </cell>
          <cell r="BD316">
            <v>0</v>
          </cell>
          <cell r="BE316">
            <v>0</v>
          </cell>
          <cell r="BF316">
            <v>0</v>
          </cell>
          <cell r="BG316">
            <v>0</v>
          </cell>
          <cell r="BH316">
            <v>0</v>
          </cell>
          <cell r="BI316">
            <v>0</v>
          </cell>
          <cell r="BL316">
            <v>0</v>
          </cell>
          <cell r="BM316">
            <v>0</v>
          </cell>
          <cell r="BN316">
            <v>0</v>
          </cell>
          <cell r="BQ316">
            <v>0</v>
          </cell>
          <cell r="BR316">
            <v>0</v>
          </cell>
          <cell r="BS316">
            <v>0</v>
          </cell>
          <cell r="BV316">
            <v>0</v>
          </cell>
          <cell r="BW316">
            <v>0</v>
          </cell>
          <cell r="BX316">
            <v>0</v>
          </cell>
          <cell r="CA316">
            <v>0</v>
          </cell>
          <cell r="CB316">
            <v>0</v>
          </cell>
          <cell r="CC316">
            <v>0</v>
          </cell>
          <cell r="CF316">
            <v>0</v>
          </cell>
          <cell r="CG316">
            <v>0</v>
          </cell>
          <cell r="CH316">
            <v>0</v>
          </cell>
          <cell r="CL316">
            <v>0</v>
          </cell>
          <cell r="CM316">
            <v>0</v>
          </cell>
          <cell r="CN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t="str">
            <v>ASOCIACION AGROPECUARIA JATUN ÑAN-CCARHUANCHO</v>
          </cell>
          <cell r="DK316" t="str">
            <v>01 Asociación</v>
          </cell>
          <cell r="FI316" t="str">
            <v>pacMAYOR</v>
          </cell>
        </row>
        <row r="317">
          <cell r="A317">
            <v>20600146689</v>
          </cell>
          <cell r="C317" t="str">
            <v>CACAO</v>
          </cell>
          <cell r="D317" t="str">
            <v>CACAO</v>
          </cell>
          <cell r="E317" t="str">
            <v>Madre de Dios</v>
          </cell>
          <cell r="F317">
            <v>170101</v>
          </cell>
          <cell r="H317" t="str">
            <v>Tambopata</v>
          </cell>
          <cell r="I317" t="str">
            <v>Tambopata</v>
          </cell>
          <cell r="R317" t="str">
            <v>PAC</v>
          </cell>
          <cell r="S317" t="str">
            <v>2018-2019-2020-2023-2024</v>
          </cell>
          <cell r="T317">
            <v>5</v>
          </cell>
          <cell r="U317" t="str">
            <v>SI</v>
          </cell>
          <cell r="V317" t="str">
            <v>SI</v>
          </cell>
          <cell r="W317">
            <v>257</v>
          </cell>
          <cell r="X317">
            <v>183</v>
          </cell>
          <cell r="Y317">
            <v>74</v>
          </cell>
          <cell r="Z317">
            <v>257</v>
          </cell>
          <cell r="AA317">
            <v>183</v>
          </cell>
          <cell r="AB317">
            <v>74</v>
          </cell>
          <cell r="AC317">
            <v>257</v>
          </cell>
          <cell r="AD317">
            <v>0</v>
          </cell>
          <cell r="AE317">
            <v>0</v>
          </cell>
          <cell r="AF317">
            <v>0</v>
          </cell>
          <cell r="AG317">
            <v>0</v>
          </cell>
          <cell r="AH317">
            <v>0</v>
          </cell>
          <cell r="AI317">
            <v>0</v>
          </cell>
          <cell r="AJ317">
            <v>130</v>
          </cell>
          <cell r="AK317">
            <v>46</v>
          </cell>
          <cell r="AL317">
            <v>176</v>
          </cell>
          <cell r="AM317">
            <v>179</v>
          </cell>
          <cell r="AN317">
            <v>73</v>
          </cell>
          <cell r="AO317">
            <v>252</v>
          </cell>
          <cell r="AP317">
            <v>0</v>
          </cell>
          <cell r="AQ317">
            <v>0</v>
          </cell>
          <cell r="AR317">
            <v>0</v>
          </cell>
          <cell r="AS317">
            <v>252</v>
          </cell>
          <cell r="AT317">
            <v>0</v>
          </cell>
          <cell r="AU317">
            <v>0</v>
          </cell>
          <cell r="AV317">
            <v>0</v>
          </cell>
          <cell r="AW317">
            <v>0</v>
          </cell>
          <cell r="AX317">
            <v>0</v>
          </cell>
          <cell r="AY317">
            <v>0</v>
          </cell>
          <cell r="AZ317">
            <v>28</v>
          </cell>
          <cell r="BA317">
            <v>3</v>
          </cell>
          <cell r="BB317">
            <v>40</v>
          </cell>
          <cell r="BC317">
            <v>0</v>
          </cell>
          <cell r="BD317">
            <v>0</v>
          </cell>
          <cell r="BE317">
            <v>0</v>
          </cell>
          <cell r="BF317">
            <v>0</v>
          </cell>
          <cell r="BG317">
            <v>0</v>
          </cell>
          <cell r="BH317">
            <v>460103.37</v>
          </cell>
          <cell r="BI317">
            <v>460103.37</v>
          </cell>
          <cell r="BL317">
            <v>218</v>
          </cell>
          <cell r="BM317">
            <v>463766.74</v>
          </cell>
          <cell r="BN317">
            <v>463984.74</v>
          </cell>
          <cell r="BQ317">
            <v>0</v>
          </cell>
          <cell r="BR317">
            <v>0</v>
          </cell>
          <cell r="BS317">
            <v>0</v>
          </cell>
          <cell r="BV317">
            <v>0</v>
          </cell>
          <cell r="BW317">
            <v>0</v>
          </cell>
          <cell r="BX317">
            <v>0</v>
          </cell>
          <cell r="CA317">
            <v>0</v>
          </cell>
          <cell r="CB317">
            <v>1019579.64</v>
          </cell>
          <cell r="CC317">
            <v>1019579.64</v>
          </cell>
          <cell r="CF317">
            <v>785336.65</v>
          </cell>
          <cell r="CG317">
            <v>0</v>
          </cell>
          <cell r="CH317">
            <v>785336.65</v>
          </cell>
          <cell r="CL317">
            <v>0</v>
          </cell>
          <cell r="CM317">
            <v>0</v>
          </cell>
          <cell r="CN317">
            <v>0</v>
          </cell>
          <cell r="CQ317">
            <v>0</v>
          </cell>
          <cell r="CR317">
            <v>0</v>
          </cell>
          <cell r="CS317">
            <v>0</v>
          </cell>
          <cell r="CT317">
            <v>1019579.64</v>
          </cell>
          <cell r="CU317">
            <v>0</v>
          </cell>
          <cell r="CV317">
            <v>0</v>
          </cell>
          <cell r="CW317">
            <v>1019579.64</v>
          </cell>
          <cell r="CX317">
            <v>0</v>
          </cell>
          <cell r="CY317">
            <v>0</v>
          </cell>
          <cell r="CZ317">
            <v>785336.65</v>
          </cell>
          <cell r="DA317">
            <v>0</v>
          </cell>
          <cell r="DB317">
            <v>0</v>
          </cell>
          <cell r="DC317">
            <v>785336.65</v>
          </cell>
          <cell r="DD317">
            <v>0</v>
          </cell>
          <cell r="DE317">
            <v>0</v>
          </cell>
          <cell r="DF317">
            <v>0</v>
          </cell>
          <cell r="DG317">
            <v>0</v>
          </cell>
          <cell r="DH317">
            <v>0</v>
          </cell>
          <cell r="DI317">
            <v>0</v>
          </cell>
          <cell r="DJ317" t="str">
            <v>COOPERATIVA AGRARIA DE SERVICIOS MULTIPLES TAMBOPATA CANDAMO - COOPASER - TAMBOPATA CANDAMO</v>
          </cell>
          <cell r="DK317" t="str">
            <v>02 Cooperativa</v>
          </cell>
          <cell r="FI317" t="str">
            <v>pacMAYOR</v>
          </cell>
        </row>
        <row r="318">
          <cell r="A318">
            <v>20601074843</v>
          </cell>
          <cell r="C318" t="str">
            <v>PAPA</v>
          </cell>
          <cell r="D318" t="str">
            <v>PAPA NATIVA</v>
          </cell>
          <cell r="E318" t="str">
            <v>Huancavelica</v>
          </cell>
          <cell r="F318">
            <v>90201</v>
          </cell>
          <cell r="H318" t="str">
            <v>Acobamba</v>
          </cell>
          <cell r="I318" t="str">
            <v>Acobamba</v>
          </cell>
          <cell r="R318" t="str">
            <v>PAC</v>
          </cell>
          <cell r="S318" t="str">
            <v>2023-2024 - 2025</v>
          </cell>
          <cell r="T318">
            <v>3</v>
          </cell>
          <cell r="U318" t="str">
            <v>SI</v>
          </cell>
          <cell r="V318" t="str">
            <v>SI</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24</v>
          </cell>
          <cell r="AL318">
            <v>24</v>
          </cell>
          <cell r="AM318">
            <v>0</v>
          </cell>
          <cell r="AN318">
            <v>24</v>
          </cell>
          <cell r="AO318">
            <v>24</v>
          </cell>
          <cell r="AP318">
            <v>0</v>
          </cell>
          <cell r="AQ318">
            <v>15</v>
          </cell>
          <cell r="AR318">
            <v>15</v>
          </cell>
          <cell r="AS318">
            <v>15</v>
          </cell>
          <cell r="AT318">
            <v>0</v>
          </cell>
          <cell r="AU318">
            <v>0</v>
          </cell>
          <cell r="AV318">
            <v>0</v>
          </cell>
          <cell r="AW318">
            <v>0</v>
          </cell>
          <cell r="AX318">
            <v>0</v>
          </cell>
          <cell r="AY318">
            <v>0</v>
          </cell>
          <cell r="AZ318">
            <v>23</v>
          </cell>
          <cell r="BA318">
            <v>4</v>
          </cell>
          <cell r="BB318">
            <v>39</v>
          </cell>
          <cell r="BC318">
            <v>1</v>
          </cell>
          <cell r="BD318">
            <v>51</v>
          </cell>
          <cell r="BE318">
            <v>6</v>
          </cell>
          <cell r="BF318">
            <v>0</v>
          </cell>
          <cell r="BG318">
            <v>0</v>
          </cell>
          <cell r="BH318">
            <v>0</v>
          </cell>
          <cell r="BI318">
            <v>0</v>
          </cell>
          <cell r="BL318">
            <v>0</v>
          </cell>
          <cell r="BM318">
            <v>0</v>
          </cell>
          <cell r="BN318">
            <v>0</v>
          </cell>
          <cell r="BQ318">
            <v>0</v>
          </cell>
          <cell r="BR318">
            <v>0</v>
          </cell>
          <cell r="BS318">
            <v>0</v>
          </cell>
          <cell r="BV318">
            <v>0</v>
          </cell>
          <cell r="BW318">
            <v>0</v>
          </cell>
          <cell r="BX318">
            <v>0</v>
          </cell>
          <cell r="CA318">
            <v>0</v>
          </cell>
          <cell r="CB318">
            <v>0</v>
          </cell>
          <cell r="CC318">
            <v>0</v>
          </cell>
          <cell r="CF318">
            <v>0</v>
          </cell>
          <cell r="CG318">
            <v>0</v>
          </cell>
          <cell r="CH318">
            <v>0</v>
          </cell>
          <cell r="CL318">
            <v>49612.5</v>
          </cell>
          <cell r="CM318">
            <v>0</v>
          </cell>
          <cell r="CN318">
            <v>49612.5</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49612.5</v>
          </cell>
          <cell r="DG318">
            <v>0</v>
          </cell>
          <cell r="DH318">
            <v>0</v>
          </cell>
          <cell r="DI318">
            <v>49612.5</v>
          </cell>
          <cell r="DJ318" t="str">
            <v>ASOCIACION DE MUJERES ALLIN LLAMKAY</v>
          </cell>
          <cell r="DK318" t="str">
            <v>01 Asociación</v>
          </cell>
          <cell r="FI318" t="str">
            <v>pacMAYOR</v>
          </cell>
        </row>
        <row r="319">
          <cell r="A319">
            <v>20601106699</v>
          </cell>
          <cell r="C319" t="str">
            <v>QUINUA Y OTROS GRANOS</v>
          </cell>
          <cell r="D319" t="str">
            <v>QUINUA</v>
          </cell>
          <cell r="E319" t="str">
            <v>Arequipa</v>
          </cell>
          <cell r="F319">
            <v>40414</v>
          </cell>
          <cell r="H319" t="str">
            <v>Castilla</v>
          </cell>
          <cell r="I319" t="str">
            <v>Viraco</v>
          </cell>
          <cell r="R319" t="str">
            <v>PAC</v>
          </cell>
          <cell r="S319" t="str">
            <v>2018-2019-2020-2021-2022</v>
          </cell>
          <cell r="T319">
            <v>5</v>
          </cell>
          <cell r="U319" t="str">
            <v>SI</v>
          </cell>
          <cell r="V319" t="str">
            <v>SI</v>
          </cell>
          <cell r="W319">
            <v>14</v>
          </cell>
          <cell r="X319">
            <v>23</v>
          </cell>
          <cell r="Y319">
            <v>3</v>
          </cell>
          <cell r="Z319">
            <v>26</v>
          </cell>
          <cell r="AA319">
            <v>22</v>
          </cell>
          <cell r="AB319">
            <v>1</v>
          </cell>
          <cell r="AC319">
            <v>23</v>
          </cell>
          <cell r="AD319">
            <v>22</v>
          </cell>
          <cell r="AE319">
            <v>1</v>
          </cell>
          <cell r="AF319">
            <v>23</v>
          </cell>
          <cell r="AG319">
            <v>22</v>
          </cell>
          <cell r="AH319">
            <v>1</v>
          </cell>
          <cell r="AI319">
            <v>23</v>
          </cell>
          <cell r="AJ319">
            <v>0</v>
          </cell>
          <cell r="AK319">
            <v>0</v>
          </cell>
          <cell r="AL319">
            <v>0</v>
          </cell>
          <cell r="AM319">
            <v>0</v>
          </cell>
          <cell r="AN319">
            <v>0</v>
          </cell>
          <cell r="AO319">
            <v>0</v>
          </cell>
          <cell r="AP319">
            <v>0</v>
          </cell>
          <cell r="AQ319">
            <v>0</v>
          </cell>
          <cell r="AR319">
            <v>0</v>
          </cell>
          <cell r="AS319">
            <v>23</v>
          </cell>
          <cell r="AT319">
            <v>4</v>
          </cell>
          <cell r="AU319">
            <v>7</v>
          </cell>
          <cell r="AV319">
            <v>18</v>
          </cell>
          <cell r="AW319">
            <v>8</v>
          </cell>
          <cell r="AX319">
            <v>24</v>
          </cell>
          <cell r="AY319">
            <v>4</v>
          </cell>
          <cell r="AZ319">
            <v>0</v>
          </cell>
          <cell r="BA319">
            <v>0</v>
          </cell>
          <cell r="BB319">
            <v>0</v>
          </cell>
          <cell r="BC319">
            <v>0</v>
          </cell>
          <cell r="BD319">
            <v>0</v>
          </cell>
          <cell r="BE319">
            <v>0</v>
          </cell>
          <cell r="BF319">
            <v>0</v>
          </cell>
          <cell r="BG319">
            <v>245900.2</v>
          </cell>
          <cell r="BH319">
            <v>0</v>
          </cell>
          <cell r="BI319">
            <v>245900.2</v>
          </cell>
          <cell r="BL319">
            <v>174050</v>
          </cell>
          <cell r="BM319">
            <v>0</v>
          </cell>
          <cell r="BN319">
            <v>174050</v>
          </cell>
          <cell r="BQ319">
            <v>0</v>
          </cell>
          <cell r="BR319">
            <v>0</v>
          </cell>
          <cell r="BS319">
            <v>0</v>
          </cell>
          <cell r="BV319">
            <v>0</v>
          </cell>
          <cell r="BW319">
            <v>0</v>
          </cell>
          <cell r="BX319">
            <v>0</v>
          </cell>
          <cell r="CA319">
            <v>0</v>
          </cell>
          <cell r="CB319">
            <v>0</v>
          </cell>
          <cell r="CC319">
            <v>0</v>
          </cell>
          <cell r="CF319">
            <v>0</v>
          </cell>
          <cell r="CG319">
            <v>0</v>
          </cell>
          <cell r="CH319">
            <v>0</v>
          </cell>
          <cell r="CL319">
            <v>0</v>
          </cell>
          <cell r="CM319">
            <v>0</v>
          </cell>
          <cell r="CN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t="str">
            <v>COOPERATIVA AGRARIA DE PRODUCTOS BIO ORGANICOS Y GRANOS ANDINOS DE VIRACO - COOPRORGANIC</v>
          </cell>
          <cell r="DK319" t="str">
            <v>02 Cooperativa</v>
          </cell>
          <cell r="FI319" t="str">
            <v>pacMAYOR</v>
          </cell>
        </row>
        <row r="320">
          <cell r="A320">
            <v>20487242994</v>
          </cell>
          <cell r="C320" t="str">
            <v>CACAO</v>
          </cell>
          <cell r="D320" t="str">
            <v>CACAO EN GRANO</v>
          </cell>
          <cell r="E320" t="str">
            <v>Ayacucho</v>
          </cell>
          <cell r="F320">
            <v>120608</v>
          </cell>
          <cell r="H320" t="str">
            <v>Satipo</v>
          </cell>
          <cell r="I320" t="str">
            <v>Rio Tambo</v>
          </cell>
          <cell r="R320" t="str">
            <v>PAC</v>
          </cell>
          <cell r="S320" t="str">
            <v>2025</v>
          </cell>
          <cell r="T320">
            <v>1</v>
          </cell>
          <cell r="U320" t="str">
            <v>SI</v>
          </cell>
          <cell r="V320" t="str">
            <v>SI</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178</v>
          </cell>
          <cell r="AQ320">
            <v>30</v>
          </cell>
          <cell r="AR320">
            <v>208</v>
          </cell>
          <cell r="AS320">
            <v>208</v>
          </cell>
          <cell r="BD320">
            <v>23</v>
          </cell>
          <cell r="BE320">
            <v>0</v>
          </cell>
          <cell r="CL320">
            <v>813381.85</v>
          </cell>
          <cell r="CM320">
            <v>968974.0392</v>
          </cell>
          <cell r="CN320">
            <v>1782355.8892000001</v>
          </cell>
          <cell r="DD320">
            <v>0</v>
          </cell>
          <cell r="DE320">
            <v>0</v>
          </cell>
          <cell r="DF320">
            <v>1782355.8892000001</v>
          </cell>
          <cell r="DG320">
            <v>0</v>
          </cell>
          <cell r="DH320">
            <v>0</v>
          </cell>
          <cell r="DI320">
            <v>1782355.8892000001</v>
          </cell>
          <cell r="DJ320" t="str">
            <v>COOPERATIVA AGRARIA ECOLOGICA CACAOTERA VALLE RIO ENE - COOPAVRE</v>
          </cell>
          <cell r="DK320" t="str">
            <v>02 Cooperativa</v>
          </cell>
          <cell r="FI320" t="str">
            <v>pacMAYOR</v>
          </cell>
        </row>
        <row r="321">
          <cell r="A321">
            <v>20601125715</v>
          </cell>
          <cell r="C321" t="str">
            <v>QUINUA Y OTROS GRANOS</v>
          </cell>
          <cell r="D321" t="str">
            <v>QUINUA</v>
          </cell>
          <cell r="E321" t="str">
            <v>La Libertad</v>
          </cell>
          <cell r="F321">
            <v>130901</v>
          </cell>
          <cell r="H321" t="str">
            <v>Sanchez Carrion</v>
          </cell>
          <cell r="I321" t="str">
            <v>Huamachuco</v>
          </cell>
          <cell r="R321" t="str">
            <v>PAC</v>
          </cell>
          <cell r="S321" t="str">
            <v>2018-2019-2020-2021-2022-2023</v>
          </cell>
          <cell r="T321">
            <v>6</v>
          </cell>
          <cell r="U321" t="str">
            <v>SI</v>
          </cell>
          <cell r="V321" t="str">
            <v>SI</v>
          </cell>
          <cell r="W321">
            <v>73</v>
          </cell>
          <cell r="X321">
            <v>54</v>
          </cell>
          <cell r="Y321">
            <v>29</v>
          </cell>
          <cell r="Z321">
            <v>83</v>
          </cell>
          <cell r="AA321">
            <v>53</v>
          </cell>
          <cell r="AB321">
            <v>29</v>
          </cell>
          <cell r="AC321">
            <v>82</v>
          </cell>
          <cell r="AD321">
            <v>57</v>
          </cell>
          <cell r="AE321">
            <v>27</v>
          </cell>
          <cell r="AF321">
            <v>84</v>
          </cell>
          <cell r="AG321">
            <v>57</v>
          </cell>
          <cell r="AH321">
            <v>27</v>
          </cell>
          <cell r="AI321">
            <v>84</v>
          </cell>
          <cell r="AJ321">
            <v>65</v>
          </cell>
          <cell r="AK321">
            <v>27</v>
          </cell>
          <cell r="AL321">
            <v>92</v>
          </cell>
          <cell r="AM321">
            <v>0</v>
          </cell>
          <cell r="AN321">
            <v>0</v>
          </cell>
          <cell r="AO321">
            <v>0</v>
          </cell>
          <cell r="AP321">
            <v>0</v>
          </cell>
          <cell r="AQ321">
            <v>0</v>
          </cell>
          <cell r="AR321">
            <v>0</v>
          </cell>
          <cell r="AS321">
            <v>92</v>
          </cell>
          <cell r="AT321">
            <v>18</v>
          </cell>
          <cell r="AU321">
            <v>11</v>
          </cell>
          <cell r="AV321">
            <v>41</v>
          </cell>
          <cell r="AW321">
            <v>6</v>
          </cell>
          <cell r="AX321">
            <v>34</v>
          </cell>
          <cell r="AY321">
            <v>2</v>
          </cell>
          <cell r="AZ321">
            <v>25</v>
          </cell>
          <cell r="BA321">
            <v>3</v>
          </cell>
          <cell r="BB321">
            <v>0</v>
          </cell>
          <cell r="BC321">
            <v>0</v>
          </cell>
          <cell r="BD321">
            <v>0</v>
          </cell>
          <cell r="BE321">
            <v>0</v>
          </cell>
          <cell r="BF321">
            <v>0</v>
          </cell>
          <cell r="BG321">
            <v>150304.29</v>
          </cell>
          <cell r="BH321">
            <v>0</v>
          </cell>
          <cell r="BI321">
            <v>150304.29</v>
          </cell>
          <cell r="BL321">
            <v>515547.12</v>
          </cell>
          <cell r="BM321">
            <v>0</v>
          </cell>
          <cell r="BN321">
            <v>515547.12</v>
          </cell>
          <cell r="BQ321">
            <v>516000</v>
          </cell>
          <cell r="BR321">
            <v>0</v>
          </cell>
          <cell r="BS321">
            <v>516000</v>
          </cell>
          <cell r="BV321">
            <v>510000</v>
          </cell>
          <cell r="BW321">
            <v>0</v>
          </cell>
          <cell r="BX321">
            <v>510000</v>
          </cell>
          <cell r="CA321">
            <v>653514.43999999994</v>
          </cell>
          <cell r="CB321">
            <v>0</v>
          </cell>
          <cell r="CC321">
            <v>653514.43999999994</v>
          </cell>
          <cell r="CF321">
            <v>0</v>
          </cell>
          <cell r="CG321">
            <v>0</v>
          </cell>
          <cell r="CH321">
            <v>0</v>
          </cell>
          <cell r="CL321">
            <v>0</v>
          </cell>
          <cell r="CM321">
            <v>0</v>
          </cell>
          <cell r="CN321">
            <v>0</v>
          </cell>
          <cell r="CQ321">
            <v>0</v>
          </cell>
          <cell r="CR321">
            <v>388050</v>
          </cell>
          <cell r="CS321">
            <v>0</v>
          </cell>
          <cell r="CT321">
            <v>265464.44154999999</v>
          </cell>
          <cell r="CU321">
            <v>0</v>
          </cell>
          <cell r="CV321">
            <v>0</v>
          </cell>
          <cell r="CW321">
            <v>653514.44154999999</v>
          </cell>
          <cell r="CX321">
            <v>0</v>
          </cell>
          <cell r="CY321">
            <v>0</v>
          </cell>
          <cell r="CZ321">
            <v>0</v>
          </cell>
          <cell r="DA321">
            <v>0</v>
          </cell>
          <cell r="DB321">
            <v>0</v>
          </cell>
          <cell r="DC321">
            <v>0</v>
          </cell>
          <cell r="DD321">
            <v>0</v>
          </cell>
          <cell r="DE321">
            <v>0</v>
          </cell>
          <cell r="DF321">
            <v>0</v>
          </cell>
          <cell r="DG321">
            <v>0</v>
          </cell>
          <cell r="DH321">
            <v>0</v>
          </cell>
          <cell r="DI321">
            <v>0</v>
          </cell>
          <cell r="DJ321" t="str">
            <v>COOPERATIVA AGRARIA ECOLOGICA MARKAHUAMACHUCO</v>
          </cell>
          <cell r="DK321" t="str">
            <v>02 Cooperativa</v>
          </cell>
          <cell r="FI321" t="str">
            <v>pacMAYOR</v>
          </cell>
        </row>
        <row r="322">
          <cell r="A322">
            <v>20601154499</v>
          </cell>
          <cell r="C322" t="str">
            <v>ORÉGANO</v>
          </cell>
          <cell r="D322" t="str">
            <v>ORÉGANO</v>
          </cell>
          <cell r="E322" t="str">
            <v>Tacna</v>
          </cell>
          <cell r="F322">
            <v>230403</v>
          </cell>
          <cell r="H322" t="str">
            <v>Tarata</v>
          </cell>
          <cell r="I322" t="str">
            <v>Estique</v>
          </cell>
          <cell r="R322" t="str">
            <v>PAC</v>
          </cell>
          <cell r="S322" t="str">
            <v>2025</v>
          </cell>
          <cell r="T322">
            <v>1</v>
          </cell>
          <cell r="U322" t="str">
            <v>SI</v>
          </cell>
          <cell r="V322" t="str">
            <v>SI</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4</v>
          </cell>
          <cell r="AQ322">
            <v>2</v>
          </cell>
          <cell r="AR322">
            <v>6</v>
          </cell>
          <cell r="AS322">
            <v>6</v>
          </cell>
          <cell r="BD322">
            <v>21</v>
          </cell>
          <cell r="BE322">
            <v>4</v>
          </cell>
          <cell r="CL322">
            <v>80133.996500000008</v>
          </cell>
          <cell r="CM322">
            <v>0</v>
          </cell>
          <cell r="CN322">
            <v>80133.996500000008</v>
          </cell>
          <cell r="DD322">
            <v>0</v>
          </cell>
          <cell r="DE322">
            <v>80133.996500000008</v>
          </cell>
          <cell r="DF322">
            <v>0</v>
          </cell>
          <cell r="DG322">
            <v>0</v>
          </cell>
          <cell r="DH322">
            <v>0</v>
          </cell>
          <cell r="DI322">
            <v>80133.996500000008</v>
          </cell>
          <cell r="DJ322" t="str">
            <v>GRUPO ORO MUNDO SOCIEDAD COMERCIAL DE RESPONSABILIDAD LIMITADA - GRUP. OROMUN S.R.L.</v>
          </cell>
          <cell r="DK322" t="str">
            <v>07 Otros</v>
          </cell>
          <cell r="FI322" t="str">
            <v>pacMAYOR</v>
          </cell>
        </row>
        <row r="323">
          <cell r="A323">
            <v>20561140091</v>
          </cell>
          <cell r="C323" t="str">
            <v>CAFÉ</v>
          </cell>
          <cell r="D323" t="str">
            <v>CAFÉ</v>
          </cell>
          <cell r="E323" t="str">
            <v>Amazonas</v>
          </cell>
          <cell r="F323">
            <v>10706</v>
          </cell>
          <cell r="H323" t="str">
            <v>Utcubamba</v>
          </cell>
          <cell r="I323" t="str">
            <v>Lonya Grande</v>
          </cell>
          <cell r="R323" t="str">
            <v>PAC</v>
          </cell>
          <cell r="S323" t="str">
            <v>2024 - 2025</v>
          </cell>
          <cell r="T323">
            <v>2</v>
          </cell>
          <cell r="U323" t="str">
            <v>SI</v>
          </cell>
          <cell r="V323" t="str">
            <v>SI</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574</v>
          </cell>
          <cell r="AN323">
            <v>154</v>
          </cell>
          <cell r="AO323">
            <v>728</v>
          </cell>
          <cell r="AP323">
            <v>354</v>
          </cell>
          <cell r="AQ323">
            <v>99</v>
          </cell>
          <cell r="AR323">
            <v>453</v>
          </cell>
          <cell r="AS323">
            <v>453</v>
          </cell>
          <cell r="AT323">
            <v>0</v>
          </cell>
          <cell r="AU323">
            <v>0</v>
          </cell>
          <cell r="AV323">
            <v>0</v>
          </cell>
          <cell r="AW323">
            <v>0</v>
          </cell>
          <cell r="AX323">
            <v>0</v>
          </cell>
          <cell r="AY323">
            <v>0</v>
          </cell>
          <cell r="AZ323">
            <v>0</v>
          </cell>
          <cell r="BA323">
            <v>0</v>
          </cell>
          <cell r="BB323">
            <v>22</v>
          </cell>
          <cell r="BC323">
            <v>6</v>
          </cell>
          <cell r="BD323">
            <v>21</v>
          </cell>
          <cell r="BE323">
            <v>7</v>
          </cell>
          <cell r="BF323">
            <v>0</v>
          </cell>
          <cell r="BG323">
            <v>0</v>
          </cell>
          <cell r="BH323">
            <v>0</v>
          </cell>
          <cell r="BI323">
            <v>0</v>
          </cell>
          <cell r="BL323">
            <v>0</v>
          </cell>
          <cell r="BM323">
            <v>0</v>
          </cell>
          <cell r="BN323">
            <v>0</v>
          </cell>
          <cell r="BQ323">
            <v>0</v>
          </cell>
          <cell r="BR323">
            <v>0</v>
          </cell>
          <cell r="BS323">
            <v>0</v>
          </cell>
          <cell r="BV323">
            <v>0</v>
          </cell>
          <cell r="BW323">
            <v>0</v>
          </cell>
          <cell r="BX323">
            <v>0</v>
          </cell>
          <cell r="CA323">
            <v>0</v>
          </cell>
          <cell r="CB323">
            <v>0</v>
          </cell>
          <cell r="CC323">
            <v>0</v>
          </cell>
          <cell r="CF323">
            <v>8306798.9388785586</v>
          </cell>
          <cell r="CG323">
            <v>0</v>
          </cell>
          <cell r="CH323">
            <v>8306798.9388785586</v>
          </cell>
          <cell r="CL323">
            <v>2107273.02621216</v>
          </cell>
          <cell r="CM323">
            <v>0</v>
          </cell>
          <cell r="CN323">
            <v>2107273.02621216</v>
          </cell>
          <cell r="CQ323">
            <v>0</v>
          </cell>
          <cell r="CR323">
            <v>0</v>
          </cell>
          <cell r="CS323">
            <v>0</v>
          </cell>
          <cell r="CT323">
            <v>0</v>
          </cell>
          <cell r="CU323">
            <v>0</v>
          </cell>
          <cell r="CV323">
            <v>0</v>
          </cell>
          <cell r="CW323">
            <v>0</v>
          </cell>
          <cell r="CX323">
            <v>0</v>
          </cell>
          <cell r="CY323">
            <v>0</v>
          </cell>
          <cell r="CZ323">
            <v>8306798.9388785586</v>
          </cell>
          <cell r="DA323">
            <v>0</v>
          </cell>
          <cell r="DB323">
            <v>0</v>
          </cell>
          <cell r="DC323">
            <v>8306798.9388785586</v>
          </cell>
          <cell r="DD323">
            <v>0</v>
          </cell>
          <cell r="DE323">
            <v>0</v>
          </cell>
          <cell r="DF323">
            <v>2107273.02621216</v>
          </cell>
          <cell r="DG323">
            <v>0</v>
          </cell>
          <cell r="DH323">
            <v>0</v>
          </cell>
          <cell r="DI323">
            <v>2107273.02621216</v>
          </cell>
          <cell r="DJ323" t="str">
            <v>COOPERATIVA AGRARIA ECOLOGICA CAFETALERA DE LONYA GRANDE</v>
          </cell>
          <cell r="DK323" t="str">
            <v>02 Cooperativa</v>
          </cell>
          <cell r="DN323" t="str">
            <v>Amazonas</v>
          </cell>
          <cell r="DQ323" t="str">
            <v>SI</v>
          </cell>
          <cell r="DR323">
            <v>41640</v>
          </cell>
          <cell r="DS323">
            <v>2024</v>
          </cell>
          <cell r="DT323" t="str">
            <v>Ejecución</v>
          </cell>
          <cell r="DU323" t="str">
            <v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v>
          </cell>
          <cell r="DV323" t="str">
            <v>"Desde el inicio el PAC 2024 la organización se ha fortalecido en GESTIÓN ESTRATÉGICA Y DESARROLLO ORGANIZACIONAL, GESTIÓN PRODUCTIVA, GESTIÓN COMERCIAL y GESTIÓN FINANCIERA.
La organización también participó en mecanismo de promoción comercial y articulación comercial.</v>
          </cell>
          <cell r="DW323" t="str">
            <v>Cooperativa Agraria Agroecológica Cafetalera de Lonya Grande</v>
          </cell>
          <cell r="DX323">
            <v>278</v>
          </cell>
          <cell r="DY323">
            <v>73</v>
          </cell>
          <cell r="DZ323">
            <v>1045.5999999999999</v>
          </cell>
          <cell r="EA323">
            <v>14006</v>
          </cell>
          <cell r="EB323" t="str">
            <v>Marzo - Noviembre</v>
          </cell>
          <cell r="EC323" t="str">
            <v>Abril - Diciembre</v>
          </cell>
          <cell r="ED323" t="str">
            <v>1200 - 2100 m s. n. m.</v>
          </cell>
          <cell r="EE323" t="str">
            <v>Típica, Catuaí, Bourbon, Caturra, Castillo, Villa Sarchí, Catimor, Geisha, Marsellesa, Parainema, Tabi.</v>
          </cell>
          <cell r="EF323" t="str">
            <v>SI(VIGENTE HASTA EL OCTUBRE 2026)</v>
          </cell>
          <cell r="EG323" t="str">
            <v>NO</v>
          </cell>
          <cell r="EH323" t="str">
            <v>Organico NOP</v>
          </cell>
          <cell r="EI323" t="str">
            <v xml:space="preserve">Grado 1: Se admite un máximo de 15 defectos o imperfecciones
</v>
          </cell>
          <cell r="EJ323">
            <v>0.5</v>
          </cell>
          <cell r="EK323" t="str">
            <v>JR. DOS DE MAYO NRO. S/N (250 - FRENTE PLAZA AREQUIPA) AMAZONAS - UTCUBAMBA - LONYA GRANDE</v>
          </cell>
          <cell r="EL323" t="str">
            <v>gerencia@cecafe.org</v>
          </cell>
          <cell r="EM323">
            <v>951257112</v>
          </cell>
          <cell r="EO323" t="str">
            <v>www.cecafe.org</v>
          </cell>
          <cell r="EP323" t="str">
            <v>EDUAR MEDARDO SANCHEZ BACA</v>
          </cell>
          <cell r="ES323" t="str">
            <v>EDUAR MEDARDO SANCHEZ BACA</v>
          </cell>
          <cell r="ET323">
            <v>951257112</v>
          </cell>
          <cell r="EV323" t="str">
            <v>Q0255725N/AGCOAR</v>
          </cell>
          <cell r="EW323">
            <v>47837</v>
          </cell>
          <cell r="EX323" t="str">
            <v>CECAFE
CAFÉ FEMENINO
RECOLECTOR COFFEE
RUPESTRE COFFEE</v>
          </cell>
          <cell r="EY323" t="str">
            <v>Bolsas trilaminadas con cierre ziper de seguridad y válvula (250 gramos)</v>
          </cell>
          <cell r="EZ323" t="str">
            <v>CECAFE
CAFÉ FEMENINO
RECOLECTOR COFFEE
RUPESTRE COFFEE</v>
          </cell>
          <cell r="FA323" t="str">
            <v>Bolsas trilaminadas con cierre ziper de seguridad y válvula (250 gramos)</v>
          </cell>
          <cell r="FC323" t="str">
            <v>NO</v>
          </cell>
          <cell r="FI323" t="str">
            <v>pacMAYOR|san martin</v>
          </cell>
        </row>
        <row r="324">
          <cell r="A324">
            <v>20601209811</v>
          </cell>
          <cell r="C324" t="str">
            <v>TUNA</v>
          </cell>
          <cell r="D324" t="str">
            <v>TUNA</v>
          </cell>
          <cell r="E324" t="str">
            <v>Lima</v>
          </cell>
          <cell r="F324">
            <v>150709</v>
          </cell>
          <cell r="H324" t="str">
            <v>Huarochiri</v>
          </cell>
          <cell r="I324" t="str">
            <v>Huarochiri</v>
          </cell>
          <cell r="R324" t="str">
            <v>PAC</v>
          </cell>
          <cell r="S324" t="str">
            <v>2019-2020</v>
          </cell>
          <cell r="T324">
            <v>2</v>
          </cell>
          <cell r="U324" t="str">
            <v>SI</v>
          </cell>
          <cell r="V324" t="str">
            <v>SI</v>
          </cell>
          <cell r="W324">
            <v>0</v>
          </cell>
          <cell r="X324">
            <v>25</v>
          </cell>
          <cell r="Y324">
            <v>5</v>
          </cell>
          <cell r="Z324">
            <v>30</v>
          </cell>
          <cell r="AA324">
            <v>27</v>
          </cell>
          <cell r="AB324">
            <v>3</v>
          </cell>
          <cell r="AC324">
            <v>30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30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L324">
            <v>0</v>
          </cell>
          <cell r="BM324">
            <v>0</v>
          </cell>
          <cell r="BN324">
            <v>0</v>
          </cell>
          <cell r="BQ324">
            <v>0</v>
          </cell>
          <cell r="BR324">
            <v>0</v>
          </cell>
          <cell r="BS324">
            <v>0</v>
          </cell>
          <cell r="BV324">
            <v>0</v>
          </cell>
          <cell r="BW324">
            <v>0</v>
          </cell>
          <cell r="BX324">
            <v>0</v>
          </cell>
          <cell r="CA324">
            <v>0</v>
          </cell>
          <cell r="CB324">
            <v>0</v>
          </cell>
          <cell r="CC324">
            <v>0</v>
          </cell>
          <cell r="CF324">
            <v>0</v>
          </cell>
          <cell r="CG324">
            <v>0</v>
          </cell>
          <cell r="CH324">
            <v>0</v>
          </cell>
          <cell r="CL324">
            <v>0</v>
          </cell>
          <cell r="CM324">
            <v>0</v>
          </cell>
          <cell r="CN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t="str">
            <v>ASOCIACION DE PRODUCTORES AGROPECUARIOS Y DESTILADOS NUEVO HORIZONTE HUALLANCHI - APROAGRHU</v>
          </cell>
          <cell r="DK324" t="str">
            <v>01 Asociación</v>
          </cell>
          <cell r="FI324" t="str">
            <v>pacMAYOR</v>
          </cell>
        </row>
        <row r="325">
          <cell r="A325">
            <v>20601306485</v>
          </cell>
          <cell r="C325" t="str">
            <v>DERIVADOS LACTEOS</v>
          </cell>
          <cell r="D325" t="str">
            <v>QUESOS</v>
          </cell>
          <cell r="E325" t="str">
            <v>La Libertad</v>
          </cell>
          <cell r="F325">
            <v>130904</v>
          </cell>
          <cell r="H325" t="str">
            <v>Sanchez Carrion</v>
          </cell>
          <cell r="I325" t="str">
            <v>Curgos</v>
          </cell>
          <cell r="R325" t="str">
            <v>PAC</v>
          </cell>
          <cell r="S325" t="str">
            <v>2024 - 2025</v>
          </cell>
          <cell r="T325">
            <v>2</v>
          </cell>
          <cell r="U325" t="str">
            <v>SI</v>
          </cell>
          <cell r="V325" t="str">
            <v>SI</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19</v>
          </cell>
          <cell r="AN325">
            <v>11</v>
          </cell>
          <cell r="AO325">
            <v>30</v>
          </cell>
          <cell r="AP325">
            <v>15</v>
          </cell>
          <cell r="AQ325">
            <v>10</v>
          </cell>
          <cell r="AR325">
            <v>25</v>
          </cell>
          <cell r="AS325">
            <v>25</v>
          </cell>
          <cell r="AT325">
            <v>0</v>
          </cell>
          <cell r="AU325">
            <v>0</v>
          </cell>
          <cell r="AV325">
            <v>0</v>
          </cell>
          <cell r="AW325">
            <v>0</v>
          </cell>
          <cell r="AX325">
            <v>0</v>
          </cell>
          <cell r="AY325">
            <v>0</v>
          </cell>
          <cell r="AZ325">
            <v>0</v>
          </cell>
          <cell r="BA325">
            <v>0</v>
          </cell>
          <cell r="BB325">
            <v>2</v>
          </cell>
          <cell r="BC325">
            <v>0</v>
          </cell>
          <cell r="BD325">
            <v>11</v>
          </cell>
          <cell r="BE325">
            <v>1</v>
          </cell>
          <cell r="BF325">
            <v>0</v>
          </cell>
          <cell r="BG325">
            <v>0</v>
          </cell>
          <cell r="BH325">
            <v>0</v>
          </cell>
          <cell r="BI325">
            <v>0</v>
          </cell>
          <cell r="BL325">
            <v>0</v>
          </cell>
          <cell r="BM325">
            <v>0</v>
          </cell>
          <cell r="BN325">
            <v>0</v>
          </cell>
          <cell r="BQ325">
            <v>0</v>
          </cell>
          <cell r="BR325">
            <v>0</v>
          </cell>
          <cell r="BS325">
            <v>0</v>
          </cell>
          <cell r="BV325">
            <v>0</v>
          </cell>
          <cell r="BW325">
            <v>0</v>
          </cell>
          <cell r="BX325">
            <v>0</v>
          </cell>
          <cell r="CA325">
            <v>0</v>
          </cell>
          <cell r="CB325">
            <v>0</v>
          </cell>
          <cell r="CC325">
            <v>0</v>
          </cell>
          <cell r="CF325">
            <v>150185</v>
          </cell>
          <cell r="CG325">
            <v>0</v>
          </cell>
          <cell r="CH325">
            <v>150185</v>
          </cell>
          <cell r="CL325">
            <v>228860</v>
          </cell>
          <cell r="CM325">
            <v>0</v>
          </cell>
          <cell r="CN325">
            <v>228860</v>
          </cell>
          <cell r="CQ325">
            <v>0</v>
          </cell>
          <cell r="CR325">
            <v>0</v>
          </cell>
          <cell r="CS325">
            <v>0</v>
          </cell>
          <cell r="CT325">
            <v>0</v>
          </cell>
          <cell r="CU325">
            <v>0</v>
          </cell>
          <cell r="CV325">
            <v>0</v>
          </cell>
          <cell r="CW325">
            <v>0</v>
          </cell>
          <cell r="CX325">
            <v>0</v>
          </cell>
          <cell r="CY325">
            <v>150185</v>
          </cell>
          <cell r="CZ325">
            <v>0</v>
          </cell>
          <cell r="DA325">
            <v>0</v>
          </cell>
          <cell r="DB325">
            <v>0</v>
          </cell>
          <cell r="DC325">
            <v>150185</v>
          </cell>
          <cell r="DD325">
            <v>0</v>
          </cell>
          <cell r="DE325">
            <v>228860</v>
          </cell>
          <cell r="DF325">
            <v>0</v>
          </cell>
          <cell r="DG325">
            <v>0</v>
          </cell>
          <cell r="DH325">
            <v>0</v>
          </cell>
          <cell r="DI325">
            <v>228860</v>
          </cell>
          <cell r="DJ325" t="str">
            <v>ASOCIACION DE PRODUCTORES AGROPECUARIOS MI HUAYLILLAS DEL DISTRITO DE CURGOS, PROVINCIA SANCHEZ CARR</v>
          </cell>
          <cell r="DK325" t="str">
            <v>01 Asociación</v>
          </cell>
          <cell r="FI325" t="str">
            <v>pacMAYOR</v>
          </cell>
        </row>
        <row r="326">
          <cell r="A326">
            <v>20601320348</v>
          </cell>
          <cell r="C326" t="str">
            <v>YUCA</v>
          </cell>
          <cell r="D326" t="str">
            <v>FARIÑA</v>
          </cell>
          <cell r="E326" t="str">
            <v>Loreto</v>
          </cell>
          <cell r="F326">
            <v>160201</v>
          </cell>
          <cell r="H326" t="str">
            <v>Alto Amazonas</v>
          </cell>
          <cell r="I326" t="str">
            <v>Yurimaguas</v>
          </cell>
          <cell r="R326" t="str">
            <v>PAC</v>
          </cell>
          <cell r="S326" t="str">
            <v>2025</v>
          </cell>
          <cell r="T326">
            <v>1</v>
          </cell>
          <cell r="U326" t="str">
            <v>SI</v>
          </cell>
          <cell r="V326" t="str">
            <v>SI</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25</v>
          </cell>
          <cell r="AQ326">
            <v>19</v>
          </cell>
          <cell r="AR326">
            <v>44</v>
          </cell>
          <cell r="AS326">
            <v>44</v>
          </cell>
          <cell r="BD326">
            <v>9</v>
          </cell>
          <cell r="BE326">
            <v>0</v>
          </cell>
          <cell r="CL326">
            <v>95510</v>
          </cell>
          <cell r="CM326">
            <v>0</v>
          </cell>
          <cell r="CN326">
            <v>95510</v>
          </cell>
          <cell r="DD326">
            <v>0</v>
          </cell>
          <cell r="DE326">
            <v>310</v>
          </cell>
          <cell r="DF326">
            <v>95200</v>
          </cell>
          <cell r="DG326">
            <v>0</v>
          </cell>
          <cell r="DH326">
            <v>0</v>
          </cell>
          <cell r="DI326">
            <v>95510</v>
          </cell>
          <cell r="DJ326" t="str">
            <v xml:space="preserve">ASOCIACION DE PRODUCTORES DE PUERTO PERU - APPP
</v>
          </cell>
          <cell r="DK326" t="str">
            <v>01 Asociación</v>
          </cell>
          <cell r="FI326" t="str">
            <v>pacMAYOR</v>
          </cell>
        </row>
        <row r="327">
          <cell r="A327">
            <v>20611935243</v>
          </cell>
          <cell r="C327" t="str">
            <v>CACAO</v>
          </cell>
          <cell r="D327" t="str">
            <v>CACAO EN GRANO</v>
          </cell>
          <cell r="E327" t="str">
            <v>Ucayali</v>
          </cell>
          <cell r="F327">
            <v>250305</v>
          </cell>
          <cell r="H327" t="str">
            <v>Padre Abad</v>
          </cell>
          <cell r="I327" t="str">
            <v>Alexander Von Humboldt</v>
          </cell>
          <cell r="R327" t="str">
            <v>PAC</v>
          </cell>
          <cell r="S327" t="str">
            <v>2025</v>
          </cell>
          <cell r="T327">
            <v>1</v>
          </cell>
          <cell r="U327" t="str">
            <v>SI</v>
          </cell>
          <cell r="V327" t="str">
            <v>SI</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86</v>
          </cell>
          <cell r="AQ327">
            <v>32</v>
          </cell>
          <cell r="AR327">
            <v>118</v>
          </cell>
          <cell r="AS327">
            <v>118</v>
          </cell>
          <cell r="BD327">
            <v>17</v>
          </cell>
          <cell r="BE327">
            <v>1</v>
          </cell>
          <cell r="CL327">
            <v>20426394.7852</v>
          </cell>
          <cell r="CM327">
            <v>14483443.022035001</v>
          </cell>
          <cell r="CN327">
            <v>34909837.807235003</v>
          </cell>
          <cell r="DD327">
            <v>0</v>
          </cell>
          <cell r="DE327">
            <v>0</v>
          </cell>
          <cell r="DF327">
            <v>34909837.807235003</v>
          </cell>
          <cell r="DG327">
            <v>0</v>
          </cell>
          <cell r="DH327">
            <v>0</v>
          </cell>
          <cell r="DI327">
            <v>34909837.807235003</v>
          </cell>
          <cell r="DJ327" t="str">
            <v>COOPERATIVA AGRARIA ECOLOGICA CANIARI AMAZONICA CAECAM</v>
          </cell>
          <cell r="DK327" t="str">
            <v>02 Cooperativa</v>
          </cell>
          <cell r="FI327" t="str">
            <v>pacMAYOR</v>
          </cell>
        </row>
        <row r="328">
          <cell r="A328">
            <v>20602488927</v>
          </cell>
          <cell r="C328" t="str">
            <v>CAFÉ</v>
          </cell>
          <cell r="D328" t="str">
            <v>CAFE VERDE</v>
          </cell>
          <cell r="E328" t="str">
            <v>Junin</v>
          </cell>
          <cell r="F328">
            <v>120607</v>
          </cell>
          <cell r="H328" t="str">
            <v>Satipo</v>
          </cell>
          <cell r="I328" t="str">
            <v>Rio Negro</v>
          </cell>
          <cell r="R328" t="str">
            <v>PAC</v>
          </cell>
          <cell r="S328" t="str">
            <v>2025</v>
          </cell>
          <cell r="T328">
            <v>1</v>
          </cell>
          <cell r="U328" t="str">
            <v>SI</v>
          </cell>
          <cell r="V328" t="str">
            <v>SI</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85</v>
          </cell>
          <cell r="AQ328">
            <v>35</v>
          </cell>
          <cell r="AR328">
            <v>120</v>
          </cell>
          <cell r="AS328">
            <v>120</v>
          </cell>
          <cell r="BD328">
            <v>9</v>
          </cell>
          <cell r="BE328">
            <v>0</v>
          </cell>
          <cell r="CL328">
            <v>3118363.2650000001</v>
          </cell>
          <cell r="CM328">
            <v>0</v>
          </cell>
          <cell r="CN328">
            <v>3118363.2650000001</v>
          </cell>
          <cell r="DD328">
            <v>0</v>
          </cell>
          <cell r="DE328">
            <v>0</v>
          </cell>
          <cell r="DF328">
            <v>3118363.2650000001</v>
          </cell>
          <cell r="DG328">
            <v>0</v>
          </cell>
          <cell r="DH328">
            <v>0</v>
          </cell>
          <cell r="DI328">
            <v>3118363.2650000001</v>
          </cell>
          <cell r="DJ328" t="str">
            <v>COOPERATIVA AGRARIA ECOLOGICO ROSAS PAMPA LTDA - CAECO ROSAS PAMPA LTDA</v>
          </cell>
          <cell r="DK328" t="str">
            <v>02 Cooperativa</v>
          </cell>
          <cell r="DN328" t="str">
            <v>Junín</v>
          </cell>
          <cell r="DQ328" t="str">
            <v>SI</v>
          </cell>
          <cell r="DR328">
            <v>43004</v>
          </cell>
          <cell r="DS328">
            <v>2025</v>
          </cell>
          <cell r="DT328" t="str">
            <v>Ejecución</v>
          </cell>
          <cell r="DU328" t="str">
            <v>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v>
          </cell>
          <cell r="DV328" t="str">
            <v>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v>
          </cell>
          <cell r="DW328" t="str">
            <v>Cooperativa Agraria Ecologico Rosas Pampa Ltda - Caeco Rosas Pampa Ltda</v>
          </cell>
          <cell r="DX328">
            <v>103</v>
          </cell>
          <cell r="DY328">
            <v>59</v>
          </cell>
          <cell r="DZ328">
            <v>454.5</v>
          </cell>
          <cell r="EA328" t="str">
            <v>10,038 qq</v>
          </cell>
          <cell r="EB328" t="str">
            <v>Abril - Octubre</v>
          </cell>
          <cell r="EC328" t="str">
            <v>Mayo - Diciembre</v>
          </cell>
          <cell r="ED328" t="str">
            <v>1200 - 1500 m s. n. m.</v>
          </cell>
          <cell r="EE328" t="str">
            <v>Catuaí, Catimor, Pache, Bourbon</v>
          </cell>
          <cell r="EF328" t="str">
            <v>SI (Vigente hasta 31 de agosto del 2026)</v>
          </cell>
          <cell r="EG328" t="str">
            <v xml:space="preserve">SI. Vigente </v>
          </cell>
          <cell r="EI328" t="str">
            <v xml:space="preserve"> 
Grado 1: Se admite un máximo de 15 defectos o imperfecciones.
Grado 2: Se admite un máximo de 23 defectos.</v>
          </cell>
          <cell r="EJ328">
            <v>0.93</v>
          </cell>
          <cell r="EK328" t="str">
            <v>Car.Marginal Km. 3 C.P. Villa Virginia (A 3 Cuadras De La Base Militar) Junin - Satipo - Rio Negro</v>
          </cell>
          <cell r="EL328" t="str">
            <v>dario_cooperativacoffee@hotmail.com</v>
          </cell>
          <cell r="EM328">
            <v>955689561</v>
          </cell>
          <cell r="EO328" t="str">
            <v>https://www.facebook.com/RosasPampaLtda/?locale=es_LA</v>
          </cell>
          <cell r="EP328" t="str">
            <v>Sanchez Curo Dario</v>
          </cell>
          <cell r="ES328" t="str">
            <v>Sanchez Curo Dario</v>
          </cell>
          <cell r="ET328">
            <v>955689561</v>
          </cell>
          <cell r="EV328" t="str">
            <v>Q0251225N/ Kfcoar</v>
          </cell>
          <cell r="EW328">
            <v>47813</v>
          </cell>
          <cell r="EX328" t="str">
            <v xml:space="preserve">"COFFEE ROSAS PAMPA" </v>
          </cell>
          <cell r="EY328" t="str">
            <v>1.- Bolsa, frasco, caja de trilaminado, vidrio, carton de 5, 10, 15, 20, 25, 30, 40, 50, 60, 80, 90, 100, 120, 125, 150, 170, 175, 180, 200, 220, 250, 300, 350, 400, 500, 600, 700, 800, 900, 1000, 1200, 1500, 1800, 2000, 2500, 2750, 2800, 3000, 3500, 4000, 5000, 10000, 15000, 20000 g. Vida útil del Producto: 6 MESES</v>
          </cell>
          <cell r="EZ328" t="str">
            <v xml:space="preserve">"COFFEE ROSAS PAMPA" </v>
          </cell>
          <cell r="FA328" t="str">
            <v>1.- Bolsa, frasco, caja de trilaminado, vidrio, carton de 5, 10, 15, 20, 25, 30, 40, 50, 60, 80, 90, 100, 120, 125, 150, 170, 175, 180, 200, 220, 250, 300, 350, 400, 500, 600, 700, 800, 900, 1000, 1200, 1500, 1800, 2000, 2500, 2750, 2800, 3000, 3500, 4000, 5000, 10000, 15000, 20000 g. Vida útil del Producto: 6 MESES</v>
          </cell>
          <cell r="FC328" t="str">
            <v>NO</v>
          </cell>
          <cell r="FI328" t="str">
            <v>pacMAYOR|san martin</v>
          </cell>
        </row>
        <row r="329">
          <cell r="A329">
            <v>20601360145</v>
          </cell>
          <cell r="C329" t="str">
            <v>KIWICHA</v>
          </cell>
          <cell r="D329" t="str">
            <v xml:space="preserve">KIWICHA </v>
          </cell>
          <cell r="E329" t="str">
            <v>Cusco</v>
          </cell>
          <cell r="F329">
            <v>80406</v>
          </cell>
          <cell r="H329" t="str">
            <v>Calca</v>
          </cell>
          <cell r="I329" t="str">
            <v>San Salvador</v>
          </cell>
          <cell r="R329" t="str">
            <v>PAC</v>
          </cell>
          <cell r="S329" t="str">
            <v>2018</v>
          </cell>
          <cell r="T329">
            <v>1</v>
          </cell>
          <cell r="U329" t="str">
            <v>NO</v>
          </cell>
          <cell r="V329" t="str">
            <v>NO</v>
          </cell>
          <cell r="W329">
            <v>52</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52</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L329">
            <v>0</v>
          </cell>
          <cell r="BM329">
            <v>0</v>
          </cell>
          <cell r="BN329">
            <v>0</v>
          </cell>
          <cell r="BQ329">
            <v>0</v>
          </cell>
          <cell r="BR329">
            <v>0</v>
          </cell>
          <cell r="BS329">
            <v>0</v>
          </cell>
          <cell r="BV329">
            <v>0</v>
          </cell>
          <cell r="BW329">
            <v>0</v>
          </cell>
          <cell r="BX329">
            <v>0</v>
          </cell>
          <cell r="CA329">
            <v>0</v>
          </cell>
          <cell r="CB329">
            <v>0</v>
          </cell>
          <cell r="CC329">
            <v>0</v>
          </cell>
          <cell r="CF329">
            <v>0</v>
          </cell>
          <cell r="CG329">
            <v>0</v>
          </cell>
          <cell r="CH329">
            <v>0</v>
          </cell>
          <cell r="CL329">
            <v>0</v>
          </cell>
          <cell r="CM329">
            <v>0</v>
          </cell>
          <cell r="CN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t="str">
            <v>COOPERATIVA AGRARIA DE PRODUCCION ORGANICA SEÑOR DE HUANCA SAN SALVADOR - CAPOSH</v>
          </cell>
          <cell r="DK329" t="str">
            <v>02 Cooperativa</v>
          </cell>
          <cell r="FI329" t="str">
            <v>pacMAYOR</v>
          </cell>
        </row>
        <row r="330">
          <cell r="A330">
            <v>20601377781</v>
          </cell>
          <cell r="C330" t="str">
            <v>QUINUA Y OTROS GRANOS</v>
          </cell>
          <cell r="D330" t="str">
            <v>QUINUA</v>
          </cell>
          <cell r="E330" t="str">
            <v>Ayacucho</v>
          </cell>
          <cell r="F330">
            <v>50113</v>
          </cell>
          <cell r="H330" t="str">
            <v>Huamanga</v>
          </cell>
          <cell r="I330" t="str">
            <v>Tambillo</v>
          </cell>
          <cell r="R330" t="str">
            <v>CALIDAD</v>
          </cell>
          <cell r="S330" t="str">
            <v>2021-2022-2023-2024 - 2025</v>
          </cell>
          <cell r="T330">
            <v>5</v>
          </cell>
          <cell r="U330" t="str">
            <v>SI</v>
          </cell>
          <cell r="V330" t="str">
            <v>SI</v>
          </cell>
          <cell r="W330">
            <v>0</v>
          </cell>
          <cell r="X330">
            <v>0</v>
          </cell>
          <cell r="Y330">
            <v>0</v>
          </cell>
          <cell r="Z330">
            <v>0</v>
          </cell>
          <cell r="AA330">
            <v>0</v>
          </cell>
          <cell r="AB330">
            <v>0</v>
          </cell>
          <cell r="AC330">
            <v>0</v>
          </cell>
          <cell r="AD330">
            <v>58</v>
          </cell>
          <cell r="AE330">
            <v>18</v>
          </cell>
          <cell r="AF330">
            <v>76</v>
          </cell>
          <cell r="AG330">
            <v>58</v>
          </cell>
          <cell r="AH330">
            <v>18</v>
          </cell>
          <cell r="AI330">
            <v>76</v>
          </cell>
          <cell r="AJ330">
            <v>58</v>
          </cell>
          <cell r="AK330">
            <v>18</v>
          </cell>
          <cell r="AL330">
            <v>76</v>
          </cell>
          <cell r="AM330">
            <v>56</v>
          </cell>
          <cell r="AN330">
            <v>14</v>
          </cell>
          <cell r="AO330">
            <v>70</v>
          </cell>
          <cell r="AP330">
            <v>0</v>
          </cell>
          <cell r="AQ330">
            <v>0</v>
          </cell>
          <cell r="AR330">
            <v>0</v>
          </cell>
          <cell r="AS330">
            <v>70</v>
          </cell>
          <cell r="AT330">
            <v>0</v>
          </cell>
          <cell r="AU330">
            <v>0</v>
          </cell>
          <cell r="AV330">
            <v>39</v>
          </cell>
          <cell r="AW330">
            <v>9</v>
          </cell>
          <cell r="AX330">
            <v>21</v>
          </cell>
          <cell r="AY330">
            <v>2</v>
          </cell>
          <cell r="AZ330">
            <v>63</v>
          </cell>
          <cell r="BA330">
            <v>5</v>
          </cell>
          <cell r="BB330">
            <v>28</v>
          </cell>
          <cell r="BC330">
            <v>2</v>
          </cell>
          <cell r="BD330">
            <v>0</v>
          </cell>
          <cell r="BE330">
            <v>0</v>
          </cell>
          <cell r="BF330">
            <v>0</v>
          </cell>
          <cell r="BG330">
            <v>0</v>
          </cell>
          <cell r="BH330">
            <v>0</v>
          </cell>
          <cell r="BI330">
            <v>0</v>
          </cell>
          <cell r="BL330">
            <v>0</v>
          </cell>
          <cell r="BM330">
            <v>0</v>
          </cell>
          <cell r="BN330">
            <v>0</v>
          </cell>
          <cell r="BQ330">
            <v>96273.65</v>
          </cell>
          <cell r="BR330">
            <v>0</v>
          </cell>
          <cell r="BS330">
            <v>96273.65</v>
          </cell>
          <cell r="BV330">
            <v>118400</v>
          </cell>
          <cell r="BW330">
            <v>0</v>
          </cell>
          <cell r="BX330">
            <v>118400</v>
          </cell>
          <cell r="CA330">
            <v>473161</v>
          </cell>
          <cell r="CB330">
            <v>0</v>
          </cell>
          <cell r="CC330">
            <v>473161</v>
          </cell>
          <cell r="CF330">
            <v>612530.99989950005</v>
          </cell>
          <cell r="CG330">
            <v>0</v>
          </cell>
          <cell r="CH330">
            <v>612530.99989950005</v>
          </cell>
          <cell r="CL330">
            <v>182500</v>
          </cell>
          <cell r="CM330">
            <v>0</v>
          </cell>
          <cell r="CN330">
            <v>182500</v>
          </cell>
          <cell r="CQ330">
            <v>0</v>
          </cell>
          <cell r="CR330">
            <v>207150</v>
          </cell>
          <cell r="CS330">
            <v>0</v>
          </cell>
          <cell r="CT330">
            <v>266011</v>
          </cell>
          <cell r="CU330">
            <v>0</v>
          </cell>
          <cell r="CV330">
            <v>0</v>
          </cell>
          <cell r="CW330">
            <v>473161</v>
          </cell>
          <cell r="CX330">
            <v>0</v>
          </cell>
          <cell r="CY330">
            <v>595200</v>
          </cell>
          <cell r="CZ330">
            <v>17330.999899499999</v>
          </cell>
          <cell r="DA330">
            <v>0</v>
          </cell>
          <cell r="DB330">
            <v>0</v>
          </cell>
          <cell r="DC330">
            <v>612530.99989950005</v>
          </cell>
          <cell r="DD330">
            <v>0</v>
          </cell>
          <cell r="DE330">
            <v>182500</v>
          </cell>
          <cell r="DF330">
            <v>0</v>
          </cell>
          <cell r="DG330">
            <v>0</v>
          </cell>
          <cell r="DH330">
            <v>0</v>
          </cell>
          <cell r="DI330">
            <v>182500</v>
          </cell>
          <cell r="DJ330" t="str">
            <v>COOPERATIVA AGRARIA DE PRODUCTORES DEL DISTRITO DE TAMBILLO</v>
          </cell>
          <cell r="DK330" t="str">
            <v>02 Cooperativa</v>
          </cell>
          <cell r="FI330" t="str">
            <v>pacMAYOR</v>
          </cell>
        </row>
        <row r="331">
          <cell r="A331">
            <v>20601427541</v>
          </cell>
          <cell r="C331" t="str">
            <v>FIBRA DE ALPACA</v>
          </cell>
          <cell r="D331" t="str">
            <v>FIBRA DE ALPACA</v>
          </cell>
          <cell r="E331" t="str">
            <v>Cusco</v>
          </cell>
          <cell r="F331">
            <v>81209</v>
          </cell>
          <cell r="H331" t="str">
            <v>Quispicanchi</v>
          </cell>
          <cell r="I331" t="str">
            <v>Marcapata</v>
          </cell>
          <cell r="R331" t="str">
            <v>PAC</v>
          </cell>
          <cell r="S331" t="str">
            <v>2019-2020-2021-2022</v>
          </cell>
          <cell r="T331">
            <v>4</v>
          </cell>
          <cell r="U331" t="str">
            <v>SI</v>
          </cell>
          <cell r="V331" t="str">
            <v>SI</v>
          </cell>
          <cell r="W331">
            <v>0</v>
          </cell>
          <cell r="X331">
            <v>95</v>
          </cell>
          <cell r="Y331">
            <v>13</v>
          </cell>
          <cell r="Z331">
            <v>108</v>
          </cell>
          <cell r="AA331">
            <v>94</v>
          </cell>
          <cell r="AB331">
            <v>14</v>
          </cell>
          <cell r="AC331">
            <v>108</v>
          </cell>
          <cell r="AD331">
            <v>95</v>
          </cell>
          <cell r="AE331">
            <v>13</v>
          </cell>
          <cell r="AF331">
            <v>108</v>
          </cell>
          <cell r="AG331">
            <v>95</v>
          </cell>
          <cell r="AH331">
            <v>13</v>
          </cell>
          <cell r="AI331">
            <v>108</v>
          </cell>
          <cell r="AJ331">
            <v>0</v>
          </cell>
          <cell r="AK331">
            <v>0</v>
          </cell>
          <cell r="AL331">
            <v>0</v>
          </cell>
          <cell r="AM331">
            <v>0</v>
          </cell>
          <cell r="AN331">
            <v>0</v>
          </cell>
          <cell r="AO331">
            <v>0</v>
          </cell>
          <cell r="AP331">
            <v>0</v>
          </cell>
          <cell r="AQ331">
            <v>0</v>
          </cell>
          <cell r="AR331">
            <v>0</v>
          </cell>
          <cell r="AS331">
            <v>108</v>
          </cell>
          <cell r="AT331">
            <v>14</v>
          </cell>
          <cell r="AU331">
            <v>9</v>
          </cell>
          <cell r="AV331">
            <v>28</v>
          </cell>
          <cell r="AW331">
            <v>6</v>
          </cell>
          <cell r="AX331">
            <v>21</v>
          </cell>
          <cell r="AY331">
            <v>4</v>
          </cell>
          <cell r="AZ331">
            <v>0</v>
          </cell>
          <cell r="BA331">
            <v>0</v>
          </cell>
          <cell r="BB331">
            <v>0</v>
          </cell>
          <cell r="BC331">
            <v>0</v>
          </cell>
          <cell r="BD331">
            <v>0</v>
          </cell>
          <cell r="BE331">
            <v>0</v>
          </cell>
          <cell r="BF331">
            <v>0</v>
          </cell>
          <cell r="BG331">
            <v>0</v>
          </cell>
          <cell r="BH331">
            <v>0</v>
          </cell>
          <cell r="BI331">
            <v>0</v>
          </cell>
          <cell r="BL331">
            <v>0</v>
          </cell>
          <cell r="BM331">
            <v>49011.37</v>
          </cell>
          <cell r="BN331">
            <v>49011.37</v>
          </cell>
          <cell r="BQ331">
            <v>849810</v>
          </cell>
          <cell r="BR331">
            <v>0</v>
          </cell>
          <cell r="BS331">
            <v>849810</v>
          </cell>
          <cell r="BV331">
            <v>374960</v>
          </cell>
          <cell r="BW331">
            <v>0</v>
          </cell>
          <cell r="BX331">
            <v>374960</v>
          </cell>
          <cell r="CA331">
            <v>0</v>
          </cell>
          <cell r="CB331">
            <v>0</v>
          </cell>
          <cell r="CC331">
            <v>0</v>
          </cell>
          <cell r="CF331">
            <v>0</v>
          </cell>
          <cell r="CG331">
            <v>0</v>
          </cell>
          <cell r="CH331">
            <v>0</v>
          </cell>
          <cell r="CL331">
            <v>0</v>
          </cell>
          <cell r="CM331">
            <v>0</v>
          </cell>
          <cell r="CN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t="str">
            <v>COOPERATIVA AGRARIA ALPAQUERA DEL SUR LIMITADA - COOPAALSUR LTDA - COOPAALSUR LTDA</v>
          </cell>
          <cell r="DK331" t="str">
            <v>02 Cooperativa</v>
          </cell>
          <cell r="FI331" t="str">
            <v>pacMAYOR</v>
          </cell>
        </row>
        <row r="332">
          <cell r="A332">
            <v>20601460166</v>
          </cell>
          <cell r="C332" t="str">
            <v>DERIVADOS LACTEOS</v>
          </cell>
          <cell r="D332" t="str">
            <v>DERIVADOS LACTEOS</v>
          </cell>
          <cell r="E332" t="str">
            <v>Puno</v>
          </cell>
          <cell r="F332">
            <v>210704</v>
          </cell>
          <cell r="H332" t="str">
            <v>Lampa</v>
          </cell>
          <cell r="I332" t="str">
            <v>Nicasio</v>
          </cell>
          <cell r="R332" t="str">
            <v>PAC</v>
          </cell>
          <cell r="S332" t="str">
            <v>2021-2022-2023-2024</v>
          </cell>
          <cell r="T332">
            <v>4</v>
          </cell>
          <cell r="U332" t="str">
            <v>SI</v>
          </cell>
          <cell r="V332" t="str">
            <v>SI</v>
          </cell>
          <cell r="W332">
            <v>0</v>
          </cell>
          <cell r="X332">
            <v>0</v>
          </cell>
          <cell r="Y332">
            <v>0</v>
          </cell>
          <cell r="Z332">
            <v>0</v>
          </cell>
          <cell r="AA332">
            <v>0</v>
          </cell>
          <cell r="AB332">
            <v>0</v>
          </cell>
          <cell r="AC332">
            <v>0</v>
          </cell>
          <cell r="AD332">
            <v>20</v>
          </cell>
          <cell r="AE332">
            <v>40</v>
          </cell>
          <cell r="AF332">
            <v>60</v>
          </cell>
          <cell r="AG332">
            <v>20</v>
          </cell>
          <cell r="AH332">
            <v>40</v>
          </cell>
          <cell r="AI332">
            <v>60</v>
          </cell>
          <cell r="AJ332">
            <v>20</v>
          </cell>
          <cell r="AK332">
            <v>40</v>
          </cell>
          <cell r="AL332">
            <v>60</v>
          </cell>
          <cell r="AM332">
            <v>20</v>
          </cell>
          <cell r="AN332">
            <v>40</v>
          </cell>
          <cell r="AO332">
            <v>60</v>
          </cell>
          <cell r="AP332">
            <v>0</v>
          </cell>
          <cell r="AQ332">
            <v>0</v>
          </cell>
          <cell r="AR332">
            <v>0</v>
          </cell>
          <cell r="AS332">
            <v>60</v>
          </cell>
          <cell r="AT332">
            <v>0</v>
          </cell>
          <cell r="AU332">
            <v>0</v>
          </cell>
          <cell r="AV332">
            <v>4</v>
          </cell>
          <cell r="AW332">
            <v>0</v>
          </cell>
          <cell r="AX332">
            <v>41</v>
          </cell>
          <cell r="AY332">
            <v>5</v>
          </cell>
          <cell r="AZ332">
            <v>48</v>
          </cell>
          <cell r="BA332">
            <v>0</v>
          </cell>
          <cell r="BB332">
            <v>37</v>
          </cell>
          <cell r="BC332">
            <v>1</v>
          </cell>
          <cell r="BD332">
            <v>0</v>
          </cell>
          <cell r="BE332">
            <v>0</v>
          </cell>
          <cell r="BF332">
            <v>0</v>
          </cell>
          <cell r="BG332">
            <v>0</v>
          </cell>
          <cell r="BH332">
            <v>0</v>
          </cell>
          <cell r="BI332">
            <v>0</v>
          </cell>
          <cell r="BL332">
            <v>0</v>
          </cell>
          <cell r="BM332">
            <v>0</v>
          </cell>
          <cell r="BN332">
            <v>0</v>
          </cell>
          <cell r="BQ332">
            <v>94363.199999999997</v>
          </cell>
          <cell r="BR332">
            <v>0</v>
          </cell>
          <cell r="BS332">
            <v>94363.199999999997</v>
          </cell>
          <cell r="BV332">
            <v>87790.45</v>
          </cell>
          <cell r="BW332">
            <v>0</v>
          </cell>
          <cell r="BX332">
            <v>87790.45</v>
          </cell>
          <cell r="CA332">
            <v>75883</v>
          </cell>
          <cell r="CB332">
            <v>0</v>
          </cell>
          <cell r="CC332">
            <v>75883</v>
          </cell>
          <cell r="CF332">
            <v>207915</v>
          </cell>
          <cell r="CG332">
            <v>0</v>
          </cell>
          <cell r="CH332">
            <v>207915</v>
          </cell>
          <cell r="CL332">
            <v>0</v>
          </cell>
          <cell r="CM332">
            <v>0</v>
          </cell>
          <cell r="CN332">
            <v>0</v>
          </cell>
          <cell r="CQ332">
            <v>0</v>
          </cell>
          <cell r="CR332">
            <v>75883</v>
          </cell>
          <cell r="CS332">
            <v>0</v>
          </cell>
          <cell r="CT332">
            <v>0</v>
          </cell>
          <cell r="CU332">
            <v>0</v>
          </cell>
          <cell r="CV332">
            <v>0</v>
          </cell>
          <cell r="CW332">
            <v>75883</v>
          </cell>
          <cell r="CX332">
            <v>0</v>
          </cell>
          <cell r="CY332">
            <v>207915</v>
          </cell>
          <cell r="CZ332">
            <v>0</v>
          </cell>
          <cell r="DA332">
            <v>0</v>
          </cell>
          <cell r="DB332">
            <v>0</v>
          </cell>
          <cell r="DC332">
            <v>207915</v>
          </cell>
          <cell r="DD332">
            <v>0</v>
          </cell>
          <cell r="DE332">
            <v>0</v>
          </cell>
          <cell r="DF332">
            <v>0</v>
          </cell>
          <cell r="DG332">
            <v>0</v>
          </cell>
          <cell r="DH332">
            <v>0</v>
          </cell>
          <cell r="DI332">
            <v>0</v>
          </cell>
          <cell r="DJ332" t="str">
            <v>ASOCIACION DE PEQUEÑOS PRODUCTORES AGROPECUARIOS "25 DE DICIEMBRE"</v>
          </cell>
          <cell r="DK332" t="str">
            <v>01 Asociación</v>
          </cell>
          <cell r="FI332" t="str">
            <v>pacMAYOR</v>
          </cell>
        </row>
        <row r="333">
          <cell r="A333">
            <v>20568549083</v>
          </cell>
          <cell r="C333" t="str">
            <v>CACAO</v>
          </cell>
          <cell r="D333" t="str">
            <v>CACAO</v>
          </cell>
          <cell r="E333" t="str">
            <v>Pasco</v>
          </cell>
          <cell r="F333">
            <v>190304</v>
          </cell>
          <cell r="H333" t="str">
            <v>Oxapampa</v>
          </cell>
          <cell r="I333" t="str">
            <v>Palcazu</v>
          </cell>
          <cell r="R333" t="str">
            <v>PAC</v>
          </cell>
          <cell r="S333" t="str">
            <v>2018-2019-2020-2023-2024</v>
          </cell>
          <cell r="T333">
            <v>5</v>
          </cell>
          <cell r="U333" t="str">
            <v>SI</v>
          </cell>
          <cell r="V333" t="str">
            <v>SI</v>
          </cell>
          <cell r="W333">
            <v>40</v>
          </cell>
          <cell r="X333">
            <v>150</v>
          </cell>
          <cell r="Y333">
            <v>83</v>
          </cell>
          <cell r="Z333">
            <v>233</v>
          </cell>
          <cell r="AA333">
            <v>150</v>
          </cell>
          <cell r="AB333">
            <v>83</v>
          </cell>
          <cell r="AC333">
            <v>233</v>
          </cell>
          <cell r="AD333">
            <v>0</v>
          </cell>
          <cell r="AE333">
            <v>0</v>
          </cell>
          <cell r="AF333">
            <v>0</v>
          </cell>
          <cell r="AG333">
            <v>0</v>
          </cell>
          <cell r="AH333">
            <v>0</v>
          </cell>
          <cell r="AI333">
            <v>0</v>
          </cell>
          <cell r="AJ333">
            <v>163</v>
          </cell>
          <cell r="AK333">
            <v>70</v>
          </cell>
          <cell r="AL333">
            <v>233</v>
          </cell>
          <cell r="AM333">
            <v>163</v>
          </cell>
          <cell r="AN333">
            <v>70</v>
          </cell>
          <cell r="AO333">
            <v>233</v>
          </cell>
          <cell r="AP333">
            <v>0</v>
          </cell>
          <cell r="AQ333">
            <v>0</v>
          </cell>
          <cell r="AR333">
            <v>0</v>
          </cell>
          <cell r="AS333">
            <v>233</v>
          </cell>
          <cell r="AT333">
            <v>0</v>
          </cell>
          <cell r="AU333">
            <v>1</v>
          </cell>
          <cell r="AV333">
            <v>0</v>
          </cell>
          <cell r="AW333">
            <v>0</v>
          </cell>
          <cell r="AX333">
            <v>0</v>
          </cell>
          <cell r="AY333">
            <v>0</v>
          </cell>
          <cell r="AZ333">
            <v>32</v>
          </cell>
          <cell r="BA333">
            <v>4</v>
          </cell>
          <cell r="BB333">
            <v>28</v>
          </cell>
          <cell r="BC333">
            <v>2</v>
          </cell>
          <cell r="BD333">
            <v>0</v>
          </cell>
          <cell r="BE333">
            <v>0</v>
          </cell>
          <cell r="BF333">
            <v>0</v>
          </cell>
          <cell r="BG333">
            <v>592505.36</v>
          </cell>
          <cell r="BH333">
            <v>0</v>
          </cell>
          <cell r="BI333">
            <v>592505.36</v>
          </cell>
          <cell r="BL333">
            <v>197254.83</v>
          </cell>
          <cell r="BM333">
            <v>0</v>
          </cell>
          <cell r="BN333">
            <v>197254.83</v>
          </cell>
          <cell r="BQ333">
            <v>0</v>
          </cell>
          <cell r="BR333">
            <v>0</v>
          </cell>
          <cell r="BS333">
            <v>0</v>
          </cell>
          <cell r="BV333">
            <v>0</v>
          </cell>
          <cell r="BW333">
            <v>0</v>
          </cell>
          <cell r="BX333">
            <v>0</v>
          </cell>
          <cell r="CA333">
            <v>961036.36</v>
          </cell>
          <cell r="CB333">
            <v>0</v>
          </cell>
          <cell r="CC333">
            <v>961036.36</v>
          </cell>
          <cell r="CF333">
            <v>1962423.2250000001</v>
          </cell>
          <cell r="CG333">
            <v>0</v>
          </cell>
          <cell r="CH333">
            <v>1962423.2250000001</v>
          </cell>
          <cell r="CL333">
            <v>0</v>
          </cell>
          <cell r="CM333">
            <v>0</v>
          </cell>
          <cell r="CN333">
            <v>0</v>
          </cell>
          <cell r="CQ333">
            <v>0</v>
          </cell>
          <cell r="CR333">
            <v>113225.79968339999</v>
          </cell>
          <cell r="CS333">
            <v>0</v>
          </cell>
          <cell r="CT333">
            <v>847810.55999999994</v>
          </cell>
          <cell r="CU333">
            <v>0</v>
          </cell>
          <cell r="CV333">
            <v>0</v>
          </cell>
          <cell r="CW333">
            <v>961036.3596833999</v>
          </cell>
          <cell r="CX333">
            <v>2950</v>
          </cell>
          <cell r="CY333">
            <v>0</v>
          </cell>
          <cell r="CZ333">
            <v>1959473.2250000001</v>
          </cell>
          <cell r="DA333">
            <v>0</v>
          </cell>
          <cell r="DB333">
            <v>0</v>
          </cell>
          <cell r="DC333">
            <v>1962423.2250000001</v>
          </cell>
          <cell r="DD333">
            <v>0</v>
          </cell>
          <cell r="DE333">
            <v>0</v>
          </cell>
          <cell r="DF333">
            <v>0</v>
          </cell>
          <cell r="DG333">
            <v>0</v>
          </cell>
          <cell r="DH333">
            <v>0</v>
          </cell>
          <cell r="DI333">
            <v>0</v>
          </cell>
          <cell r="DJ333" t="str">
            <v>COOPERATIVA AGRARIA INDUSTRIAL APASC SANCORE-PALCAZU LTDA</v>
          </cell>
          <cell r="DK333" t="str">
            <v>02 Cooperativa</v>
          </cell>
          <cell r="FI333" t="str">
            <v>pacMAYOR</v>
          </cell>
        </row>
        <row r="334">
          <cell r="A334">
            <v>20601547458</v>
          </cell>
          <cell r="C334" t="str">
            <v>MAÍZ</v>
          </cell>
          <cell r="D334" t="str">
            <v>MAÍZ BLANCO GIGANTE</v>
          </cell>
          <cell r="E334" t="str">
            <v>Ancash</v>
          </cell>
          <cell r="F334">
            <v>20304</v>
          </cell>
          <cell r="H334" t="str">
            <v>Antonio Raymondi</v>
          </cell>
          <cell r="I334" t="str">
            <v>Chingas</v>
          </cell>
          <cell r="R334" t="str">
            <v>PAC</v>
          </cell>
          <cell r="S334" t="str">
            <v>2018-2019-2020-2021-2022-2023</v>
          </cell>
          <cell r="T334">
            <v>6</v>
          </cell>
          <cell r="U334" t="str">
            <v>SI</v>
          </cell>
          <cell r="V334" t="str">
            <v>SI</v>
          </cell>
          <cell r="W334">
            <v>28</v>
          </cell>
          <cell r="X334">
            <v>23</v>
          </cell>
          <cell r="Y334">
            <v>3</v>
          </cell>
          <cell r="Z334">
            <v>26</v>
          </cell>
          <cell r="AA334">
            <v>23</v>
          </cell>
          <cell r="AB334">
            <v>3</v>
          </cell>
          <cell r="AC334">
            <v>26</v>
          </cell>
          <cell r="AD334">
            <v>20</v>
          </cell>
          <cell r="AE334">
            <v>3</v>
          </cell>
          <cell r="AF334">
            <v>23</v>
          </cell>
          <cell r="AG334">
            <v>20</v>
          </cell>
          <cell r="AH334">
            <v>3</v>
          </cell>
          <cell r="AI334">
            <v>23</v>
          </cell>
          <cell r="AJ334">
            <v>20</v>
          </cell>
          <cell r="AK334">
            <v>3</v>
          </cell>
          <cell r="AL334">
            <v>23</v>
          </cell>
          <cell r="AM334">
            <v>0</v>
          </cell>
          <cell r="AN334">
            <v>0</v>
          </cell>
          <cell r="AO334">
            <v>0</v>
          </cell>
          <cell r="AP334">
            <v>0</v>
          </cell>
          <cell r="AQ334">
            <v>0</v>
          </cell>
          <cell r="AR334">
            <v>0</v>
          </cell>
          <cell r="AS334">
            <v>23</v>
          </cell>
          <cell r="AT334">
            <v>3</v>
          </cell>
          <cell r="AU334">
            <v>0</v>
          </cell>
          <cell r="AV334">
            <v>44</v>
          </cell>
          <cell r="AW334">
            <v>8</v>
          </cell>
          <cell r="AX334">
            <v>25</v>
          </cell>
          <cell r="AY334">
            <v>5</v>
          </cell>
          <cell r="AZ334">
            <v>34</v>
          </cell>
          <cell r="BA334">
            <v>4</v>
          </cell>
          <cell r="BB334">
            <v>0</v>
          </cell>
          <cell r="BC334">
            <v>0</v>
          </cell>
          <cell r="BD334">
            <v>0</v>
          </cell>
          <cell r="BE334">
            <v>0</v>
          </cell>
          <cell r="BF334">
            <v>0</v>
          </cell>
          <cell r="BG334">
            <v>0</v>
          </cell>
          <cell r="BH334">
            <v>0</v>
          </cell>
          <cell r="BI334">
            <v>0</v>
          </cell>
          <cell r="BL334">
            <v>13830</v>
          </cell>
          <cell r="BM334">
            <v>0</v>
          </cell>
          <cell r="BN334">
            <v>13830</v>
          </cell>
          <cell r="BQ334">
            <v>378700</v>
          </cell>
          <cell r="BR334">
            <v>0</v>
          </cell>
          <cell r="BS334">
            <v>378700</v>
          </cell>
          <cell r="BV334">
            <v>452800</v>
          </cell>
          <cell r="BW334">
            <v>0</v>
          </cell>
          <cell r="BX334">
            <v>452800</v>
          </cell>
          <cell r="CA334">
            <v>564965</v>
          </cell>
          <cell r="CB334">
            <v>0</v>
          </cell>
          <cell r="CC334">
            <v>564965</v>
          </cell>
          <cell r="CF334">
            <v>0</v>
          </cell>
          <cell r="CG334">
            <v>0</v>
          </cell>
          <cell r="CH334">
            <v>0</v>
          </cell>
          <cell r="CL334">
            <v>0</v>
          </cell>
          <cell r="CM334">
            <v>0</v>
          </cell>
          <cell r="CN334">
            <v>0</v>
          </cell>
          <cell r="CQ334">
            <v>0</v>
          </cell>
          <cell r="CR334">
            <v>564965</v>
          </cell>
          <cell r="CS334">
            <v>0</v>
          </cell>
          <cell r="CT334">
            <v>0</v>
          </cell>
          <cell r="CU334">
            <v>0</v>
          </cell>
          <cell r="CV334">
            <v>0</v>
          </cell>
          <cell r="CW334">
            <v>564965</v>
          </cell>
          <cell r="CX334">
            <v>0</v>
          </cell>
          <cell r="CY334">
            <v>0</v>
          </cell>
          <cell r="CZ334">
            <v>0</v>
          </cell>
          <cell r="DA334">
            <v>0</v>
          </cell>
          <cell r="DB334">
            <v>0</v>
          </cell>
          <cell r="DC334">
            <v>0</v>
          </cell>
          <cell r="DD334">
            <v>0</v>
          </cell>
          <cell r="DE334">
            <v>0</v>
          </cell>
          <cell r="DF334">
            <v>0</v>
          </cell>
          <cell r="DG334">
            <v>0</v>
          </cell>
          <cell r="DH334">
            <v>0</v>
          </cell>
          <cell r="DI334">
            <v>0</v>
          </cell>
          <cell r="DJ334" t="str">
            <v>ASOCIACION DE SEMILLARISTAS DE MAIZ CHOCLO VIRGEN DE LA MERCEDES DEL DISTRITO DE CHINGAS</v>
          </cell>
          <cell r="DK334" t="str">
            <v>01 Asociación</v>
          </cell>
          <cell r="FI334" t="str">
            <v>pacMAYOR</v>
          </cell>
        </row>
        <row r="335">
          <cell r="A335">
            <v>20601067146</v>
          </cell>
          <cell r="C335" t="str">
            <v>CACAO</v>
          </cell>
          <cell r="D335" t="str">
            <v>CACAO</v>
          </cell>
          <cell r="E335" t="str">
            <v>Ucayali</v>
          </cell>
          <cell r="F335">
            <v>250304</v>
          </cell>
          <cell r="H335" t="str">
            <v>Padre Abad</v>
          </cell>
          <cell r="I335" t="str">
            <v>Neshuya</v>
          </cell>
          <cell r="R335" t="str">
            <v>PAC</v>
          </cell>
          <cell r="S335" t="str">
            <v>2019</v>
          </cell>
          <cell r="T335">
            <v>1</v>
          </cell>
          <cell r="U335" t="str">
            <v>SI</v>
          </cell>
          <cell r="V335" t="str">
            <v>NO</v>
          </cell>
          <cell r="W335">
            <v>0</v>
          </cell>
          <cell r="X335">
            <v>37</v>
          </cell>
          <cell r="Y335">
            <v>13</v>
          </cell>
          <cell r="Z335">
            <v>50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50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L335">
            <v>0</v>
          </cell>
          <cell r="BM335">
            <v>0</v>
          </cell>
          <cell r="BN335">
            <v>0</v>
          </cell>
          <cell r="BQ335">
            <v>0</v>
          </cell>
          <cell r="BR335">
            <v>0</v>
          </cell>
          <cell r="BS335">
            <v>0</v>
          </cell>
          <cell r="BV335">
            <v>0</v>
          </cell>
          <cell r="BW335">
            <v>0</v>
          </cell>
          <cell r="BX335">
            <v>0</v>
          </cell>
          <cell r="CA335">
            <v>0</v>
          </cell>
          <cell r="CB335">
            <v>0</v>
          </cell>
          <cell r="CC335">
            <v>0</v>
          </cell>
          <cell r="CF335">
            <v>0</v>
          </cell>
          <cell r="CG335">
            <v>0</v>
          </cell>
          <cell r="CH335">
            <v>0</v>
          </cell>
          <cell r="CL335">
            <v>0</v>
          </cell>
          <cell r="CM335">
            <v>0</v>
          </cell>
          <cell r="CN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t="str">
            <v>COOPERATIVA AGRARIA INDUSTRIAL MONTE ALEGRE - REGION UCAYALI (CAIMARU)</v>
          </cell>
          <cell r="DK335" t="str">
            <v>02 Cooperativa</v>
          </cell>
          <cell r="FI335" t="str">
            <v>pacMAYOR</v>
          </cell>
        </row>
        <row r="336">
          <cell r="A336">
            <v>20601568510</v>
          </cell>
          <cell r="C336" t="str">
            <v>FIBRA DE ALPACA</v>
          </cell>
          <cell r="D336" t="str">
            <v>FIBRA DE ALPACA</v>
          </cell>
          <cell r="E336" t="str">
            <v>Puno</v>
          </cell>
          <cell r="F336">
            <v>210107</v>
          </cell>
          <cell r="H336" t="str">
            <v>Puno</v>
          </cell>
          <cell r="I336" t="str">
            <v>Coata</v>
          </cell>
          <cell r="R336" t="str">
            <v>PAC</v>
          </cell>
          <cell r="S336" t="str">
            <v>2021-2022-2023-2024</v>
          </cell>
          <cell r="T336">
            <v>4</v>
          </cell>
          <cell r="U336" t="str">
            <v>SI</v>
          </cell>
          <cell r="V336" t="str">
            <v>SI</v>
          </cell>
          <cell r="W336">
            <v>0</v>
          </cell>
          <cell r="X336">
            <v>0</v>
          </cell>
          <cell r="Y336">
            <v>0</v>
          </cell>
          <cell r="Z336">
            <v>0</v>
          </cell>
          <cell r="AA336">
            <v>0</v>
          </cell>
          <cell r="AB336">
            <v>0</v>
          </cell>
          <cell r="AC336">
            <v>0</v>
          </cell>
          <cell r="AD336">
            <v>6</v>
          </cell>
          <cell r="AE336">
            <v>20</v>
          </cell>
          <cell r="AF336">
            <v>26</v>
          </cell>
          <cell r="AG336">
            <v>23</v>
          </cell>
          <cell r="AH336">
            <v>0</v>
          </cell>
          <cell r="AI336">
            <v>23</v>
          </cell>
          <cell r="AJ336">
            <v>23</v>
          </cell>
          <cell r="AK336">
            <v>0</v>
          </cell>
          <cell r="AL336">
            <v>23</v>
          </cell>
          <cell r="AM336">
            <v>20</v>
          </cell>
          <cell r="AN336">
            <v>16</v>
          </cell>
          <cell r="AO336">
            <v>36</v>
          </cell>
          <cell r="AP336">
            <v>0</v>
          </cell>
          <cell r="AQ336">
            <v>0</v>
          </cell>
          <cell r="AR336">
            <v>0</v>
          </cell>
          <cell r="AS336">
            <v>36</v>
          </cell>
          <cell r="AT336">
            <v>0</v>
          </cell>
          <cell r="AU336">
            <v>0</v>
          </cell>
          <cell r="AV336">
            <v>10</v>
          </cell>
          <cell r="AW336">
            <v>1</v>
          </cell>
          <cell r="AX336">
            <v>37</v>
          </cell>
          <cell r="AY336">
            <v>4</v>
          </cell>
          <cell r="AZ336">
            <v>27</v>
          </cell>
          <cell r="BA336">
            <v>4</v>
          </cell>
          <cell r="BB336">
            <v>52</v>
          </cell>
          <cell r="BC336">
            <v>2</v>
          </cell>
          <cell r="BD336">
            <v>0</v>
          </cell>
          <cell r="BE336">
            <v>0</v>
          </cell>
          <cell r="BF336">
            <v>0</v>
          </cell>
          <cell r="BG336">
            <v>0</v>
          </cell>
          <cell r="BH336">
            <v>0</v>
          </cell>
          <cell r="BI336">
            <v>0</v>
          </cell>
          <cell r="BL336">
            <v>0</v>
          </cell>
          <cell r="BM336">
            <v>0</v>
          </cell>
          <cell r="BN336">
            <v>0</v>
          </cell>
          <cell r="BQ336">
            <v>0</v>
          </cell>
          <cell r="BR336">
            <v>0</v>
          </cell>
          <cell r="BS336">
            <v>0</v>
          </cell>
          <cell r="BV336">
            <v>235277.29</v>
          </cell>
          <cell r="BW336">
            <v>0</v>
          </cell>
          <cell r="BX336">
            <v>235277.29</v>
          </cell>
          <cell r="CA336">
            <v>320478.31</v>
          </cell>
          <cell r="CB336">
            <v>0</v>
          </cell>
          <cell r="CC336">
            <v>320478.31</v>
          </cell>
          <cell r="CF336">
            <v>210938.04</v>
          </cell>
          <cell r="CG336">
            <v>0</v>
          </cell>
          <cell r="CH336">
            <v>210938.04</v>
          </cell>
          <cell r="CL336">
            <v>0</v>
          </cell>
          <cell r="CM336">
            <v>0</v>
          </cell>
          <cell r="CN336">
            <v>0</v>
          </cell>
          <cell r="CQ336">
            <v>0</v>
          </cell>
          <cell r="CR336">
            <v>320478.31</v>
          </cell>
          <cell r="CS336">
            <v>0</v>
          </cell>
          <cell r="CT336">
            <v>0</v>
          </cell>
          <cell r="CU336">
            <v>0</v>
          </cell>
          <cell r="CV336">
            <v>0</v>
          </cell>
          <cell r="CW336">
            <v>320478.31</v>
          </cell>
          <cell r="CX336">
            <v>0</v>
          </cell>
          <cell r="CY336">
            <v>210938.04</v>
          </cell>
          <cell r="CZ336">
            <v>0</v>
          </cell>
          <cell r="DA336">
            <v>0</v>
          </cell>
          <cell r="DB336">
            <v>0</v>
          </cell>
          <cell r="DC336">
            <v>210938.04</v>
          </cell>
          <cell r="DD336">
            <v>0</v>
          </cell>
          <cell r="DE336">
            <v>0</v>
          </cell>
          <cell r="DF336">
            <v>0</v>
          </cell>
          <cell r="DG336">
            <v>0</v>
          </cell>
          <cell r="DH336">
            <v>0</v>
          </cell>
          <cell r="DI336">
            <v>0</v>
          </cell>
          <cell r="DJ336" t="str">
            <v>ASOCIACION DE CRIADORES DE ALPACAS, LLAMAS Y VICUÑAS NEVADOS COJATA</v>
          </cell>
          <cell r="DK336" t="str">
            <v>01 Asociación</v>
          </cell>
          <cell r="FI336" t="str">
            <v>pacMAYOR</v>
          </cell>
        </row>
        <row r="337">
          <cell r="A337">
            <v>20601575184</v>
          </cell>
          <cell r="C337" t="str">
            <v>MANGO</v>
          </cell>
          <cell r="D337" t="str">
            <v>MANGO</v>
          </cell>
          <cell r="E337" t="str">
            <v>Ancash</v>
          </cell>
          <cell r="F337">
            <v>20801</v>
          </cell>
          <cell r="H337" t="str">
            <v>Casma</v>
          </cell>
          <cell r="I337" t="str">
            <v>Casma</v>
          </cell>
          <cell r="R337" t="str">
            <v>PAC</v>
          </cell>
          <cell r="S337">
            <v>2025</v>
          </cell>
          <cell r="T337">
            <v>1</v>
          </cell>
          <cell r="U337" t="str">
            <v xml:space="preserve">SI </v>
          </cell>
          <cell r="AP337">
            <v>15</v>
          </cell>
          <cell r="AQ337">
            <v>9</v>
          </cell>
          <cell r="AR337">
            <v>24</v>
          </cell>
          <cell r="DD337">
            <v>0</v>
          </cell>
          <cell r="DE337">
            <v>399056.4</v>
          </cell>
          <cell r="DF337">
            <v>866144.87439030013</v>
          </cell>
          <cell r="DG337">
            <v>0</v>
          </cell>
          <cell r="DH337">
            <v>0</v>
          </cell>
          <cell r="DI337">
            <v>1265201.2743903</v>
          </cell>
          <cell r="DK337" t="str">
            <v xml:space="preserve"> Cooperativa</v>
          </cell>
          <cell r="FI337" t="str">
            <v>pac</v>
          </cell>
        </row>
        <row r="338">
          <cell r="A338">
            <v>20601590621</v>
          </cell>
          <cell r="C338" t="str">
            <v>DERIVADOS LACTEOS</v>
          </cell>
          <cell r="D338" t="str">
            <v>DERIVADOS LACTEOS</v>
          </cell>
          <cell r="E338" t="str">
            <v>Ayacucho</v>
          </cell>
          <cell r="F338">
            <v>50203</v>
          </cell>
          <cell r="H338" t="str">
            <v>Cangallo</v>
          </cell>
          <cell r="I338" t="str">
            <v>Los Morochucos</v>
          </cell>
          <cell r="R338" t="str">
            <v>PAC</v>
          </cell>
          <cell r="S338" t="str">
            <v>2018-2019-2020-2021</v>
          </cell>
          <cell r="T338">
            <v>4</v>
          </cell>
          <cell r="U338" t="str">
            <v>SI</v>
          </cell>
          <cell r="V338" t="str">
            <v>SI</v>
          </cell>
          <cell r="W338">
            <v>23</v>
          </cell>
          <cell r="X338">
            <v>20</v>
          </cell>
          <cell r="Y338">
            <v>3</v>
          </cell>
          <cell r="Z338">
            <v>23</v>
          </cell>
          <cell r="AA338">
            <v>20</v>
          </cell>
          <cell r="AB338">
            <v>3</v>
          </cell>
          <cell r="AC338">
            <v>23</v>
          </cell>
          <cell r="AD338">
            <v>20</v>
          </cell>
          <cell r="AE338">
            <v>3</v>
          </cell>
          <cell r="AF338">
            <v>23</v>
          </cell>
          <cell r="AG338">
            <v>0</v>
          </cell>
          <cell r="AH338">
            <v>0</v>
          </cell>
          <cell r="AI338">
            <v>0</v>
          </cell>
          <cell r="AJ338">
            <v>0</v>
          </cell>
          <cell r="AK338">
            <v>0</v>
          </cell>
          <cell r="AL338">
            <v>0</v>
          </cell>
          <cell r="AM338">
            <v>0</v>
          </cell>
          <cell r="AN338">
            <v>0</v>
          </cell>
          <cell r="AO338">
            <v>0</v>
          </cell>
          <cell r="AP338">
            <v>0</v>
          </cell>
          <cell r="AQ338">
            <v>0</v>
          </cell>
          <cell r="AR338">
            <v>0</v>
          </cell>
          <cell r="AS338">
            <v>23</v>
          </cell>
          <cell r="AT338">
            <v>0</v>
          </cell>
          <cell r="AU338">
            <v>0</v>
          </cell>
          <cell r="AV338">
            <v>31</v>
          </cell>
          <cell r="AW338">
            <v>9</v>
          </cell>
          <cell r="AX338">
            <v>0</v>
          </cell>
          <cell r="AY338">
            <v>0</v>
          </cell>
          <cell r="AZ338">
            <v>0</v>
          </cell>
          <cell r="BA338">
            <v>0</v>
          </cell>
          <cell r="BB338">
            <v>0</v>
          </cell>
          <cell r="BC338">
            <v>0</v>
          </cell>
          <cell r="BD338">
            <v>0</v>
          </cell>
          <cell r="BE338">
            <v>0</v>
          </cell>
          <cell r="BF338">
            <v>0</v>
          </cell>
          <cell r="BG338">
            <v>5125.3900000000003</v>
          </cell>
          <cell r="BH338">
            <v>0</v>
          </cell>
          <cell r="BI338">
            <v>5125.3900000000003</v>
          </cell>
          <cell r="BL338">
            <v>0</v>
          </cell>
          <cell r="BM338">
            <v>0</v>
          </cell>
          <cell r="BN338">
            <v>0</v>
          </cell>
          <cell r="BQ338">
            <v>9517.7999999999993</v>
          </cell>
          <cell r="BR338">
            <v>0</v>
          </cell>
          <cell r="BS338">
            <v>9517.7999999999993</v>
          </cell>
          <cell r="BV338">
            <v>0</v>
          </cell>
          <cell r="BW338">
            <v>0</v>
          </cell>
          <cell r="BX338">
            <v>0</v>
          </cell>
          <cell r="CA338">
            <v>0</v>
          </cell>
          <cell r="CB338">
            <v>0</v>
          </cell>
          <cell r="CC338">
            <v>0</v>
          </cell>
          <cell r="CF338">
            <v>0</v>
          </cell>
          <cell r="CG338">
            <v>0</v>
          </cell>
          <cell r="CH338">
            <v>0</v>
          </cell>
          <cell r="CL338">
            <v>0</v>
          </cell>
          <cell r="CM338">
            <v>0</v>
          </cell>
          <cell r="CN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t="str">
            <v>COOPERATIVA AGRARIA DE PRODUCTORES LOS MOROCHUCOS - CANGALLO</v>
          </cell>
          <cell r="DK338" t="str">
            <v>02 Cooperativa</v>
          </cell>
          <cell r="FI338" t="str">
            <v>pacMAYOR</v>
          </cell>
        </row>
        <row r="339">
          <cell r="A339">
            <v>20601643023</v>
          </cell>
          <cell r="C339" t="str">
            <v>PALTA</v>
          </cell>
          <cell r="D339" t="str">
            <v>PALTA</v>
          </cell>
          <cell r="E339" t="str">
            <v>Ayacucho</v>
          </cell>
          <cell r="F339">
            <v>50501</v>
          </cell>
          <cell r="H339" t="str">
            <v>La Mar</v>
          </cell>
          <cell r="I339" t="str">
            <v>San Miguel</v>
          </cell>
          <cell r="R339" t="str">
            <v>PAC</v>
          </cell>
          <cell r="S339" t="str">
            <v>2021-2022</v>
          </cell>
          <cell r="T339">
            <v>2</v>
          </cell>
          <cell r="U339" t="str">
            <v>SI</v>
          </cell>
          <cell r="V339" t="str">
            <v>SI</v>
          </cell>
          <cell r="W339">
            <v>0</v>
          </cell>
          <cell r="X339">
            <v>0</v>
          </cell>
          <cell r="Y339">
            <v>0</v>
          </cell>
          <cell r="Z339">
            <v>0</v>
          </cell>
          <cell r="AA339">
            <v>0</v>
          </cell>
          <cell r="AB339">
            <v>0</v>
          </cell>
          <cell r="AC339">
            <v>0</v>
          </cell>
          <cell r="AD339">
            <v>6</v>
          </cell>
          <cell r="AE339">
            <v>3</v>
          </cell>
          <cell r="AF339">
            <v>9</v>
          </cell>
          <cell r="AG339">
            <v>6</v>
          </cell>
          <cell r="AH339">
            <v>3</v>
          </cell>
          <cell r="AI339">
            <v>9</v>
          </cell>
          <cell r="AJ339">
            <v>0</v>
          </cell>
          <cell r="AK339">
            <v>0</v>
          </cell>
          <cell r="AL339">
            <v>0</v>
          </cell>
          <cell r="AM339">
            <v>0</v>
          </cell>
          <cell r="AN339">
            <v>0</v>
          </cell>
          <cell r="AO339">
            <v>0</v>
          </cell>
          <cell r="AP339">
            <v>0</v>
          </cell>
          <cell r="AQ339">
            <v>0</v>
          </cell>
          <cell r="AR339">
            <v>0</v>
          </cell>
          <cell r="AS339">
            <v>9</v>
          </cell>
          <cell r="AT339">
            <v>0</v>
          </cell>
          <cell r="AU339">
            <v>0</v>
          </cell>
          <cell r="AV339">
            <v>28</v>
          </cell>
          <cell r="AW339">
            <v>5</v>
          </cell>
          <cell r="AX339">
            <v>17</v>
          </cell>
          <cell r="AY339">
            <v>2</v>
          </cell>
          <cell r="AZ339">
            <v>0</v>
          </cell>
          <cell r="BA339">
            <v>0</v>
          </cell>
          <cell r="BB339">
            <v>0</v>
          </cell>
          <cell r="BC339">
            <v>0</v>
          </cell>
          <cell r="BD339">
            <v>0</v>
          </cell>
          <cell r="BE339">
            <v>0</v>
          </cell>
          <cell r="BF339">
            <v>0</v>
          </cell>
          <cell r="BG339">
            <v>0</v>
          </cell>
          <cell r="BH339">
            <v>0</v>
          </cell>
          <cell r="BI339">
            <v>0</v>
          </cell>
          <cell r="BL339">
            <v>0</v>
          </cell>
          <cell r="BM339">
            <v>0</v>
          </cell>
          <cell r="BN339">
            <v>0</v>
          </cell>
          <cell r="BQ339">
            <v>197469</v>
          </cell>
          <cell r="BR339">
            <v>0</v>
          </cell>
          <cell r="BS339">
            <v>197469</v>
          </cell>
          <cell r="BV339">
            <v>128116.8</v>
          </cell>
          <cell r="BW339">
            <v>0</v>
          </cell>
          <cell r="BX339">
            <v>128116.8</v>
          </cell>
          <cell r="CA339">
            <v>0</v>
          </cell>
          <cell r="CB339">
            <v>0</v>
          </cell>
          <cell r="CC339">
            <v>0</v>
          </cell>
          <cell r="CF339">
            <v>0</v>
          </cell>
          <cell r="CG339">
            <v>0</v>
          </cell>
          <cell r="CH339">
            <v>0</v>
          </cell>
          <cell r="CL339">
            <v>0</v>
          </cell>
          <cell r="CM339">
            <v>0</v>
          </cell>
          <cell r="CN339">
            <v>0</v>
          </cell>
          <cell r="CQ339">
            <v>0</v>
          </cell>
          <cell r="CR339">
            <v>0</v>
          </cell>
          <cell r="CS339">
            <v>0</v>
          </cell>
          <cell r="CT339">
            <v>0</v>
          </cell>
          <cell r="CU339">
            <v>0</v>
          </cell>
          <cell r="CV339">
            <v>0</v>
          </cell>
          <cell r="CW339">
            <v>0</v>
          </cell>
          <cell r="CX339">
            <v>0</v>
          </cell>
          <cell r="CY339">
            <v>0</v>
          </cell>
          <cell r="CZ339">
            <v>0</v>
          </cell>
          <cell r="DA339">
            <v>0</v>
          </cell>
          <cell r="DB339">
            <v>0</v>
          </cell>
          <cell r="DC339">
            <v>0</v>
          </cell>
          <cell r="DD339">
            <v>0</v>
          </cell>
          <cell r="DE339">
            <v>0</v>
          </cell>
          <cell r="DF339">
            <v>0</v>
          </cell>
          <cell r="DG339">
            <v>0</v>
          </cell>
          <cell r="DH339">
            <v>0</v>
          </cell>
          <cell r="DI339">
            <v>0</v>
          </cell>
          <cell r="DJ339" t="str">
            <v>ASOC DE PRODUCTORES AGROPECUARIOS Y SERVICIOS MÚLTIPLES SAN NICOLÁS-APASMU NINABAMBA-SAN MIGUEL</v>
          </cell>
          <cell r="DK339" t="str">
            <v>01 Asociación</v>
          </cell>
          <cell r="FI339" t="str">
            <v>pacMAYOR</v>
          </cell>
        </row>
        <row r="340">
          <cell r="A340">
            <v>20447888701</v>
          </cell>
          <cell r="C340" t="str">
            <v>CACAO</v>
          </cell>
          <cell r="D340" t="str">
            <v>CACAO EN GRANO</v>
          </cell>
          <cell r="E340" t="str">
            <v>Puno</v>
          </cell>
          <cell r="F340">
            <v>210309</v>
          </cell>
          <cell r="H340" t="str">
            <v>Carabaya</v>
          </cell>
          <cell r="I340" t="str">
            <v>San Gaban</v>
          </cell>
          <cell r="R340" t="str">
            <v>PAC</v>
          </cell>
          <cell r="S340" t="str">
            <v>2025</v>
          </cell>
          <cell r="T340">
            <v>1</v>
          </cell>
          <cell r="U340" t="str">
            <v>SI</v>
          </cell>
          <cell r="V340" t="str">
            <v>SI</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10</v>
          </cell>
          <cell r="AQ340">
            <v>20</v>
          </cell>
          <cell r="AR340">
            <v>30</v>
          </cell>
          <cell r="AS340">
            <v>30</v>
          </cell>
          <cell r="BD340">
            <v>103</v>
          </cell>
          <cell r="BE340">
            <v>0</v>
          </cell>
          <cell r="CL340">
            <v>49800.511586640001</v>
          </cell>
          <cell r="CM340">
            <v>0</v>
          </cell>
          <cell r="CN340">
            <v>49800.511586640001</v>
          </cell>
          <cell r="DD340">
            <v>0</v>
          </cell>
          <cell r="DE340">
            <v>0</v>
          </cell>
          <cell r="DF340">
            <v>49800.511586640001</v>
          </cell>
          <cell r="DG340">
            <v>0</v>
          </cell>
          <cell r="DH340">
            <v>0</v>
          </cell>
          <cell r="DI340">
            <v>49800.511586640001</v>
          </cell>
          <cell r="DJ340" t="str">
            <v>COOPERATIVA AGRARIA INDUSTRIAL SAN GABAN LTDA.</v>
          </cell>
          <cell r="DK340" t="str">
            <v>02 Cooperativa</v>
          </cell>
          <cell r="FI340" t="str">
            <v>pacMAYOR</v>
          </cell>
        </row>
        <row r="341">
          <cell r="A341">
            <v>20601812151</v>
          </cell>
          <cell r="C341" t="str">
            <v>DERIVADOS LACTEOS</v>
          </cell>
          <cell r="D341" t="str">
            <v>DERIVADOS LACTEOS</v>
          </cell>
          <cell r="E341" t="str">
            <v>Cajamarca</v>
          </cell>
          <cell r="F341">
            <v>60601</v>
          </cell>
          <cell r="H341" t="str">
            <v>Cutervo</v>
          </cell>
          <cell r="I341" t="str">
            <v>Cutervo</v>
          </cell>
          <cell r="R341" t="str">
            <v>PAC</v>
          </cell>
          <cell r="S341" t="str">
            <v>2023-2024</v>
          </cell>
          <cell r="T341">
            <v>2</v>
          </cell>
          <cell r="U341" t="str">
            <v>SI</v>
          </cell>
          <cell r="V341" t="str">
            <v>SI</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6</v>
          </cell>
          <cell r="AK341">
            <v>9</v>
          </cell>
          <cell r="AL341">
            <v>15</v>
          </cell>
          <cell r="AM341">
            <v>8</v>
          </cell>
          <cell r="AN341">
            <v>7</v>
          </cell>
          <cell r="AO341">
            <v>15</v>
          </cell>
          <cell r="AP341">
            <v>0</v>
          </cell>
          <cell r="AQ341">
            <v>0</v>
          </cell>
          <cell r="AR341">
            <v>0</v>
          </cell>
          <cell r="AS341">
            <v>15</v>
          </cell>
          <cell r="AT341">
            <v>0</v>
          </cell>
          <cell r="AU341">
            <v>0</v>
          </cell>
          <cell r="AV341">
            <v>0</v>
          </cell>
          <cell r="AW341">
            <v>0</v>
          </cell>
          <cell r="AX341">
            <v>0</v>
          </cell>
          <cell r="AY341">
            <v>0</v>
          </cell>
          <cell r="AZ341">
            <v>47</v>
          </cell>
          <cell r="BA341">
            <v>5</v>
          </cell>
          <cell r="BB341">
            <v>30</v>
          </cell>
          <cell r="BC341">
            <v>5</v>
          </cell>
          <cell r="BD341">
            <v>0</v>
          </cell>
          <cell r="BE341">
            <v>0</v>
          </cell>
          <cell r="BF341">
            <v>0</v>
          </cell>
          <cell r="BG341">
            <v>0</v>
          </cell>
          <cell r="BH341">
            <v>0</v>
          </cell>
          <cell r="BI341">
            <v>0</v>
          </cell>
          <cell r="BL341">
            <v>0</v>
          </cell>
          <cell r="BM341">
            <v>0</v>
          </cell>
          <cell r="BN341">
            <v>0</v>
          </cell>
          <cell r="BQ341">
            <v>0</v>
          </cell>
          <cell r="BR341">
            <v>0</v>
          </cell>
          <cell r="BS341">
            <v>0</v>
          </cell>
          <cell r="BV341">
            <v>0</v>
          </cell>
          <cell r="BW341">
            <v>0</v>
          </cell>
          <cell r="BX341">
            <v>0</v>
          </cell>
          <cell r="CA341">
            <v>102162</v>
          </cell>
          <cell r="CB341">
            <v>0</v>
          </cell>
          <cell r="CC341">
            <v>102162</v>
          </cell>
          <cell r="CF341">
            <v>91660</v>
          </cell>
          <cell r="CG341">
            <v>0</v>
          </cell>
          <cell r="CH341">
            <v>91660</v>
          </cell>
          <cell r="CL341">
            <v>0</v>
          </cell>
          <cell r="CM341">
            <v>0</v>
          </cell>
          <cell r="CN341">
            <v>0</v>
          </cell>
          <cell r="CQ341">
            <v>0</v>
          </cell>
          <cell r="CR341">
            <v>102162.00260000001</v>
          </cell>
          <cell r="CS341">
            <v>0</v>
          </cell>
          <cell r="CT341">
            <v>0</v>
          </cell>
          <cell r="CU341">
            <v>0</v>
          </cell>
          <cell r="CV341">
            <v>0</v>
          </cell>
          <cell r="CW341">
            <v>102162.00260000001</v>
          </cell>
          <cell r="CX341">
            <v>0</v>
          </cell>
          <cell r="CY341">
            <v>91660</v>
          </cell>
          <cell r="CZ341">
            <v>0</v>
          </cell>
          <cell r="DA341">
            <v>0</v>
          </cell>
          <cell r="DB341">
            <v>0</v>
          </cell>
          <cell r="DC341">
            <v>91660</v>
          </cell>
          <cell r="DD341">
            <v>0</v>
          </cell>
          <cell r="DE341">
            <v>0</v>
          </cell>
          <cell r="DF341">
            <v>0</v>
          </cell>
          <cell r="DG341">
            <v>0</v>
          </cell>
          <cell r="DH341">
            <v>0</v>
          </cell>
          <cell r="DI341">
            <v>0</v>
          </cell>
          <cell r="DJ341" t="str">
            <v>"ASOCIACION DE PRODUCTORES AGROPECUARIOS LOS EMPRENDEDORES DEL NORTE"</v>
          </cell>
          <cell r="DK341" t="str">
            <v>01 Asociación</v>
          </cell>
          <cell r="FI341" t="str">
            <v>pacMAYOR</v>
          </cell>
        </row>
        <row r="342">
          <cell r="A342">
            <v>20601919657</v>
          </cell>
          <cell r="C342" t="str">
            <v>CACAO</v>
          </cell>
          <cell r="D342" t="str">
            <v>CACAO</v>
          </cell>
          <cell r="E342" t="str">
            <v>Junin</v>
          </cell>
          <cell r="F342">
            <v>120606</v>
          </cell>
          <cell r="H342" t="str">
            <v>Satipo</v>
          </cell>
          <cell r="I342" t="str">
            <v>Pangoa</v>
          </cell>
          <cell r="R342" t="str">
            <v>PAC</v>
          </cell>
          <cell r="S342" t="str">
            <v>2019-2020-2021-2022-2023</v>
          </cell>
          <cell r="T342">
            <v>5</v>
          </cell>
          <cell r="U342" t="str">
            <v>SI</v>
          </cell>
          <cell r="V342" t="str">
            <v>SI</v>
          </cell>
          <cell r="W342">
            <v>0</v>
          </cell>
          <cell r="X342">
            <v>68</v>
          </cell>
          <cell r="Y342">
            <v>26</v>
          </cell>
          <cell r="Z342">
            <v>94</v>
          </cell>
          <cell r="AA342">
            <v>68</v>
          </cell>
          <cell r="AB342">
            <v>26</v>
          </cell>
          <cell r="AC342">
            <v>94</v>
          </cell>
          <cell r="AD342">
            <v>69</v>
          </cell>
          <cell r="AE342">
            <v>26</v>
          </cell>
          <cell r="AF342">
            <v>95</v>
          </cell>
          <cell r="AG342">
            <v>67</v>
          </cell>
          <cell r="AH342">
            <v>26</v>
          </cell>
          <cell r="AI342">
            <v>93</v>
          </cell>
          <cell r="AJ342">
            <v>67</v>
          </cell>
          <cell r="AK342">
            <v>26</v>
          </cell>
          <cell r="AL342">
            <v>93</v>
          </cell>
          <cell r="AM342">
            <v>0</v>
          </cell>
          <cell r="AN342">
            <v>0</v>
          </cell>
          <cell r="AO342">
            <v>0</v>
          </cell>
          <cell r="AP342">
            <v>0</v>
          </cell>
          <cell r="AQ342">
            <v>0</v>
          </cell>
          <cell r="AR342">
            <v>0</v>
          </cell>
          <cell r="AS342">
            <v>93</v>
          </cell>
          <cell r="AT342">
            <v>0</v>
          </cell>
          <cell r="AU342">
            <v>5</v>
          </cell>
          <cell r="AV342">
            <v>21</v>
          </cell>
          <cell r="AW342">
            <v>10</v>
          </cell>
          <cell r="AX342">
            <v>26</v>
          </cell>
          <cell r="AY342">
            <v>11</v>
          </cell>
          <cell r="AZ342">
            <v>22</v>
          </cell>
          <cell r="BA342">
            <v>0</v>
          </cell>
          <cell r="BB342">
            <v>0</v>
          </cell>
          <cell r="BC342">
            <v>0</v>
          </cell>
          <cell r="BD342">
            <v>0</v>
          </cell>
          <cell r="BE342">
            <v>0</v>
          </cell>
          <cell r="BF342">
            <v>0</v>
          </cell>
          <cell r="BG342">
            <v>0</v>
          </cell>
          <cell r="BH342">
            <v>0</v>
          </cell>
          <cell r="BI342">
            <v>0</v>
          </cell>
          <cell r="BL342">
            <v>756531.55</v>
          </cell>
          <cell r="BM342">
            <v>229147.77</v>
          </cell>
          <cell r="BN342">
            <v>985679.32000000007</v>
          </cell>
          <cell r="BQ342">
            <v>100000</v>
          </cell>
          <cell r="BR342">
            <v>0</v>
          </cell>
          <cell r="BS342">
            <v>100000</v>
          </cell>
          <cell r="BV342">
            <v>45000</v>
          </cell>
          <cell r="BW342">
            <v>0</v>
          </cell>
          <cell r="BX342">
            <v>45000</v>
          </cell>
          <cell r="CA342">
            <v>143520</v>
          </cell>
          <cell r="CB342">
            <v>0</v>
          </cell>
          <cell r="CC342">
            <v>143520</v>
          </cell>
          <cell r="CF342">
            <v>0</v>
          </cell>
          <cell r="CG342">
            <v>0</v>
          </cell>
          <cell r="CH342">
            <v>0</v>
          </cell>
          <cell r="CL342">
            <v>0</v>
          </cell>
          <cell r="CM342">
            <v>0</v>
          </cell>
          <cell r="CN342">
            <v>0</v>
          </cell>
          <cell r="CQ342">
            <v>0</v>
          </cell>
          <cell r="CR342">
            <v>143520</v>
          </cell>
          <cell r="CS342">
            <v>0</v>
          </cell>
          <cell r="CT342">
            <v>0</v>
          </cell>
          <cell r="CU342">
            <v>0</v>
          </cell>
          <cell r="CV342">
            <v>0</v>
          </cell>
          <cell r="CW342">
            <v>143520</v>
          </cell>
          <cell r="CX342">
            <v>0</v>
          </cell>
          <cell r="CY342">
            <v>0</v>
          </cell>
          <cell r="CZ342">
            <v>0</v>
          </cell>
          <cell r="DA342">
            <v>0</v>
          </cell>
          <cell r="DB342">
            <v>0</v>
          </cell>
          <cell r="DC342">
            <v>0</v>
          </cell>
          <cell r="DD342">
            <v>0</v>
          </cell>
          <cell r="DE342">
            <v>0</v>
          </cell>
          <cell r="DF342">
            <v>0</v>
          </cell>
          <cell r="DG342">
            <v>0</v>
          </cell>
          <cell r="DH342">
            <v>0</v>
          </cell>
          <cell r="DI342">
            <v>0</v>
          </cell>
          <cell r="DJ342" t="str">
            <v>COOPERATIVA AGRARIA INNOVACION CACAO Y CAFE DEL VRAEM</v>
          </cell>
          <cell r="DK342" t="str">
            <v>02 Cooperativa</v>
          </cell>
          <cell r="FI342" t="str">
            <v>pacMAYOR</v>
          </cell>
        </row>
        <row r="343">
          <cell r="A343">
            <v>20600029887</v>
          </cell>
          <cell r="C343" t="str">
            <v>CACAO</v>
          </cell>
          <cell r="D343" t="str">
            <v>CACAO</v>
          </cell>
          <cell r="E343" t="str">
            <v>Loreto</v>
          </cell>
          <cell r="F343">
            <v>160101</v>
          </cell>
          <cell r="H343" t="str">
            <v>Maynas</v>
          </cell>
          <cell r="I343" t="str">
            <v>Iquitos</v>
          </cell>
          <cell r="R343" t="str">
            <v>PAC</v>
          </cell>
          <cell r="S343" t="str">
            <v>2018-2019</v>
          </cell>
          <cell r="T343">
            <v>2</v>
          </cell>
          <cell r="U343" t="str">
            <v>SI</v>
          </cell>
          <cell r="V343" t="str">
            <v>NO</v>
          </cell>
          <cell r="W343">
            <v>50</v>
          </cell>
          <cell r="X343">
            <v>43</v>
          </cell>
          <cell r="Y343">
            <v>7</v>
          </cell>
          <cell r="Z343">
            <v>50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50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L343">
            <v>0</v>
          </cell>
          <cell r="BM343">
            <v>0</v>
          </cell>
          <cell r="BN343">
            <v>0</v>
          </cell>
          <cell r="BQ343">
            <v>0</v>
          </cell>
          <cell r="BR343">
            <v>0</v>
          </cell>
          <cell r="BS343">
            <v>0</v>
          </cell>
          <cell r="BV343">
            <v>0</v>
          </cell>
          <cell r="BW343">
            <v>0</v>
          </cell>
          <cell r="BX343">
            <v>0</v>
          </cell>
          <cell r="CA343">
            <v>0</v>
          </cell>
          <cell r="CB343">
            <v>0</v>
          </cell>
          <cell r="CC343">
            <v>0</v>
          </cell>
          <cell r="CF343">
            <v>0</v>
          </cell>
          <cell r="CG343">
            <v>0</v>
          </cell>
          <cell r="CH343">
            <v>0</v>
          </cell>
          <cell r="CL343">
            <v>0</v>
          </cell>
          <cell r="CM343">
            <v>0</v>
          </cell>
          <cell r="CN343">
            <v>0</v>
          </cell>
          <cell r="CQ343">
            <v>0</v>
          </cell>
          <cell r="CR343">
            <v>0</v>
          </cell>
          <cell r="CS343">
            <v>0</v>
          </cell>
          <cell r="CT343">
            <v>0</v>
          </cell>
          <cell r="CU343">
            <v>0</v>
          </cell>
          <cell r="CV343">
            <v>0</v>
          </cell>
          <cell r="CW343">
            <v>0</v>
          </cell>
          <cell r="CX343">
            <v>0</v>
          </cell>
          <cell r="CY343">
            <v>0</v>
          </cell>
          <cell r="CZ343">
            <v>0</v>
          </cell>
          <cell r="DA343">
            <v>0</v>
          </cell>
          <cell r="DB343">
            <v>0</v>
          </cell>
          <cell r="DC343">
            <v>0</v>
          </cell>
          <cell r="DD343">
            <v>0</v>
          </cell>
          <cell r="DE343">
            <v>0</v>
          </cell>
          <cell r="DF343">
            <v>0</v>
          </cell>
          <cell r="DG343">
            <v>0</v>
          </cell>
          <cell r="DH343">
            <v>0</v>
          </cell>
          <cell r="DI343">
            <v>0</v>
          </cell>
          <cell r="DJ343" t="str">
            <v>COOPERATIVA AGRARIA INTEGRAL LUZ DE LA ESPERANZA</v>
          </cell>
          <cell r="DK343" t="str">
            <v>02 Cooperativa</v>
          </cell>
          <cell r="FI343" t="str">
            <v>pacMAYOR</v>
          </cell>
        </row>
        <row r="344">
          <cell r="A344">
            <v>20603557825</v>
          </cell>
          <cell r="C344" t="str">
            <v>CAFÉ</v>
          </cell>
          <cell r="D344" t="str">
            <v>CAFÉ</v>
          </cell>
          <cell r="E344" t="str">
            <v>Junin</v>
          </cell>
          <cell r="F344">
            <v>120601</v>
          </cell>
          <cell r="H344" t="str">
            <v>Satipo</v>
          </cell>
          <cell r="I344" t="str">
            <v>Satipo</v>
          </cell>
          <cell r="R344" t="str">
            <v>PAC</v>
          </cell>
          <cell r="S344" t="str">
            <v>2019-2020</v>
          </cell>
          <cell r="T344">
            <v>2</v>
          </cell>
          <cell r="U344" t="str">
            <v>SI</v>
          </cell>
          <cell r="V344" t="str">
            <v>SI</v>
          </cell>
          <cell r="W344">
            <v>0</v>
          </cell>
          <cell r="X344">
            <v>41</v>
          </cell>
          <cell r="Y344">
            <v>18</v>
          </cell>
          <cell r="Z344">
            <v>59</v>
          </cell>
          <cell r="AA344">
            <v>41</v>
          </cell>
          <cell r="AB344">
            <v>18</v>
          </cell>
          <cell r="AC344">
            <v>59</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59</v>
          </cell>
          <cell r="AT344">
            <v>5</v>
          </cell>
          <cell r="AU344">
            <v>4</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L344">
            <v>2436.91</v>
          </cell>
          <cell r="BM344">
            <v>307009.89</v>
          </cell>
          <cell r="BN344">
            <v>309446.8</v>
          </cell>
          <cell r="BQ344">
            <v>0</v>
          </cell>
          <cell r="BR344">
            <v>0</v>
          </cell>
          <cell r="BS344">
            <v>0</v>
          </cell>
          <cell r="BV344">
            <v>0</v>
          </cell>
          <cell r="BW344">
            <v>0</v>
          </cell>
          <cell r="BX344">
            <v>0</v>
          </cell>
          <cell r="CA344">
            <v>0</v>
          </cell>
          <cell r="CB344">
            <v>0</v>
          </cell>
          <cell r="CC344">
            <v>0</v>
          </cell>
          <cell r="CF344">
            <v>0</v>
          </cell>
          <cell r="CG344">
            <v>0</v>
          </cell>
          <cell r="CH344">
            <v>0</v>
          </cell>
          <cell r="CL344">
            <v>0</v>
          </cell>
          <cell r="CM344">
            <v>0</v>
          </cell>
          <cell r="CN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0</v>
          </cell>
          <cell r="DE344">
            <v>0</v>
          </cell>
          <cell r="DF344">
            <v>0</v>
          </cell>
          <cell r="DG344">
            <v>0</v>
          </cell>
          <cell r="DH344">
            <v>0</v>
          </cell>
          <cell r="DI344">
            <v>0</v>
          </cell>
          <cell r="DJ344" t="str">
            <v>COOPERATIVA AGRARIA KAFFEE SATIPO</v>
          </cell>
          <cell r="DK344" t="str">
            <v>02 Cooperativa</v>
          </cell>
          <cell r="FI344" t="str">
            <v>pacMAYOR</v>
          </cell>
        </row>
        <row r="345">
          <cell r="A345">
            <v>20602025170</v>
          </cell>
          <cell r="C345" t="str">
            <v>PAPA</v>
          </cell>
          <cell r="D345" t="str">
            <v>PAPA NATIVA</v>
          </cell>
          <cell r="E345" t="str">
            <v>Huanuco</v>
          </cell>
          <cell r="F345">
            <v>100104</v>
          </cell>
          <cell r="H345" t="str">
            <v>Huanuco</v>
          </cell>
          <cell r="I345" t="str">
            <v>Churubamba</v>
          </cell>
          <cell r="R345" t="str">
            <v>PAC</v>
          </cell>
          <cell r="S345" t="str">
            <v>2021-2022-2023</v>
          </cell>
          <cell r="T345">
            <v>3</v>
          </cell>
          <cell r="U345" t="str">
            <v>SI</v>
          </cell>
          <cell r="V345" t="str">
            <v>SI</v>
          </cell>
          <cell r="W345">
            <v>0</v>
          </cell>
          <cell r="X345">
            <v>0</v>
          </cell>
          <cell r="Y345">
            <v>0</v>
          </cell>
          <cell r="Z345">
            <v>0</v>
          </cell>
          <cell r="AA345">
            <v>0</v>
          </cell>
          <cell r="AB345">
            <v>0</v>
          </cell>
          <cell r="AC345">
            <v>0</v>
          </cell>
          <cell r="AD345">
            <v>15</v>
          </cell>
          <cell r="AE345">
            <v>9</v>
          </cell>
          <cell r="AF345">
            <v>24</v>
          </cell>
          <cell r="AG345">
            <v>15</v>
          </cell>
          <cell r="AH345">
            <v>9</v>
          </cell>
          <cell r="AI345">
            <v>24</v>
          </cell>
          <cell r="AJ345">
            <v>15</v>
          </cell>
          <cell r="AK345">
            <v>9</v>
          </cell>
          <cell r="AL345">
            <v>24</v>
          </cell>
          <cell r="AM345">
            <v>0</v>
          </cell>
          <cell r="AN345">
            <v>0</v>
          </cell>
          <cell r="AO345">
            <v>0</v>
          </cell>
          <cell r="AP345">
            <v>0</v>
          </cell>
          <cell r="AQ345">
            <v>0</v>
          </cell>
          <cell r="AR345">
            <v>0</v>
          </cell>
          <cell r="AS345">
            <v>24</v>
          </cell>
          <cell r="AT345">
            <v>0</v>
          </cell>
          <cell r="AU345">
            <v>0</v>
          </cell>
          <cell r="AV345">
            <v>49</v>
          </cell>
          <cell r="AW345">
            <v>2</v>
          </cell>
          <cell r="AX345">
            <v>33</v>
          </cell>
          <cell r="AY345">
            <v>2</v>
          </cell>
          <cell r="AZ345">
            <v>33</v>
          </cell>
          <cell r="BA345">
            <v>1</v>
          </cell>
          <cell r="BB345">
            <v>0</v>
          </cell>
          <cell r="BC345">
            <v>0</v>
          </cell>
          <cell r="BD345">
            <v>0</v>
          </cell>
          <cell r="BE345">
            <v>0</v>
          </cell>
          <cell r="BF345">
            <v>0</v>
          </cell>
          <cell r="BG345">
            <v>0</v>
          </cell>
          <cell r="BH345">
            <v>0</v>
          </cell>
          <cell r="BI345">
            <v>0</v>
          </cell>
          <cell r="BL345">
            <v>0</v>
          </cell>
          <cell r="BM345">
            <v>0</v>
          </cell>
          <cell r="BN345">
            <v>0</v>
          </cell>
          <cell r="BQ345">
            <v>79252</v>
          </cell>
          <cell r="BR345">
            <v>0</v>
          </cell>
          <cell r="BS345">
            <v>79252</v>
          </cell>
          <cell r="BV345">
            <v>49060</v>
          </cell>
          <cell r="BW345">
            <v>0</v>
          </cell>
          <cell r="BX345">
            <v>49060</v>
          </cell>
          <cell r="CA345">
            <v>104000</v>
          </cell>
          <cell r="CB345">
            <v>0</v>
          </cell>
          <cell r="CC345">
            <v>104000</v>
          </cell>
          <cell r="CF345">
            <v>0</v>
          </cell>
          <cell r="CG345">
            <v>0</v>
          </cell>
          <cell r="CH345">
            <v>0</v>
          </cell>
          <cell r="CL345">
            <v>0</v>
          </cell>
          <cell r="CM345">
            <v>0</v>
          </cell>
          <cell r="CN345">
            <v>0</v>
          </cell>
          <cell r="CQ345">
            <v>0</v>
          </cell>
          <cell r="CR345">
            <v>104000</v>
          </cell>
          <cell r="CS345">
            <v>0</v>
          </cell>
          <cell r="CT345">
            <v>0</v>
          </cell>
          <cell r="CU345">
            <v>0</v>
          </cell>
          <cell r="CV345">
            <v>0</v>
          </cell>
          <cell r="CW345">
            <v>104000</v>
          </cell>
          <cell r="CX345">
            <v>0</v>
          </cell>
          <cell r="CY345">
            <v>0</v>
          </cell>
          <cell r="CZ345">
            <v>0</v>
          </cell>
          <cell r="DA345">
            <v>0</v>
          </cell>
          <cell r="DB345">
            <v>0</v>
          </cell>
          <cell r="DC345">
            <v>0</v>
          </cell>
          <cell r="DD345">
            <v>0</v>
          </cell>
          <cell r="DE345">
            <v>0</v>
          </cell>
          <cell r="DF345">
            <v>0</v>
          </cell>
          <cell r="DG345">
            <v>0</v>
          </cell>
          <cell r="DH345">
            <v>0</v>
          </cell>
          <cell r="DI345">
            <v>0</v>
          </cell>
          <cell r="DJ345" t="str">
            <v>ASOCIACION AGRARIA LOS PIONEROS DE LA COMUNIDAD CAMPESINA DE HUALLMISH</v>
          </cell>
          <cell r="DK345" t="str">
            <v>01 Asociación</v>
          </cell>
          <cell r="FI345" t="str">
            <v>pacMAYOR</v>
          </cell>
        </row>
        <row r="346">
          <cell r="A346">
            <v>20608294512</v>
          </cell>
          <cell r="C346" t="str">
            <v>CACAO</v>
          </cell>
          <cell r="D346" t="str">
            <v>CACAO</v>
          </cell>
          <cell r="E346" t="str">
            <v>San Martin</v>
          </cell>
          <cell r="F346">
            <v>220301</v>
          </cell>
          <cell r="H346" t="str">
            <v>El Dorado</v>
          </cell>
          <cell r="I346" t="str">
            <v>San Jose de Sisa</v>
          </cell>
          <cell r="R346" t="str">
            <v>PAC</v>
          </cell>
          <cell r="S346" t="str">
            <v>2024 - 2025</v>
          </cell>
          <cell r="T346">
            <v>2</v>
          </cell>
          <cell r="U346" t="str">
            <v>SI</v>
          </cell>
          <cell r="V346" t="str">
            <v>SI</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14</v>
          </cell>
          <cell r="AN346">
            <v>16</v>
          </cell>
          <cell r="AO346">
            <v>30</v>
          </cell>
          <cell r="AP346">
            <v>37</v>
          </cell>
          <cell r="AQ346">
            <v>10</v>
          </cell>
          <cell r="AR346">
            <v>47</v>
          </cell>
          <cell r="AS346">
            <v>47</v>
          </cell>
          <cell r="AT346">
            <v>0</v>
          </cell>
          <cell r="AU346">
            <v>0</v>
          </cell>
          <cell r="AV346">
            <v>0</v>
          </cell>
          <cell r="AW346">
            <v>0</v>
          </cell>
          <cell r="AX346">
            <v>0</v>
          </cell>
          <cell r="AY346">
            <v>0</v>
          </cell>
          <cell r="AZ346">
            <v>0</v>
          </cell>
          <cell r="BA346">
            <v>0</v>
          </cell>
          <cell r="BB346">
            <v>23</v>
          </cell>
          <cell r="BC346">
            <v>0</v>
          </cell>
          <cell r="BD346">
            <v>12</v>
          </cell>
          <cell r="BE346">
            <v>0</v>
          </cell>
          <cell r="BF346">
            <v>0</v>
          </cell>
          <cell r="BG346">
            <v>0</v>
          </cell>
          <cell r="BH346">
            <v>0</v>
          </cell>
          <cell r="BI346">
            <v>0</v>
          </cell>
          <cell r="BL346">
            <v>0</v>
          </cell>
          <cell r="BM346">
            <v>0</v>
          </cell>
          <cell r="BN346">
            <v>0</v>
          </cell>
          <cell r="BQ346">
            <v>0</v>
          </cell>
          <cell r="BR346">
            <v>0</v>
          </cell>
          <cell r="BS346">
            <v>0</v>
          </cell>
          <cell r="BV346">
            <v>0</v>
          </cell>
          <cell r="BW346">
            <v>0</v>
          </cell>
          <cell r="BX346">
            <v>0</v>
          </cell>
          <cell r="CA346">
            <v>0</v>
          </cell>
          <cell r="CB346">
            <v>0</v>
          </cell>
          <cell r="CC346">
            <v>0</v>
          </cell>
          <cell r="CF346">
            <v>1663070.89</v>
          </cell>
          <cell r="CG346">
            <v>0</v>
          </cell>
          <cell r="CH346">
            <v>1663070.89</v>
          </cell>
          <cell r="CL346">
            <v>1305327.129</v>
          </cell>
          <cell r="CM346">
            <v>0</v>
          </cell>
          <cell r="CN346">
            <v>1305327.129</v>
          </cell>
          <cell r="CQ346">
            <v>0</v>
          </cell>
          <cell r="CR346">
            <v>0</v>
          </cell>
          <cell r="CS346">
            <v>0</v>
          </cell>
          <cell r="CT346">
            <v>0</v>
          </cell>
          <cell r="CU346">
            <v>0</v>
          </cell>
          <cell r="CV346">
            <v>0</v>
          </cell>
          <cell r="CW346">
            <v>0</v>
          </cell>
          <cell r="CX346">
            <v>0</v>
          </cell>
          <cell r="CY346">
            <v>0</v>
          </cell>
          <cell r="CZ346">
            <v>1663070.89</v>
          </cell>
          <cell r="DA346">
            <v>0</v>
          </cell>
          <cell r="DB346">
            <v>0</v>
          </cell>
          <cell r="DC346">
            <v>1663070.89</v>
          </cell>
          <cell r="DD346">
            <v>0</v>
          </cell>
          <cell r="DE346">
            <v>0</v>
          </cell>
          <cell r="DF346">
            <v>1305327.129</v>
          </cell>
          <cell r="DG346">
            <v>0</v>
          </cell>
          <cell r="DH346">
            <v>0</v>
          </cell>
          <cell r="DI346">
            <v>1305327.129</v>
          </cell>
          <cell r="DJ346" t="str">
            <v>COOPERATIVA AGRARIA KURI VALLE DEL SISA LTDA</v>
          </cell>
          <cell r="DK346" t="str">
            <v>02 Cooperativa</v>
          </cell>
          <cell r="FI346" t="str">
            <v>pacMAYOR</v>
          </cell>
        </row>
        <row r="347">
          <cell r="A347">
            <v>20601186986</v>
          </cell>
          <cell r="C347" t="str">
            <v>CAFÉ</v>
          </cell>
          <cell r="D347" t="str">
            <v>CAFÉ</v>
          </cell>
          <cell r="E347" t="str">
            <v>Cajamarca</v>
          </cell>
          <cell r="F347">
            <v>60613</v>
          </cell>
          <cell r="H347" t="str">
            <v>Cutervo</v>
          </cell>
          <cell r="I347" t="str">
            <v>Santo Tomas</v>
          </cell>
          <cell r="R347" t="str">
            <v>PAC</v>
          </cell>
          <cell r="S347" t="str">
            <v>2018-2019</v>
          </cell>
          <cell r="T347">
            <v>2</v>
          </cell>
          <cell r="U347" t="str">
            <v>SI</v>
          </cell>
          <cell r="V347" t="str">
            <v>NO</v>
          </cell>
          <cell r="W347">
            <v>122</v>
          </cell>
          <cell r="X347">
            <v>91</v>
          </cell>
          <cell r="Y347">
            <v>28</v>
          </cell>
          <cell r="Z347">
            <v>119</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119</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L347">
            <v>0</v>
          </cell>
          <cell r="BM347">
            <v>0</v>
          </cell>
          <cell r="BN347">
            <v>0</v>
          </cell>
          <cell r="BQ347">
            <v>0</v>
          </cell>
          <cell r="BR347">
            <v>0</v>
          </cell>
          <cell r="BS347">
            <v>0</v>
          </cell>
          <cell r="BV347">
            <v>0</v>
          </cell>
          <cell r="BW347">
            <v>0</v>
          </cell>
          <cell r="BX347">
            <v>0</v>
          </cell>
          <cell r="CA347">
            <v>0</v>
          </cell>
          <cell r="CB347">
            <v>0</v>
          </cell>
          <cell r="CC347">
            <v>0</v>
          </cell>
          <cell r="CF347">
            <v>0</v>
          </cell>
          <cell r="CG347">
            <v>0</v>
          </cell>
          <cell r="CH347">
            <v>0</v>
          </cell>
          <cell r="CL347">
            <v>0</v>
          </cell>
          <cell r="CM347">
            <v>0</v>
          </cell>
          <cell r="CN347">
            <v>0</v>
          </cell>
          <cell r="CQ347">
            <v>0</v>
          </cell>
          <cell r="CR347">
            <v>0</v>
          </cell>
          <cell r="CS347">
            <v>0</v>
          </cell>
          <cell r="CT347">
            <v>0</v>
          </cell>
          <cell r="CU347">
            <v>0</v>
          </cell>
          <cell r="CV347">
            <v>0</v>
          </cell>
          <cell r="CW347">
            <v>0</v>
          </cell>
          <cell r="CX347">
            <v>0</v>
          </cell>
          <cell r="CY347">
            <v>0</v>
          </cell>
          <cell r="CZ347">
            <v>0</v>
          </cell>
          <cell r="DA347">
            <v>0</v>
          </cell>
          <cell r="DB347">
            <v>0</v>
          </cell>
          <cell r="DC347">
            <v>0</v>
          </cell>
          <cell r="DD347">
            <v>0</v>
          </cell>
          <cell r="DE347">
            <v>0</v>
          </cell>
          <cell r="DF347">
            <v>0</v>
          </cell>
          <cell r="DG347">
            <v>0</v>
          </cell>
          <cell r="DH347">
            <v>0</v>
          </cell>
          <cell r="DI347">
            <v>0</v>
          </cell>
          <cell r="DJ347" t="str">
            <v>COOPERATIVA AGRARIA LOS AMBIENTALISTAS LTDA</v>
          </cell>
          <cell r="DK347" t="str">
            <v>02 Cooperativa</v>
          </cell>
          <cell r="FI347" t="str">
            <v>pacMAYOR</v>
          </cell>
        </row>
        <row r="348">
          <cell r="A348">
            <v>20493934822</v>
          </cell>
          <cell r="C348" t="str">
            <v>CACAO</v>
          </cell>
          <cell r="D348" t="str">
            <v>CACAO</v>
          </cell>
          <cell r="E348" t="str">
            <v>San Martin</v>
          </cell>
          <cell r="F348">
            <v>220503</v>
          </cell>
          <cell r="H348" t="str">
            <v>Lamas</v>
          </cell>
          <cell r="I348" t="str">
            <v>Barranquita</v>
          </cell>
          <cell r="R348" t="str">
            <v>PAC</v>
          </cell>
          <cell r="S348" t="str">
            <v>2018-2019-2020-2021-2022-2023</v>
          </cell>
          <cell r="T348">
            <v>6</v>
          </cell>
          <cell r="U348" t="str">
            <v>SI</v>
          </cell>
          <cell r="V348" t="str">
            <v>SI</v>
          </cell>
          <cell r="W348">
            <v>117</v>
          </cell>
          <cell r="X348">
            <v>14</v>
          </cell>
          <cell r="Y348">
            <v>7</v>
          </cell>
          <cell r="Z348">
            <v>21</v>
          </cell>
          <cell r="AA348">
            <v>116</v>
          </cell>
          <cell r="AB348">
            <v>23</v>
          </cell>
          <cell r="AC348">
            <v>139</v>
          </cell>
          <cell r="AD348">
            <v>115</v>
          </cell>
          <cell r="AE348">
            <v>24</v>
          </cell>
          <cell r="AF348">
            <v>139</v>
          </cell>
          <cell r="AG348">
            <v>115</v>
          </cell>
          <cell r="AH348">
            <v>24</v>
          </cell>
          <cell r="AI348">
            <v>139</v>
          </cell>
          <cell r="AJ348">
            <v>115</v>
          </cell>
          <cell r="AK348">
            <v>24</v>
          </cell>
          <cell r="AL348">
            <v>139</v>
          </cell>
          <cell r="AM348">
            <v>0</v>
          </cell>
          <cell r="AN348">
            <v>0</v>
          </cell>
          <cell r="AO348">
            <v>0</v>
          </cell>
          <cell r="AP348">
            <v>0</v>
          </cell>
          <cell r="AQ348">
            <v>0</v>
          </cell>
          <cell r="AR348">
            <v>0</v>
          </cell>
          <cell r="AS348">
            <v>139</v>
          </cell>
          <cell r="AT348">
            <v>0</v>
          </cell>
          <cell r="AU348">
            <v>0</v>
          </cell>
          <cell r="AV348">
            <v>29</v>
          </cell>
          <cell r="AW348">
            <v>11</v>
          </cell>
          <cell r="AX348">
            <v>25</v>
          </cell>
          <cell r="AY348">
            <v>6</v>
          </cell>
          <cell r="AZ348">
            <v>21</v>
          </cell>
          <cell r="BA348">
            <v>5</v>
          </cell>
          <cell r="BB348">
            <v>0</v>
          </cell>
          <cell r="BC348">
            <v>0</v>
          </cell>
          <cell r="BD348">
            <v>0</v>
          </cell>
          <cell r="BE348">
            <v>0</v>
          </cell>
          <cell r="BF348">
            <v>0</v>
          </cell>
          <cell r="BG348">
            <v>238771.31</v>
          </cell>
          <cell r="BH348">
            <v>0</v>
          </cell>
          <cell r="BI348">
            <v>238771.31</v>
          </cell>
          <cell r="BL348">
            <v>318916.71000000002</v>
          </cell>
          <cell r="BM348">
            <v>0</v>
          </cell>
          <cell r="BN348">
            <v>318916.71000000002</v>
          </cell>
          <cell r="BQ348">
            <v>1054461.6499999999</v>
          </cell>
          <cell r="BR348">
            <v>0</v>
          </cell>
          <cell r="BS348">
            <v>1054461.6499999999</v>
          </cell>
          <cell r="BV348">
            <v>4331730.9000000004</v>
          </cell>
          <cell r="BW348">
            <v>0</v>
          </cell>
          <cell r="BX348">
            <v>4331730.9000000004</v>
          </cell>
          <cell r="CA348">
            <v>1204863.18</v>
          </cell>
          <cell r="CB348">
            <v>0</v>
          </cell>
          <cell r="CC348">
            <v>1204863.18</v>
          </cell>
          <cell r="CF348">
            <v>0</v>
          </cell>
          <cell r="CG348">
            <v>0</v>
          </cell>
          <cell r="CH348">
            <v>0</v>
          </cell>
          <cell r="CL348">
            <v>0</v>
          </cell>
          <cell r="CM348">
            <v>0</v>
          </cell>
          <cell r="CN348">
            <v>0</v>
          </cell>
          <cell r="CQ348">
            <v>0</v>
          </cell>
          <cell r="CR348">
            <v>0</v>
          </cell>
          <cell r="CS348">
            <v>0</v>
          </cell>
          <cell r="CT348">
            <v>1204863.175</v>
          </cell>
          <cell r="CU348">
            <v>0</v>
          </cell>
          <cell r="CV348">
            <v>0</v>
          </cell>
          <cell r="CW348">
            <v>1204863.175</v>
          </cell>
          <cell r="CX348">
            <v>0</v>
          </cell>
          <cell r="CY348">
            <v>0</v>
          </cell>
          <cell r="CZ348">
            <v>0</v>
          </cell>
          <cell r="DA348">
            <v>0</v>
          </cell>
          <cell r="DB348">
            <v>0</v>
          </cell>
          <cell r="DC348">
            <v>0</v>
          </cell>
          <cell r="DD348">
            <v>0</v>
          </cell>
          <cell r="DE348">
            <v>0</v>
          </cell>
          <cell r="DF348">
            <v>0</v>
          </cell>
          <cell r="DG348">
            <v>0</v>
          </cell>
          <cell r="DH348">
            <v>0</v>
          </cell>
          <cell r="DI348">
            <v>0</v>
          </cell>
          <cell r="DJ348" t="str">
            <v>COOPERATIVA AGRARIA NUEVO AMANECER LTDA.</v>
          </cell>
          <cell r="DK348" t="str">
            <v>02 Cooperativa</v>
          </cell>
          <cell r="FI348" t="str">
            <v>pacMAYOR</v>
          </cell>
        </row>
        <row r="349">
          <cell r="A349">
            <v>20570706927</v>
          </cell>
          <cell r="C349" t="str">
            <v>CAFÉ</v>
          </cell>
          <cell r="D349" t="str">
            <v>CAFÉ</v>
          </cell>
          <cell r="E349" t="str">
            <v>Cajamarca</v>
          </cell>
          <cell r="F349">
            <v>60415</v>
          </cell>
          <cell r="H349" t="str">
            <v>Chota</v>
          </cell>
          <cell r="I349" t="str">
            <v>Querocoto</v>
          </cell>
          <cell r="R349" t="str">
            <v>PAC</v>
          </cell>
          <cell r="S349" t="str">
            <v>2018-2019-2020-2021-2022-2023</v>
          </cell>
          <cell r="T349">
            <v>6</v>
          </cell>
          <cell r="U349" t="str">
            <v>SI</v>
          </cell>
          <cell r="V349" t="str">
            <v>SI</v>
          </cell>
          <cell r="W349">
            <v>298</v>
          </cell>
          <cell r="X349">
            <v>267</v>
          </cell>
          <cell r="Y349">
            <v>31</v>
          </cell>
          <cell r="Z349">
            <v>298</v>
          </cell>
          <cell r="AA349">
            <v>267</v>
          </cell>
          <cell r="AB349">
            <v>31</v>
          </cell>
          <cell r="AC349">
            <v>298</v>
          </cell>
          <cell r="AD349">
            <v>267</v>
          </cell>
          <cell r="AE349">
            <v>29</v>
          </cell>
          <cell r="AF349">
            <v>296</v>
          </cell>
          <cell r="AG349">
            <v>267</v>
          </cell>
          <cell r="AH349">
            <v>29</v>
          </cell>
          <cell r="AI349">
            <v>296</v>
          </cell>
          <cell r="AJ349">
            <v>267</v>
          </cell>
          <cell r="AK349">
            <v>29</v>
          </cell>
          <cell r="AL349">
            <v>296</v>
          </cell>
          <cell r="AM349">
            <v>0</v>
          </cell>
          <cell r="AN349">
            <v>0</v>
          </cell>
          <cell r="AO349">
            <v>0</v>
          </cell>
          <cell r="AP349">
            <v>0</v>
          </cell>
          <cell r="AQ349">
            <v>0</v>
          </cell>
          <cell r="AR349">
            <v>0</v>
          </cell>
          <cell r="AS349">
            <v>296</v>
          </cell>
          <cell r="AT349">
            <v>0</v>
          </cell>
          <cell r="AU349">
            <v>6</v>
          </cell>
          <cell r="AV349">
            <v>27</v>
          </cell>
          <cell r="AW349">
            <v>10</v>
          </cell>
          <cell r="AX349">
            <v>20</v>
          </cell>
          <cell r="AY349">
            <v>6</v>
          </cell>
          <cell r="AZ349">
            <v>14</v>
          </cell>
          <cell r="BA349">
            <v>4</v>
          </cell>
          <cell r="BB349">
            <v>0</v>
          </cell>
          <cell r="BC349">
            <v>0</v>
          </cell>
          <cell r="BD349">
            <v>0</v>
          </cell>
          <cell r="BE349">
            <v>0</v>
          </cell>
          <cell r="BF349">
            <v>0</v>
          </cell>
          <cell r="BG349">
            <v>0</v>
          </cell>
          <cell r="BH349">
            <v>602600.18999999994</v>
          </cell>
          <cell r="BI349">
            <v>602600.18999999994</v>
          </cell>
          <cell r="BL349">
            <v>1927.98</v>
          </cell>
          <cell r="BM349">
            <v>1328260.1599999999</v>
          </cell>
          <cell r="BN349">
            <v>1330188.1399999999</v>
          </cell>
          <cell r="BQ349">
            <v>0</v>
          </cell>
          <cell r="BR349">
            <v>2804492.06</v>
          </cell>
          <cell r="BS349">
            <v>2804492.06</v>
          </cell>
          <cell r="BV349">
            <v>0</v>
          </cell>
          <cell r="BW349">
            <v>3857237.47</v>
          </cell>
          <cell r="BX349">
            <v>3857237.47</v>
          </cell>
          <cell r="CA349">
            <v>0</v>
          </cell>
          <cell r="CB349">
            <v>1684839.95</v>
          </cell>
          <cell r="CC349">
            <v>1684839.95</v>
          </cell>
          <cell r="CF349">
            <v>0</v>
          </cell>
          <cell r="CG349">
            <v>0</v>
          </cell>
          <cell r="CH349">
            <v>0</v>
          </cell>
          <cell r="CL349">
            <v>0</v>
          </cell>
          <cell r="CM349">
            <v>0</v>
          </cell>
          <cell r="CN349">
            <v>0</v>
          </cell>
          <cell r="CQ349">
            <v>0</v>
          </cell>
          <cell r="CR349">
            <v>0</v>
          </cell>
          <cell r="CS349">
            <v>0</v>
          </cell>
          <cell r="CT349">
            <v>1684839.95</v>
          </cell>
          <cell r="CU349">
            <v>0</v>
          </cell>
          <cell r="CV349">
            <v>0</v>
          </cell>
          <cell r="CW349">
            <v>1684839.95</v>
          </cell>
          <cell r="CX349">
            <v>0</v>
          </cell>
          <cell r="CY349">
            <v>0</v>
          </cell>
          <cell r="CZ349">
            <v>0</v>
          </cell>
          <cell r="DA349">
            <v>0</v>
          </cell>
          <cell r="DB349">
            <v>0</v>
          </cell>
          <cell r="DC349">
            <v>0</v>
          </cell>
          <cell r="DD349">
            <v>0</v>
          </cell>
          <cell r="DE349">
            <v>0</v>
          </cell>
          <cell r="DF349">
            <v>0</v>
          </cell>
          <cell r="DG349">
            <v>0</v>
          </cell>
          <cell r="DH349">
            <v>0</v>
          </cell>
          <cell r="DI349">
            <v>0</v>
          </cell>
          <cell r="DJ349" t="str">
            <v>COOPERATIVA AGRARIA RUTAS DEL INCA</v>
          </cell>
          <cell r="DK349" t="str">
            <v>02 Cooperativa</v>
          </cell>
          <cell r="FI349" t="str">
            <v>pacMAYOR</v>
          </cell>
        </row>
        <row r="350">
          <cell r="A350">
            <v>20602220355</v>
          </cell>
          <cell r="C350" t="str">
            <v>NARANJA</v>
          </cell>
          <cell r="D350" t="str">
            <v>NARANJA</v>
          </cell>
          <cell r="E350" t="str">
            <v>Cusco</v>
          </cell>
          <cell r="F350">
            <v>80408</v>
          </cell>
          <cell r="H350" t="str">
            <v>Calca</v>
          </cell>
          <cell r="I350" t="str">
            <v>Yanatile</v>
          </cell>
          <cell r="R350" t="str">
            <v>PAC</v>
          </cell>
          <cell r="S350" t="str">
            <v>2019-2020-2021-2022</v>
          </cell>
          <cell r="T350">
            <v>4</v>
          </cell>
          <cell r="U350" t="str">
            <v>SI</v>
          </cell>
          <cell r="V350" t="str">
            <v>SI</v>
          </cell>
          <cell r="W350">
            <v>0</v>
          </cell>
          <cell r="X350">
            <v>11</v>
          </cell>
          <cell r="Y350">
            <v>17</v>
          </cell>
          <cell r="Z350">
            <v>28</v>
          </cell>
          <cell r="AA350">
            <v>11</v>
          </cell>
          <cell r="AB350">
            <v>17</v>
          </cell>
          <cell r="AC350">
            <v>28</v>
          </cell>
          <cell r="AD350">
            <v>16</v>
          </cell>
          <cell r="AE350">
            <v>4</v>
          </cell>
          <cell r="AF350">
            <v>20</v>
          </cell>
          <cell r="AG350">
            <v>16</v>
          </cell>
          <cell r="AH350">
            <v>4</v>
          </cell>
          <cell r="AI350">
            <v>20</v>
          </cell>
          <cell r="AJ350">
            <v>0</v>
          </cell>
          <cell r="AK350">
            <v>0</v>
          </cell>
          <cell r="AL350">
            <v>0</v>
          </cell>
          <cell r="AM350">
            <v>0</v>
          </cell>
          <cell r="AN350">
            <v>0</v>
          </cell>
          <cell r="AO350">
            <v>0</v>
          </cell>
          <cell r="AP350">
            <v>0</v>
          </cell>
          <cell r="AQ350">
            <v>0</v>
          </cell>
          <cell r="AR350">
            <v>0</v>
          </cell>
          <cell r="AS350">
            <v>20</v>
          </cell>
          <cell r="AT350">
            <v>14</v>
          </cell>
          <cell r="AU350">
            <v>6</v>
          </cell>
          <cell r="AV350">
            <v>50</v>
          </cell>
          <cell r="AW350">
            <v>6</v>
          </cell>
          <cell r="AX350">
            <v>16</v>
          </cell>
          <cell r="AY350">
            <v>6</v>
          </cell>
          <cell r="AZ350">
            <v>0</v>
          </cell>
          <cell r="BA350">
            <v>0</v>
          </cell>
          <cell r="BB350">
            <v>0</v>
          </cell>
          <cell r="BC350">
            <v>0</v>
          </cell>
          <cell r="BD350">
            <v>0</v>
          </cell>
          <cell r="BE350">
            <v>0</v>
          </cell>
          <cell r="BF350">
            <v>0</v>
          </cell>
          <cell r="BG350">
            <v>52362</v>
          </cell>
          <cell r="BH350">
            <v>0</v>
          </cell>
          <cell r="BI350">
            <v>52362</v>
          </cell>
          <cell r="BL350">
            <v>304400</v>
          </cell>
          <cell r="BM350">
            <v>0</v>
          </cell>
          <cell r="BN350">
            <v>304400</v>
          </cell>
          <cell r="BQ350">
            <v>205665</v>
          </cell>
          <cell r="BR350">
            <v>0</v>
          </cell>
          <cell r="BS350">
            <v>205665</v>
          </cell>
          <cell r="BV350">
            <v>362000</v>
          </cell>
          <cell r="BW350">
            <v>0</v>
          </cell>
          <cell r="BX350">
            <v>362000</v>
          </cell>
          <cell r="CA350">
            <v>0</v>
          </cell>
          <cell r="CB350">
            <v>0</v>
          </cell>
          <cell r="CC350">
            <v>0</v>
          </cell>
          <cell r="CF350">
            <v>0</v>
          </cell>
          <cell r="CG350">
            <v>0</v>
          </cell>
          <cell r="CH350">
            <v>0</v>
          </cell>
          <cell r="CL350">
            <v>0</v>
          </cell>
          <cell r="CM350">
            <v>0</v>
          </cell>
          <cell r="CN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t="str">
            <v>ASOCIACION DE FRUTICULTORES DEL DISTRITO DE YANATILE ASOFRUT YANATILE</v>
          </cell>
          <cell r="DK350" t="str">
            <v>01 Asociación</v>
          </cell>
          <cell r="FI350" t="str">
            <v>pacMAYOR</v>
          </cell>
        </row>
        <row r="351">
          <cell r="A351">
            <v>20602227244</v>
          </cell>
          <cell r="C351" t="str">
            <v>AGUAJE</v>
          </cell>
          <cell r="D351" t="str">
            <v>AGUAJE</v>
          </cell>
          <cell r="E351" t="str">
            <v>Loreto</v>
          </cell>
          <cell r="F351">
            <v>160302</v>
          </cell>
          <cell r="H351" t="str">
            <v>Loreto</v>
          </cell>
          <cell r="I351" t="str">
            <v>Parinari</v>
          </cell>
          <cell r="R351" t="str">
            <v>PAC</v>
          </cell>
          <cell r="S351" t="str">
            <v>2018-2019-2020-2021-2022-2023</v>
          </cell>
          <cell r="T351">
            <v>6</v>
          </cell>
          <cell r="U351" t="str">
            <v>SI</v>
          </cell>
          <cell r="V351" t="str">
            <v>SI</v>
          </cell>
          <cell r="W351">
            <v>7</v>
          </cell>
          <cell r="X351">
            <v>4</v>
          </cell>
          <cell r="Y351">
            <v>4</v>
          </cell>
          <cell r="Z351">
            <v>8</v>
          </cell>
          <cell r="AA351">
            <v>4</v>
          </cell>
          <cell r="AB351">
            <v>4</v>
          </cell>
          <cell r="AC351">
            <v>8</v>
          </cell>
          <cell r="AD351">
            <v>4</v>
          </cell>
          <cell r="AE351">
            <v>4</v>
          </cell>
          <cell r="AF351">
            <v>8</v>
          </cell>
          <cell r="AG351">
            <v>4</v>
          </cell>
          <cell r="AH351">
            <v>4</v>
          </cell>
          <cell r="AI351">
            <v>8</v>
          </cell>
          <cell r="AJ351">
            <v>4</v>
          </cell>
          <cell r="AK351">
            <v>4</v>
          </cell>
          <cell r="AL351">
            <v>8</v>
          </cell>
          <cell r="AM351">
            <v>0</v>
          </cell>
          <cell r="AN351">
            <v>0</v>
          </cell>
          <cell r="AO351">
            <v>0</v>
          </cell>
          <cell r="AP351">
            <v>0</v>
          </cell>
          <cell r="AQ351">
            <v>0</v>
          </cell>
          <cell r="AR351">
            <v>0</v>
          </cell>
          <cell r="AS351">
            <v>8</v>
          </cell>
          <cell r="AT351">
            <v>0</v>
          </cell>
          <cell r="AU351">
            <v>0</v>
          </cell>
          <cell r="AV351">
            <v>20</v>
          </cell>
          <cell r="AW351">
            <v>0</v>
          </cell>
          <cell r="AX351">
            <v>14</v>
          </cell>
          <cell r="AY351">
            <v>2</v>
          </cell>
          <cell r="AZ351">
            <v>16</v>
          </cell>
          <cell r="BA351">
            <v>4</v>
          </cell>
          <cell r="BB351">
            <v>0</v>
          </cell>
          <cell r="BC351">
            <v>0</v>
          </cell>
          <cell r="BD351">
            <v>0</v>
          </cell>
          <cell r="BE351">
            <v>0</v>
          </cell>
          <cell r="BF351">
            <v>0</v>
          </cell>
          <cell r="BG351">
            <v>510</v>
          </cell>
          <cell r="BH351">
            <v>0</v>
          </cell>
          <cell r="BI351">
            <v>510</v>
          </cell>
          <cell r="BL351">
            <v>75704.45</v>
          </cell>
          <cell r="BM351">
            <v>0</v>
          </cell>
          <cell r="BN351">
            <v>75704.45</v>
          </cell>
          <cell r="BQ351">
            <v>176069.29</v>
          </cell>
          <cell r="BR351">
            <v>0</v>
          </cell>
          <cell r="BS351">
            <v>176069.29</v>
          </cell>
          <cell r="BV351">
            <v>11190</v>
          </cell>
          <cell r="BW351">
            <v>0</v>
          </cell>
          <cell r="BX351">
            <v>11190</v>
          </cell>
          <cell r="CA351">
            <v>21553.599999999999</v>
          </cell>
          <cell r="CB351">
            <v>0</v>
          </cell>
          <cell r="CC351">
            <v>21553.599999999999</v>
          </cell>
          <cell r="CF351">
            <v>0</v>
          </cell>
          <cell r="CG351">
            <v>0</v>
          </cell>
          <cell r="CH351">
            <v>0</v>
          </cell>
          <cell r="CL351">
            <v>0</v>
          </cell>
          <cell r="CM351">
            <v>0</v>
          </cell>
          <cell r="CN351">
            <v>0</v>
          </cell>
          <cell r="CQ351">
            <v>212.4</v>
          </cell>
          <cell r="CR351">
            <v>6158.9954000000007</v>
          </cell>
          <cell r="CS351">
            <v>0</v>
          </cell>
          <cell r="CT351">
            <v>15182.2</v>
          </cell>
          <cell r="CU351">
            <v>0</v>
          </cell>
          <cell r="CV351">
            <v>0</v>
          </cell>
          <cell r="CW351">
            <v>21553.595399999998</v>
          </cell>
          <cell r="CX351">
            <v>0</v>
          </cell>
          <cell r="CY351">
            <v>0</v>
          </cell>
          <cell r="CZ351">
            <v>0</v>
          </cell>
          <cell r="DA351">
            <v>0</v>
          </cell>
          <cell r="DB351">
            <v>0</v>
          </cell>
          <cell r="DC351">
            <v>0</v>
          </cell>
          <cell r="DD351">
            <v>0</v>
          </cell>
          <cell r="DE351">
            <v>0</v>
          </cell>
          <cell r="DF351">
            <v>0</v>
          </cell>
          <cell r="DG351">
            <v>0</v>
          </cell>
          <cell r="DH351">
            <v>0</v>
          </cell>
          <cell r="DI351">
            <v>0</v>
          </cell>
          <cell r="DJ351" t="str">
            <v>ASOCIACION DE MANEJO DE BOSQUES NATURALES ESPERANZA</v>
          </cell>
          <cell r="DK351" t="str">
            <v>01 Asociación</v>
          </cell>
          <cell r="FI351" t="str">
            <v>pacMAYOR</v>
          </cell>
        </row>
        <row r="352">
          <cell r="A352">
            <v>20393816211</v>
          </cell>
          <cell r="C352" t="str">
            <v>CACAO</v>
          </cell>
          <cell r="D352" t="str">
            <v>CACAO</v>
          </cell>
          <cell r="E352" t="str">
            <v>Ucayali</v>
          </cell>
          <cell r="F352">
            <v>250302</v>
          </cell>
          <cell r="H352" t="str">
            <v>Padre Abad</v>
          </cell>
          <cell r="I352" t="str">
            <v>Irazola</v>
          </cell>
          <cell r="R352" t="str">
            <v>PAC</v>
          </cell>
          <cell r="S352" t="str">
            <v>2024 - 2025</v>
          </cell>
          <cell r="T352">
            <v>2</v>
          </cell>
          <cell r="U352" t="str">
            <v>SI</v>
          </cell>
          <cell r="V352" t="str">
            <v>SI</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56</v>
          </cell>
          <cell r="AN352">
            <v>17</v>
          </cell>
          <cell r="AO352">
            <v>73</v>
          </cell>
          <cell r="AP352">
            <v>39</v>
          </cell>
          <cell r="AQ352">
            <v>17</v>
          </cell>
          <cell r="AR352">
            <v>56</v>
          </cell>
          <cell r="AS352">
            <v>56</v>
          </cell>
          <cell r="AT352">
            <v>0</v>
          </cell>
          <cell r="AU352">
            <v>0</v>
          </cell>
          <cell r="AV352">
            <v>0</v>
          </cell>
          <cell r="AW352">
            <v>0</v>
          </cell>
          <cell r="AX352">
            <v>0</v>
          </cell>
          <cell r="AY352">
            <v>0</v>
          </cell>
          <cell r="AZ352">
            <v>0</v>
          </cell>
          <cell r="BA352">
            <v>0</v>
          </cell>
          <cell r="BB352">
            <v>32</v>
          </cell>
          <cell r="BC352">
            <v>0</v>
          </cell>
          <cell r="BD352">
            <v>18</v>
          </cell>
          <cell r="BE352">
            <v>0</v>
          </cell>
          <cell r="BF352">
            <v>0</v>
          </cell>
          <cell r="BG352">
            <v>0</v>
          </cell>
          <cell r="BH352">
            <v>0</v>
          </cell>
          <cell r="BI352">
            <v>0</v>
          </cell>
          <cell r="BL352">
            <v>0</v>
          </cell>
          <cell r="BM352">
            <v>0</v>
          </cell>
          <cell r="BN352">
            <v>0</v>
          </cell>
          <cell r="BQ352">
            <v>0</v>
          </cell>
          <cell r="BR352">
            <v>0</v>
          </cell>
          <cell r="BS352">
            <v>0</v>
          </cell>
          <cell r="BV352">
            <v>0</v>
          </cell>
          <cell r="BW352">
            <v>0</v>
          </cell>
          <cell r="BX352">
            <v>0</v>
          </cell>
          <cell r="CA352">
            <v>0</v>
          </cell>
          <cell r="CB352">
            <v>0</v>
          </cell>
          <cell r="CC352">
            <v>0</v>
          </cell>
          <cell r="CF352">
            <v>73430.399999999994</v>
          </cell>
          <cell r="CG352">
            <v>0</v>
          </cell>
          <cell r="CH352">
            <v>73430.399999999994</v>
          </cell>
          <cell r="CL352">
            <v>160363.5</v>
          </cell>
          <cell r="CM352">
            <v>0</v>
          </cell>
          <cell r="CN352">
            <v>160363.5</v>
          </cell>
          <cell r="CQ352">
            <v>0</v>
          </cell>
          <cell r="CR352">
            <v>0</v>
          </cell>
          <cell r="CS352">
            <v>0</v>
          </cell>
          <cell r="CT352">
            <v>0</v>
          </cell>
          <cell r="CU352">
            <v>0</v>
          </cell>
          <cell r="CV352">
            <v>0</v>
          </cell>
          <cell r="CW352">
            <v>0</v>
          </cell>
          <cell r="CX352">
            <v>0</v>
          </cell>
          <cell r="CY352">
            <v>66683.7</v>
          </cell>
          <cell r="CZ352">
            <v>6746.7</v>
          </cell>
          <cell r="DA352">
            <v>0</v>
          </cell>
          <cell r="DB352">
            <v>0</v>
          </cell>
          <cell r="DC352">
            <v>73430.399999999994</v>
          </cell>
          <cell r="DD352">
            <v>102833</v>
          </cell>
          <cell r="DE352">
            <v>55552.5</v>
          </cell>
          <cell r="DF352">
            <v>1978</v>
          </cell>
          <cell r="DG352">
            <v>0</v>
          </cell>
          <cell r="DH352">
            <v>0</v>
          </cell>
          <cell r="DI352">
            <v>160363.5</v>
          </cell>
          <cell r="DJ352" t="str">
            <v>COOPERATIVA AGRARIA SAN JUAN BAUTISTA</v>
          </cell>
          <cell r="DK352" t="str">
            <v>02 Cooperativa</v>
          </cell>
          <cell r="FI352" t="str">
            <v>pacMAYOR</v>
          </cell>
        </row>
        <row r="353">
          <cell r="A353">
            <v>20602249175</v>
          </cell>
          <cell r="C353" t="str">
            <v>DERIVADOS LACTEOS</v>
          </cell>
          <cell r="D353" t="str">
            <v>QUESOS MADURADOS</v>
          </cell>
          <cell r="E353" t="str">
            <v>Cusco</v>
          </cell>
          <cell r="F353">
            <v>80503</v>
          </cell>
          <cell r="H353" t="str">
            <v>Canas</v>
          </cell>
          <cell r="I353" t="str">
            <v>Kunturkanki</v>
          </cell>
          <cell r="R353" t="str">
            <v>PAC</v>
          </cell>
          <cell r="S353" t="str">
            <v>2018</v>
          </cell>
          <cell r="T353">
            <v>1</v>
          </cell>
          <cell r="U353" t="str">
            <v>NO</v>
          </cell>
          <cell r="V353" t="str">
            <v>NO</v>
          </cell>
          <cell r="W353">
            <v>68</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68</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L353">
            <v>0</v>
          </cell>
          <cell r="BM353">
            <v>0</v>
          </cell>
          <cell r="BN353">
            <v>0</v>
          </cell>
          <cell r="BQ353">
            <v>0</v>
          </cell>
          <cell r="BR353">
            <v>0</v>
          </cell>
          <cell r="BS353">
            <v>0</v>
          </cell>
          <cell r="BV353">
            <v>0</v>
          </cell>
          <cell r="BW353">
            <v>0</v>
          </cell>
          <cell r="BX353">
            <v>0</v>
          </cell>
          <cell r="CA353">
            <v>0</v>
          </cell>
          <cell r="CB353">
            <v>0</v>
          </cell>
          <cell r="CC353">
            <v>0</v>
          </cell>
          <cell r="CF353">
            <v>0</v>
          </cell>
          <cell r="CG353">
            <v>0</v>
          </cell>
          <cell r="CH353">
            <v>0</v>
          </cell>
          <cell r="CL353">
            <v>0</v>
          </cell>
          <cell r="CM353">
            <v>0</v>
          </cell>
          <cell r="CN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t="str">
            <v>ASOCIACIÓN PRODUCTORES DE GANADO VACUNO Y LECHE KUNTURKANKI</v>
          </cell>
          <cell r="DK353" t="str">
            <v>01 Asociación</v>
          </cell>
          <cell r="FI353" t="str">
            <v>pacMAYOR</v>
          </cell>
        </row>
        <row r="354">
          <cell r="A354">
            <v>20602260021</v>
          </cell>
          <cell r="C354" t="str">
            <v>MAÍZ</v>
          </cell>
          <cell r="D354" t="str">
            <v>MAÍZ</v>
          </cell>
          <cell r="E354" t="str">
            <v>Huancavelica</v>
          </cell>
          <cell r="F354">
            <v>90711</v>
          </cell>
          <cell r="H354" t="str">
            <v>Tayacaja</v>
          </cell>
          <cell r="I354" t="str">
            <v>Pazos</v>
          </cell>
          <cell r="R354" t="str">
            <v>PAC</v>
          </cell>
          <cell r="S354" t="str">
            <v>2024 - 2025</v>
          </cell>
          <cell r="T354">
            <v>2</v>
          </cell>
          <cell r="U354" t="str">
            <v>SI</v>
          </cell>
          <cell r="V354" t="str">
            <v>SI</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19</v>
          </cell>
          <cell r="AN354">
            <v>11</v>
          </cell>
          <cell r="AO354">
            <v>30</v>
          </cell>
          <cell r="AP354">
            <v>15</v>
          </cell>
          <cell r="AQ354">
            <v>7</v>
          </cell>
          <cell r="AR354">
            <v>22</v>
          </cell>
          <cell r="AS354">
            <v>22</v>
          </cell>
          <cell r="AT354">
            <v>0</v>
          </cell>
          <cell r="AU354">
            <v>0</v>
          </cell>
          <cell r="AV354">
            <v>0</v>
          </cell>
          <cell r="AW354">
            <v>0</v>
          </cell>
          <cell r="AX354">
            <v>0</v>
          </cell>
          <cell r="AY354">
            <v>0</v>
          </cell>
          <cell r="AZ354">
            <v>0</v>
          </cell>
          <cell r="BA354">
            <v>0</v>
          </cell>
          <cell r="BB354">
            <v>22</v>
          </cell>
          <cell r="BC354">
            <v>6</v>
          </cell>
          <cell r="BD354">
            <v>27</v>
          </cell>
          <cell r="BE354">
            <v>14</v>
          </cell>
          <cell r="BF354">
            <v>0</v>
          </cell>
          <cell r="BG354">
            <v>0</v>
          </cell>
          <cell r="BH354">
            <v>0</v>
          </cell>
          <cell r="BI354">
            <v>0</v>
          </cell>
          <cell r="BL354">
            <v>0</v>
          </cell>
          <cell r="BM354">
            <v>0</v>
          </cell>
          <cell r="BN354">
            <v>0</v>
          </cell>
          <cell r="BQ354">
            <v>0</v>
          </cell>
          <cell r="BR354">
            <v>0</v>
          </cell>
          <cell r="BS354">
            <v>0</v>
          </cell>
          <cell r="BV354">
            <v>0</v>
          </cell>
          <cell r="BW354">
            <v>0</v>
          </cell>
          <cell r="BX354">
            <v>0</v>
          </cell>
          <cell r="CA354">
            <v>0</v>
          </cell>
          <cell r="CB354">
            <v>0</v>
          </cell>
          <cell r="CC354">
            <v>0</v>
          </cell>
          <cell r="CF354">
            <v>0</v>
          </cell>
          <cell r="CG354">
            <v>0</v>
          </cell>
          <cell r="CH354">
            <v>0</v>
          </cell>
          <cell r="CL354">
            <v>19440</v>
          </cell>
          <cell r="CM354">
            <v>0</v>
          </cell>
          <cell r="CN354">
            <v>19440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0</v>
          </cell>
          <cell r="DE354">
            <v>19440</v>
          </cell>
          <cell r="DF354">
            <v>0</v>
          </cell>
          <cell r="DG354">
            <v>0</v>
          </cell>
          <cell r="DH354">
            <v>0</v>
          </cell>
          <cell r="DI354">
            <v>19440</v>
          </cell>
          <cell r="DJ354" t="str">
            <v>ASOCIACION DE PRODUCTORES AGROPECUARIOS SURCOS ANDINOS</v>
          </cell>
          <cell r="DK354" t="str">
            <v>01 Asociación</v>
          </cell>
          <cell r="FI354" t="str">
            <v>pacMAYOR</v>
          </cell>
        </row>
        <row r="355">
          <cell r="A355">
            <v>20602264549</v>
          </cell>
          <cell r="C355" t="str">
            <v>ZAPALLO</v>
          </cell>
          <cell r="D355" t="str">
            <v>ORÉGANO</v>
          </cell>
          <cell r="E355" t="str">
            <v>Tacna</v>
          </cell>
          <cell r="F355">
            <v>230204</v>
          </cell>
          <cell r="H355" t="str">
            <v>Candarave</v>
          </cell>
          <cell r="I355" t="str">
            <v>Curibaya</v>
          </cell>
          <cell r="R355" t="str">
            <v>PAC</v>
          </cell>
          <cell r="S355" t="str">
            <v>2025</v>
          </cell>
          <cell r="T355">
            <v>1</v>
          </cell>
          <cell r="U355" t="str">
            <v>SI</v>
          </cell>
          <cell r="V355" t="str">
            <v>SI</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13</v>
          </cell>
          <cell r="AQ355">
            <v>15</v>
          </cell>
          <cell r="AR355">
            <v>28</v>
          </cell>
          <cell r="AS355">
            <v>28</v>
          </cell>
          <cell r="BD355">
            <v>9</v>
          </cell>
          <cell r="BE355">
            <v>1</v>
          </cell>
          <cell r="CL355">
            <v>96957.996633000002</v>
          </cell>
          <cell r="CM355">
            <v>0</v>
          </cell>
          <cell r="CN355">
            <v>96957.996633000002</v>
          </cell>
          <cell r="DD355">
            <v>0</v>
          </cell>
          <cell r="DE355">
            <v>96957.996633000002</v>
          </cell>
          <cell r="DF355">
            <v>0</v>
          </cell>
          <cell r="DG355">
            <v>0</v>
          </cell>
          <cell r="DH355">
            <v>0</v>
          </cell>
          <cell r="DI355">
            <v>96957.996633000002</v>
          </cell>
          <cell r="DJ355" t="str">
            <v>ASOCIACION DE PRODUCTORES AGROPECUARIOS 10 DE AGOSTO DE ANCOCALA</v>
          </cell>
          <cell r="DK355" t="str">
            <v>01 Asociación</v>
          </cell>
          <cell r="FI355" t="str">
            <v>pacMAYOR</v>
          </cell>
        </row>
        <row r="356">
          <cell r="A356">
            <v>20602446019</v>
          </cell>
          <cell r="C356" t="str">
            <v>PALTA</v>
          </cell>
          <cell r="D356" t="str">
            <v>PALTA</v>
          </cell>
          <cell r="E356" t="str">
            <v>Huancavelica</v>
          </cell>
          <cell r="F356">
            <v>90401</v>
          </cell>
          <cell r="H356" t="str">
            <v>Castrovirreyna</v>
          </cell>
          <cell r="I356" t="str">
            <v>Castrovirreyna</v>
          </cell>
          <cell r="R356" t="str">
            <v>PAC</v>
          </cell>
          <cell r="S356" t="str">
            <v>2023-2024 - 2025</v>
          </cell>
          <cell r="T356">
            <v>3</v>
          </cell>
          <cell r="U356" t="str">
            <v>SI</v>
          </cell>
          <cell r="V356" t="str">
            <v>SI</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17</v>
          </cell>
          <cell r="AK356">
            <v>8</v>
          </cell>
          <cell r="AL356">
            <v>25</v>
          </cell>
          <cell r="AM356">
            <v>17</v>
          </cell>
          <cell r="AN356">
            <v>8</v>
          </cell>
          <cell r="AO356">
            <v>25</v>
          </cell>
          <cell r="AP356">
            <v>16</v>
          </cell>
          <cell r="AQ356">
            <v>9</v>
          </cell>
          <cell r="AR356">
            <v>25</v>
          </cell>
          <cell r="AS356">
            <v>25</v>
          </cell>
          <cell r="AT356">
            <v>0</v>
          </cell>
          <cell r="AU356">
            <v>0</v>
          </cell>
          <cell r="AV356">
            <v>0</v>
          </cell>
          <cell r="AW356">
            <v>0</v>
          </cell>
          <cell r="AX356">
            <v>0</v>
          </cell>
          <cell r="AY356">
            <v>0</v>
          </cell>
          <cell r="AZ356">
            <v>36</v>
          </cell>
          <cell r="BA356">
            <v>6</v>
          </cell>
          <cell r="BB356">
            <v>55</v>
          </cell>
          <cell r="BC356">
            <v>6</v>
          </cell>
          <cell r="BD356">
            <v>23</v>
          </cell>
          <cell r="BE356">
            <v>6</v>
          </cell>
          <cell r="BF356">
            <v>0</v>
          </cell>
          <cell r="BG356">
            <v>0</v>
          </cell>
          <cell r="BH356">
            <v>0</v>
          </cell>
          <cell r="BI356">
            <v>0</v>
          </cell>
          <cell r="BL356">
            <v>0</v>
          </cell>
          <cell r="BM356">
            <v>0</v>
          </cell>
          <cell r="BN356">
            <v>0</v>
          </cell>
          <cell r="BQ356">
            <v>0</v>
          </cell>
          <cell r="BR356">
            <v>0</v>
          </cell>
          <cell r="BS356">
            <v>0</v>
          </cell>
          <cell r="BV356">
            <v>0</v>
          </cell>
          <cell r="BW356">
            <v>0</v>
          </cell>
          <cell r="BX356">
            <v>0</v>
          </cell>
          <cell r="CA356">
            <v>332500</v>
          </cell>
          <cell r="CB356">
            <v>0</v>
          </cell>
          <cell r="CC356">
            <v>332500</v>
          </cell>
          <cell r="CF356">
            <v>412000</v>
          </cell>
          <cell r="CG356">
            <v>0</v>
          </cell>
          <cell r="CH356">
            <v>412000</v>
          </cell>
          <cell r="CL356">
            <v>0</v>
          </cell>
          <cell r="CM356">
            <v>0</v>
          </cell>
          <cell r="CN356">
            <v>0</v>
          </cell>
          <cell r="CQ356">
            <v>0</v>
          </cell>
          <cell r="CR356">
            <v>332500</v>
          </cell>
          <cell r="CS356">
            <v>0</v>
          </cell>
          <cell r="CT356">
            <v>0</v>
          </cell>
          <cell r="CU356">
            <v>0</v>
          </cell>
          <cell r="CV356">
            <v>0</v>
          </cell>
          <cell r="CW356">
            <v>332500</v>
          </cell>
          <cell r="CX356">
            <v>0</v>
          </cell>
          <cell r="CY356">
            <v>412000</v>
          </cell>
          <cell r="CZ356">
            <v>0</v>
          </cell>
          <cell r="DA356">
            <v>0</v>
          </cell>
          <cell r="DB356">
            <v>0</v>
          </cell>
          <cell r="DC356">
            <v>412000</v>
          </cell>
          <cell r="DD356">
            <v>0</v>
          </cell>
          <cell r="DE356">
            <v>0</v>
          </cell>
          <cell r="DF356">
            <v>0</v>
          </cell>
          <cell r="DG356">
            <v>0</v>
          </cell>
          <cell r="DH356">
            <v>0</v>
          </cell>
          <cell r="DI356">
            <v>0</v>
          </cell>
          <cell r="DJ356" t="str">
            <v>ASOCIACION DE PRODUCTORES AGROPECUARIOS Y AGROINDUSTRIALES NUEVA ESPERANZA DE CIUTAY</v>
          </cell>
          <cell r="DK356" t="str">
            <v>01 Asociación</v>
          </cell>
          <cell r="FI356" t="str">
            <v>pacMAYOR</v>
          </cell>
        </row>
        <row r="357">
          <cell r="A357">
            <v>20602459960</v>
          </cell>
          <cell r="C357" t="str">
            <v>PAPA</v>
          </cell>
          <cell r="D357" t="str">
            <v>PAPA</v>
          </cell>
          <cell r="E357" t="str">
            <v>Junin</v>
          </cell>
          <cell r="F357">
            <v>120402</v>
          </cell>
          <cell r="H357" t="str">
            <v>Jauja</v>
          </cell>
          <cell r="I357" t="str">
            <v>Acolla</v>
          </cell>
          <cell r="R357" t="str">
            <v>PAC</v>
          </cell>
          <cell r="S357" t="str">
            <v>2018</v>
          </cell>
          <cell r="T357">
            <v>1</v>
          </cell>
          <cell r="U357" t="str">
            <v>NO</v>
          </cell>
          <cell r="V357" t="str">
            <v>NO</v>
          </cell>
          <cell r="W357">
            <v>43</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43</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L357">
            <v>0</v>
          </cell>
          <cell r="BM357">
            <v>0</v>
          </cell>
          <cell r="BN357">
            <v>0</v>
          </cell>
          <cell r="BQ357">
            <v>0</v>
          </cell>
          <cell r="BR357">
            <v>0</v>
          </cell>
          <cell r="BS357">
            <v>0</v>
          </cell>
          <cell r="BV357">
            <v>0</v>
          </cell>
          <cell r="BW357">
            <v>0</v>
          </cell>
          <cell r="BX357">
            <v>0</v>
          </cell>
          <cell r="CA357">
            <v>0</v>
          </cell>
          <cell r="CB357">
            <v>0</v>
          </cell>
          <cell r="CC357">
            <v>0</v>
          </cell>
          <cell r="CF357">
            <v>0</v>
          </cell>
          <cell r="CG357">
            <v>0</v>
          </cell>
          <cell r="CH357">
            <v>0</v>
          </cell>
          <cell r="CL357">
            <v>0</v>
          </cell>
          <cell r="CM357">
            <v>0</v>
          </cell>
          <cell r="CN357">
            <v>0</v>
          </cell>
          <cell r="CQ357">
            <v>0</v>
          </cell>
          <cell r="CR357">
            <v>0</v>
          </cell>
          <cell r="CS357">
            <v>0</v>
          </cell>
          <cell r="CT357">
            <v>0</v>
          </cell>
          <cell r="CU357">
            <v>0</v>
          </cell>
          <cell r="CV357">
            <v>0</v>
          </cell>
          <cell r="CW357">
            <v>0</v>
          </cell>
          <cell r="CX357">
            <v>0</v>
          </cell>
          <cell r="CY357">
            <v>0</v>
          </cell>
          <cell r="CZ357">
            <v>0</v>
          </cell>
          <cell r="DA357">
            <v>0</v>
          </cell>
          <cell r="DB357">
            <v>0</v>
          </cell>
          <cell r="DC357">
            <v>0</v>
          </cell>
          <cell r="DD357">
            <v>0</v>
          </cell>
          <cell r="DE357">
            <v>0</v>
          </cell>
          <cell r="DF357">
            <v>0</v>
          </cell>
          <cell r="DG357">
            <v>0</v>
          </cell>
          <cell r="DH357">
            <v>0</v>
          </cell>
          <cell r="DI357">
            <v>0</v>
          </cell>
          <cell r="DJ357" t="str">
            <v>NEGOCIOS E INVERSIONES HIROMI &amp; HECTOR S.A.C.</v>
          </cell>
          <cell r="DK357" t="str">
            <v>07 Otros</v>
          </cell>
          <cell r="FI357" t="str">
            <v>pacMAYOR</v>
          </cell>
        </row>
        <row r="358">
          <cell r="A358">
            <v>20486255090</v>
          </cell>
          <cell r="C358" t="str">
            <v>CAFÉ</v>
          </cell>
          <cell r="D358" t="str">
            <v>CAFÉ</v>
          </cell>
          <cell r="E358" t="str">
            <v>Junin</v>
          </cell>
          <cell r="F358">
            <v>120606</v>
          </cell>
          <cell r="H358" t="str">
            <v>Satipo</v>
          </cell>
          <cell r="I358" t="str">
            <v>Pangoa</v>
          </cell>
          <cell r="R358" t="str">
            <v>PAC</v>
          </cell>
          <cell r="S358" t="str">
            <v>2024 - 2025</v>
          </cell>
          <cell r="T358">
            <v>2</v>
          </cell>
          <cell r="U358" t="str">
            <v>SI</v>
          </cell>
          <cell r="V358" t="str">
            <v>SI</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207</v>
          </cell>
          <cell r="AN358">
            <v>76</v>
          </cell>
          <cell r="AO358">
            <v>283</v>
          </cell>
          <cell r="AP358">
            <v>208</v>
          </cell>
          <cell r="AQ358">
            <v>75</v>
          </cell>
          <cell r="AR358">
            <v>283</v>
          </cell>
          <cell r="AS358">
            <v>283</v>
          </cell>
          <cell r="AT358">
            <v>0</v>
          </cell>
          <cell r="AU358">
            <v>0</v>
          </cell>
          <cell r="AV358">
            <v>0</v>
          </cell>
          <cell r="AW358">
            <v>0</v>
          </cell>
          <cell r="AX358">
            <v>0</v>
          </cell>
          <cell r="AY358">
            <v>0</v>
          </cell>
          <cell r="AZ358">
            <v>0</v>
          </cell>
          <cell r="BA358">
            <v>0</v>
          </cell>
          <cell r="BB358">
            <v>19</v>
          </cell>
          <cell r="BC358">
            <v>2</v>
          </cell>
          <cell r="BD358">
            <v>9</v>
          </cell>
          <cell r="BE358">
            <v>0</v>
          </cell>
          <cell r="BF358">
            <v>0</v>
          </cell>
          <cell r="BG358">
            <v>0</v>
          </cell>
          <cell r="BH358">
            <v>0</v>
          </cell>
          <cell r="BI358">
            <v>0</v>
          </cell>
          <cell r="BL358">
            <v>0</v>
          </cell>
          <cell r="BM358">
            <v>0</v>
          </cell>
          <cell r="BN358">
            <v>0</v>
          </cell>
          <cell r="BQ358">
            <v>0</v>
          </cell>
          <cell r="BR358">
            <v>0</v>
          </cell>
          <cell r="BS358">
            <v>0</v>
          </cell>
          <cell r="BV358">
            <v>0</v>
          </cell>
          <cell r="BW358">
            <v>0</v>
          </cell>
          <cell r="BX358">
            <v>0</v>
          </cell>
          <cell r="CA358">
            <v>0</v>
          </cell>
          <cell r="CB358">
            <v>0</v>
          </cell>
          <cell r="CC358">
            <v>0</v>
          </cell>
          <cell r="CF358">
            <v>0</v>
          </cell>
          <cell r="CG358">
            <v>8202629.2499856008</v>
          </cell>
          <cell r="CH358">
            <v>8202629.2499856008</v>
          </cell>
          <cell r="CL358">
            <v>0</v>
          </cell>
          <cell r="CM358">
            <v>9860568.4882077277</v>
          </cell>
          <cell r="CN358">
            <v>9860568.4882077277</v>
          </cell>
          <cell r="CQ358">
            <v>0</v>
          </cell>
          <cell r="CR358">
            <v>0</v>
          </cell>
          <cell r="CS358">
            <v>0</v>
          </cell>
          <cell r="CT358">
            <v>0</v>
          </cell>
          <cell r="CU358">
            <v>0</v>
          </cell>
          <cell r="CV358">
            <v>0</v>
          </cell>
          <cell r="CW358">
            <v>0</v>
          </cell>
          <cell r="CX358">
            <v>0</v>
          </cell>
          <cell r="CY358">
            <v>0</v>
          </cell>
          <cell r="CZ358">
            <v>8202629.2499856008</v>
          </cell>
          <cell r="DA358">
            <v>0</v>
          </cell>
          <cell r="DB358">
            <v>0</v>
          </cell>
          <cell r="DC358">
            <v>8202629.2499856008</v>
          </cell>
          <cell r="DD358">
            <v>0</v>
          </cell>
          <cell r="DE358">
            <v>0</v>
          </cell>
          <cell r="DF358">
            <v>9860568.4882077277</v>
          </cell>
          <cell r="DG358">
            <v>0</v>
          </cell>
          <cell r="DH358">
            <v>0</v>
          </cell>
          <cell r="DI358">
            <v>9860568.4882077277</v>
          </cell>
          <cell r="DJ358" t="str">
            <v>COOPERATIVA AGRARIA SANGARENI</v>
          </cell>
          <cell r="DK358" t="str">
            <v>02 Cooperativa</v>
          </cell>
          <cell r="FI358" t="str">
            <v>pacMAYOR</v>
          </cell>
        </row>
        <row r="359">
          <cell r="A359">
            <v>20602526365</v>
          </cell>
          <cell r="C359" t="str">
            <v>PALTA</v>
          </cell>
          <cell r="D359" t="str">
            <v>PALTA</v>
          </cell>
          <cell r="E359" t="str">
            <v>Huancavelica</v>
          </cell>
          <cell r="F359">
            <v>90707</v>
          </cell>
          <cell r="H359" t="str">
            <v>Tayacaja</v>
          </cell>
          <cell r="I359" t="str">
            <v>Huachocolpa</v>
          </cell>
          <cell r="R359" t="str">
            <v>PAC</v>
          </cell>
          <cell r="S359" t="str">
            <v>2019-2020-2021-2022</v>
          </cell>
          <cell r="T359">
            <v>4</v>
          </cell>
          <cell r="U359" t="str">
            <v>SI</v>
          </cell>
          <cell r="V359" t="str">
            <v>SI</v>
          </cell>
          <cell r="W359">
            <v>0</v>
          </cell>
          <cell r="X359">
            <v>139</v>
          </cell>
          <cell r="Y359">
            <v>54</v>
          </cell>
          <cell r="Z359">
            <v>193</v>
          </cell>
          <cell r="AA359">
            <v>140</v>
          </cell>
          <cell r="AB359">
            <v>53</v>
          </cell>
          <cell r="AC359">
            <v>193</v>
          </cell>
          <cell r="AD359">
            <v>141</v>
          </cell>
          <cell r="AE359">
            <v>55</v>
          </cell>
          <cell r="AF359">
            <v>196</v>
          </cell>
          <cell r="AG359">
            <v>141</v>
          </cell>
          <cell r="AH359">
            <v>55</v>
          </cell>
          <cell r="AI359">
            <v>196</v>
          </cell>
          <cell r="AJ359">
            <v>0</v>
          </cell>
          <cell r="AK359">
            <v>0</v>
          </cell>
          <cell r="AL359">
            <v>0</v>
          </cell>
          <cell r="AM359">
            <v>0</v>
          </cell>
          <cell r="AN359">
            <v>0</v>
          </cell>
          <cell r="AO359">
            <v>0</v>
          </cell>
          <cell r="AP359">
            <v>0</v>
          </cell>
          <cell r="AQ359">
            <v>0</v>
          </cell>
          <cell r="AR359">
            <v>0</v>
          </cell>
          <cell r="AS359">
            <v>196</v>
          </cell>
          <cell r="AT359">
            <v>0</v>
          </cell>
          <cell r="AU359">
            <v>10</v>
          </cell>
          <cell r="AV359">
            <v>108</v>
          </cell>
          <cell r="AW359">
            <v>15</v>
          </cell>
          <cell r="AX359">
            <v>66</v>
          </cell>
          <cell r="AY359">
            <v>11</v>
          </cell>
          <cell r="AZ359">
            <v>0</v>
          </cell>
          <cell r="BA359">
            <v>0</v>
          </cell>
          <cell r="BB359">
            <v>0</v>
          </cell>
          <cell r="BC359">
            <v>0</v>
          </cell>
          <cell r="BD359">
            <v>0</v>
          </cell>
          <cell r="BE359">
            <v>0</v>
          </cell>
          <cell r="BF359">
            <v>0</v>
          </cell>
          <cell r="BG359">
            <v>1192779.7</v>
          </cell>
          <cell r="BH359">
            <v>0</v>
          </cell>
          <cell r="BI359">
            <v>1192779.7</v>
          </cell>
          <cell r="BL359">
            <v>1719540</v>
          </cell>
          <cell r="BM359">
            <v>0</v>
          </cell>
          <cell r="BN359">
            <v>1719540</v>
          </cell>
          <cell r="BQ359">
            <v>1250029</v>
          </cell>
          <cell r="BR359">
            <v>0</v>
          </cell>
          <cell r="BS359">
            <v>1250029</v>
          </cell>
          <cell r="BV359">
            <v>1287160</v>
          </cell>
          <cell r="BW359">
            <v>0</v>
          </cell>
          <cell r="BX359">
            <v>1287160</v>
          </cell>
          <cell r="CA359">
            <v>0</v>
          </cell>
          <cell r="CB359">
            <v>0</v>
          </cell>
          <cell r="CC359">
            <v>0</v>
          </cell>
          <cell r="CF359">
            <v>0</v>
          </cell>
          <cell r="CG359">
            <v>0</v>
          </cell>
          <cell r="CH359">
            <v>0</v>
          </cell>
          <cell r="CL359">
            <v>0</v>
          </cell>
          <cell r="CM359">
            <v>0</v>
          </cell>
          <cell r="CN359">
            <v>0</v>
          </cell>
          <cell r="CQ359">
            <v>0</v>
          </cell>
          <cell r="CR359">
            <v>0</v>
          </cell>
          <cell r="CS359">
            <v>0</v>
          </cell>
          <cell r="CT359">
            <v>0</v>
          </cell>
          <cell r="CU359">
            <v>0</v>
          </cell>
          <cell r="CV359">
            <v>0</v>
          </cell>
          <cell r="CW359">
            <v>0</v>
          </cell>
          <cell r="CX359">
            <v>0</v>
          </cell>
          <cell r="CY359">
            <v>0</v>
          </cell>
          <cell r="CZ359">
            <v>0</v>
          </cell>
          <cell r="DA359">
            <v>0</v>
          </cell>
          <cell r="DB359">
            <v>0</v>
          </cell>
          <cell r="DC359">
            <v>0</v>
          </cell>
          <cell r="DD359">
            <v>0</v>
          </cell>
          <cell r="DE359">
            <v>0</v>
          </cell>
          <cell r="DF359">
            <v>0</v>
          </cell>
          <cell r="DG359">
            <v>0</v>
          </cell>
          <cell r="DH359">
            <v>0</v>
          </cell>
          <cell r="DI359">
            <v>0</v>
          </cell>
          <cell r="DJ359" t="str">
            <v>COOPERATIVA AGRARIA DE PRODUCTORES ORGÁNICOS DE PALTA DEL VALLE LAMBRAS VRAEM-COPPAL VRAEM</v>
          </cell>
          <cell r="DK359" t="str">
            <v>02 Cooperativa</v>
          </cell>
          <cell r="FI359" t="str">
            <v>pacMAYOR</v>
          </cell>
        </row>
        <row r="360">
          <cell r="A360">
            <v>20602544495</v>
          </cell>
          <cell r="C360" t="str">
            <v>ROMERO</v>
          </cell>
          <cell r="D360" t="str">
            <v>ROMERO</v>
          </cell>
          <cell r="E360" t="str">
            <v>Ancash</v>
          </cell>
          <cell r="F360">
            <v>21901</v>
          </cell>
          <cell r="H360" t="str">
            <v>Sihuas</v>
          </cell>
          <cell r="I360" t="str">
            <v>Sihuas</v>
          </cell>
          <cell r="R360" t="str">
            <v>PAC</v>
          </cell>
          <cell r="S360" t="str">
            <v>2018</v>
          </cell>
          <cell r="T360">
            <v>1</v>
          </cell>
          <cell r="U360" t="str">
            <v>NO</v>
          </cell>
          <cell r="V360" t="str">
            <v>NO</v>
          </cell>
          <cell r="W360">
            <v>82</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82</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L360">
            <v>0</v>
          </cell>
          <cell r="BM360">
            <v>0</v>
          </cell>
          <cell r="BN360">
            <v>0</v>
          </cell>
          <cell r="BQ360">
            <v>0</v>
          </cell>
          <cell r="BR360">
            <v>0</v>
          </cell>
          <cell r="BS360">
            <v>0</v>
          </cell>
          <cell r="BV360">
            <v>0</v>
          </cell>
          <cell r="BW360">
            <v>0</v>
          </cell>
          <cell r="BX360">
            <v>0</v>
          </cell>
          <cell r="CA360">
            <v>0</v>
          </cell>
          <cell r="CB360">
            <v>0</v>
          </cell>
          <cell r="CC360">
            <v>0</v>
          </cell>
          <cell r="CF360">
            <v>0</v>
          </cell>
          <cell r="CG360">
            <v>0</v>
          </cell>
          <cell r="CH360">
            <v>0</v>
          </cell>
          <cell r="CL360">
            <v>0</v>
          </cell>
          <cell r="CM360">
            <v>0</v>
          </cell>
          <cell r="CN360">
            <v>0</v>
          </cell>
          <cell r="CQ360">
            <v>0</v>
          </cell>
          <cell r="CR360">
            <v>0</v>
          </cell>
          <cell r="CS360">
            <v>0</v>
          </cell>
          <cell r="CT360">
            <v>0</v>
          </cell>
          <cell r="CU360">
            <v>0</v>
          </cell>
          <cell r="CV360">
            <v>0</v>
          </cell>
          <cell r="CW360">
            <v>0</v>
          </cell>
          <cell r="CX360">
            <v>0</v>
          </cell>
          <cell r="CY360">
            <v>0</v>
          </cell>
          <cell r="CZ360">
            <v>0</v>
          </cell>
          <cell r="DA360">
            <v>0</v>
          </cell>
          <cell r="DB360">
            <v>0</v>
          </cell>
          <cell r="DC360">
            <v>0</v>
          </cell>
          <cell r="DD360">
            <v>0</v>
          </cell>
          <cell r="DE360">
            <v>0</v>
          </cell>
          <cell r="DF360">
            <v>0</v>
          </cell>
          <cell r="DG360">
            <v>0</v>
          </cell>
          <cell r="DH360">
            <v>0</v>
          </cell>
          <cell r="DI360">
            <v>0</v>
          </cell>
          <cell r="DJ360" t="str">
            <v>ASOCIACION DE PRODUCTORES ECOLOGICOS AGRARIOS DEL DISTRITO DE QUICHES PROVINCIA DE SIHUAS-ANCASH</v>
          </cell>
          <cell r="DK360" t="str">
            <v>01 Asociación</v>
          </cell>
          <cell r="FI360" t="str">
            <v>pacMAYOR</v>
          </cell>
        </row>
        <row r="361">
          <cell r="A361">
            <v>20602545025</v>
          </cell>
          <cell r="C361" t="str">
            <v>QUINUA Y OTROS GRANOS</v>
          </cell>
          <cell r="D361" t="str">
            <v>QUINUA</v>
          </cell>
          <cell r="E361" t="str">
            <v>Ayacucho</v>
          </cell>
          <cell r="F361">
            <v>51001</v>
          </cell>
          <cell r="H361" t="str">
            <v>Victor Fajardo</v>
          </cell>
          <cell r="I361" t="str">
            <v>Huancapi</v>
          </cell>
          <cell r="R361" t="str">
            <v>PAC</v>
          </cell>
          <cell r="S361" t="str">
            <v>2018-2019-2020</v>
          </cell>
          <cell r="T361">
            <v>3</v>
          </cell>
          <cell r="U361" t="str">
            <v>SI</v>
          </cell>
          <cell r="V361" t="str">
            <v>SI</v>
          </cell>
          <cell r="W361">
            <v>103</v>
          </cell>
          <cell r="X361">
            <v>72</v>
          </cell>
          <cell r="Y361">
            <v>30</v>
          </cell>
          <cell r="Z361">
            <v>102</v>
          </cell>
          <cell r="AA361">
            <v>93</v>
          </cell>
          <cell r="AB361">
            <v>23</v>
          </cell>
          <cell r="AC361">
            <v>116</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116</v>
          </cell>
          <cell r="AT361">
            <v>0</v>
          </cell>
          <cell r="AU361">
            <v>4</v>
          </cell>
          <cell r="AV361">
            <v>0</v>
          </cell>
          <cell r="AW361">
            <v>0</v>
          </cell>
          <cell r="AX361">
            <v>0</v>
          </cell>
          <cell r="AY361">
            <v>0</v>
          </cell>
          <cell r="AZ361">
            <v>0</v>
          </cell>
          <cell r="BA361">
            <v>0</v>
          </cell>
          <cell r="BB361">
            <v>0</v>
          </cell>
          <cell r="BC361">
            <v>0</v>
          </cell>
          <cell r="BD361">
            <v>0</v>
          </cell>
          <cell r="BE361">
            <v>0</v>
          </cell>
          <cell r="BF361">
            <v>0</v>
          </cell>
          <cell r="BG361">
            <v>3451951.34</v>
          </cell>
          <cell r="BH361">
            <v>0</v>
          </cell>
          <cell r="BI361">
            <v>3451951.34</v>
          </cell>
          <cell r="BL361">
            <v>0</v>
          </cell>
          <cell r="BM361">
            <v>0</v>
          </cell>
          <cell r="BN361">
            <v>0</v>
          </cell>
          <cell r="BQ361">
            <v>0</v>
          </cell>
          <cell r="BR361">
            <v>0</v>
          </cell>
          <cell r="BS361">
            <v>0</v>
          </cell>
          <cell r="BV361">
            <v>0</v>
          </cell>
          <cell r="BW361">
            <v>0</v>
          </cell>
          <cell r="BX361">
            <v>0</v>
          </cell>
          <cell r="CA361">
            <v>0</v>
          </cell>
          <cell r="CB361">
            <v>0</v>
          </cell>
          <cell r="CC361">
            <v>0</v>
          </cell>
          <cell r="CF361">
            <v>0</v>
          </cell>
          <cell r="CG361">
            <v>0</v>
          </cell>
          <cell r="CH361">
            <v>0</v>
          </cell>
          <cell r="CL361">
            <v>0</v>
          </cell>
          <cell r="CM361">
            <v>0</v>
          </cell>
          <cell r="CN361">
            <v>0</v>
          </cell>
          <cell r="CQ361">
            <v>0</v>
          </cell>
          <cell r="CR361">
            <v>0</v>
          </cell>
          <cell r="CS361">
            <v>0</v>
          </cell>
          <cell r="CT361">
            <v>0</v>
          </cell>
          <cell r="CU361">
            <v>0</v>
          </cell>
          <cell r="CV361">
            <v>0</v>
          </cell>
          <cell r="CW361">
            <v>0</v>
          </cell>
          <cell r="CX361">
            <v>0</v>
          </cell>
          <cell r="CY361">
            <v>0</v>
          </cell>
          <cell r="CZ361">
            <v>0</v>
          </cell>
          <cell r="DA361">
            <v>0</v>
          </cell>
          <cell r="DB361">
            <v>0</v>
          </cell>
          <cell r="DC361">
            <v>0</v>
          </cell>
          <cell r="DD361">
            <v>0</v>
          </cell>
          <cell r="DE361">
            <v>0</v>
          </cell>
          <cell r="DF361">
            <v>0</v>
          </cell>
          <cell r="DG361">
            <v>0</v>
          </cell>
          <cell r="DH361">
            <v>0</v>
          </cell>
          <cell r="DI361">
            <v>0</v>
          </cell>
          <cell r="DJ361" t="str">
            <v>ASOCIACION DE PRODUCTORES AGROINDUSTRIALES ORGANICOS DE PERU ASPAGRO</v>
          </cell>
          <cell r="DK361" t="str">
            <v>01 Asociación</v>
          </cell>
          <cell r="FI361" t="str">
            <v>pacMAYOR</v>
          </cell>
        </row>
        <row r="362">
          <cell r="A362">
            <v>20486973219</v>
          </cell>
          <cell r="C362" t="str">
            <v>CACAO</v>
          </cell>
          <cell r="D362" t="str">
            <v>CACAO EN GRANO</v>
          </cell>
          <cell r="E362" t="str">
            <v>Junin</v>
          </cell>
          <cell r="F362">
            <v>120606</v>
          </cell>
          <cell r="H362" t="str">
            <v>Satipo</v>
          </cell>
          <cell r="I362" t="str">
            <v>Pangoa</v>
          </cell>
          <cell r="R362" t="str">
            <v>PAC</v>
          </cell>
          <cell r="S362" t="str">
            <v>2025</v>
          </cell>
          <cell r="T362">
            <v>1</v>
          </cell>
          <cell r="U362" t="str">
            <v>SI</v>
          </cell>
          <cell r="V362" t="str">
            <v>SI</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200</v>
          </cell>
          <cell r="AQ362">
            <v>150</v>
          </cell>
          <cell r="AR362">
            <v>350</v>
          </cell>
          <cell r="AS362">
            <v>350</v>
          </cell>
          <cell r="BD362">
            <v>9</v>
          </cell>
          <cell r="BE362">
            <v>1</v>
          </cell>
          <cell r="CL362">
            <v>9256078.4031512011</v>
          </cell>
          <cell r="CM362">
            <v>18961611.62509279</v>
          </cell>
          <cell r="CN362">
            <v>28217690.028243989</v>
          </cell>
          <cell r="DD362">
            <v>0</v>
          </cell>
          <cell r="DE362">
            <v>0</v>
          </cell>
          <cell r="DF362">
            <v>28217690.028243989</v>
          </cell>
          <cell r="DG362">
            <v>0</v>
          </cell>
          <cell r="DH362">
            <v>0</v>
          </cell>
          <cell r="DI362">
            <v>28217690.028243989</v>
          </cell>
          <cell r="DJ362" t="str">
            <v>COOPERATIVA AGRARIA SONOMORO DEL VRAEM LTDA</v>
          </cell>
          <cell r="DK362" t="str">
            <v>02 Cooperativa</v>
          </cell>
          <cell r="FI362" t="str">
            <v>pacMAYOR</v>
          </cell>
        </row>
        <row r="363">
          <cell r="A363">
            <v>20602682758</v>
          </cell>
          <cell r="C363" t="str">
            <v>DERIVADOS LACTEOS</v>
          </cell>
          <cell r="D363" t="str">
            <v>DERIVADOS LACTEOS</v>
          </cell>
          <cell r="E363" t="str">
            <v>Cusco</v>
          </cell>
          <cell r="F363">
            <v>80506</v>
          </cell>
          <cell r="H363" t="str">
            <v>Canas</v>
          </cell>
          <cell r="I363" t="str">
            <v>Pampamarca</v>
          </cell>
          <cell r="R363" t="str">
            <v>PAC</v>
          </cell>
          <cell r="S363" t="str">
            <v>2021-2022-2023-2024 - 2025</v>
          </cell>
          <cell r="T363">
            <v>5</v>
          </cell>
          <cell r="U363" t="str">
            <v>SI</v>
          </cell>
          <cell r="V363" t="str">
            <v>SI</v>
          </cell>
          <cell r="W363">
            <v>0</v>
          </cell>
          <cell r="X363">
            <v>0</v>
          </cell>
          <cell r="Y363">
            <v>0</v>
          </cell>
          <cell r="Z363">
            <v>0</v>
          </cell>
          <cell r="AA363">
            <v>0</v>
          </cell>
          <cell r="AB363">
            <v>0</v>
          </cell>
          <cell r="AC363">
            <v>0</v>
          </cell>
          <cell r="AD363">
            <v>43</v>
          </cell>
          <cell r="AE363">
            <v>24</v>
          </cell>
          <cell r="AF363">
            <v>67</v>
          </cell>
          <cell r="AG363">
            <v>43</v>
          </cell>
          <cell r="AH363">
            <v>24</v>
          </cell>
          <cell r="AI363">
            <v>67</v>
          </cell>
          <cell r="AJ363">
            <v>43</v>
          </cell>
          <cell r="AK363">
            <v>24</v>
          </cell>
          <cell r="AL363">
            <v>67</v>
          </cell>
          <cell r="AM363">
            <v>44</v>
          </cell>
          <cell r="AN363">
            <v>20</v>
          </cell>
          <cell r="AO363">
            <v>64</v>
          </cell>
          <cell r="AP363">
            <v>30</v>
          </cell>
          <cell r="AQ363">
            <v>25</v>
          </cell>
          <cell r="AR363">
            <v>55</v>
          </cell>
          <cell r="AS363">
            <v>55</v>
          </cell>
          <cell r="AT363">
            <v>0</v>
          </cell>
          <cell r="AU363">
            <v>0</v>
          </cell>
          <cell r="AV363">
            <v>18</v>
          </cell>
          <cell r="AW363">
            <v>3</v>
          </cell>
          <cell r="AX363">
            <v>29</v>
          </cell>
          <cell r="AY363">
            <v>4</v>
          </cell>
          <cell r="AZ363">
            <v>31</v>
          </cell>
          <cell r="BA363">
            <v>6</v>
          </cell>
          <cell r="BB363">
            <v>39</v>
          </cell>
          <cell r="BC363">
            <v>8</v>
          </cell>
          <cell r="BD363">
            <v>9</v>
          </cell>
          <cell r="BE363">
            <v>2</v>
          </cell>
          <cell r="BF363">
            <v>0</v>
          </cell>
          <cell r="BG363">
            <v>0</v>
          </cell>
          <cell r="BH363">
            <v>0</v>
          </cell>
          <cell r="BI363">
            <v>0</v>
          </cell>
          <cell r="BL363">
            <v>0</v>
          </cell>
          <cell r="BM363">
            <v>0</v>
          </cell>
          <cell r="BN363">
            <v>0</v>
          </cell>
          <cell r="BQ363">
            <v>99860</v>
          </cell>
          <cell r="BR363">
            <v>0</v>
          </cell>
          <cell r="BS363">
            <v>99860</v>
          </cell>
          <cell r="BV363">
            <v>119703.55</v>
          </cell>
          <cell r="BW363">
            <v>0</v>
          </cell>
          <cell r="BX363">
            <v>119703.55</v>
          </cell>
          <cell r="CA363">
            <v>149468.54999999999</v>
          </cell>
          <cell r="CB363">
            <v>0</v>
          </cell>
          <cell r="CC363">
            <v>149468.54999999999</v>
          </cell>
          <cell r="CF363">
            <v>230727.19399999999</v>
          </cell>
          <cell r="CG363">
            <v>0</v>
          </cell>
          <cell r="CH363">
            <v>230727.19399999999</v>
          </cell>
          <cell r="CL363">
            <v>132224.99994000001</v>
          </cell>
          <cell r="CM363">
            <v>0</v>
          </cell>
          <cell r="CN363">
            <v>132224.99994000001</v>
          </cell>
          <cell r="CQ363">
            <v>0</v>
          </cell>
          <cell r="CR363">
            <v>122257.54074</v>
          </cell>
          <cell r="CS363">
            <v>0</v>
          </cell>
          <cell r="CT363">
            <v>27210.995069500001</v>
          </cell>
          <cell r="CU363">
            <v>0</v>
          </cell>
          <cell r="CV363">
            <v>0</v>
          </cell>
          <cell r="CW363">
            <v>149468.5358095</v>
          </cell>
          <cell r="CX363">
            <v>0</v>
          </cell>
          <cell r="CY363">
            <v>230727.19399999999</v>
          </cell>
          <cell r="CZ363">
            <v>0</v>
          </cell>
          <cell r="DA363">
            <v>0</v>
          </cell>
          <cell r="DB363">
            <v>0</v>
          </cell>
          <cell r="DC363">
            <v>230727.19399999999</v>
          </cell>
          <cell r="DD363">
            <v>0</v>
          </cell>
          <cell r="DE363">
            <v>126615</v>
          </cell>
          <cell r="DF363">
            <v>0</v>
          </cell>
          <cell r="DG363">
            <v>0</v>
          </cell>
          <cell r="DH363">
            <v>5609.9999399999997</v>
          </cell>
          <cell r="DI363">
            <v>132224.99994000001</v>
          </cell>
          <cell r="DJ363" t="str">
            <v>ASOCIACION DE PRODUCTORES DE LECHE Y DERIVADOS LACTEOS MICAELA BASTIDAS</v>
          </cell>
          <cell r="DK363" t="str">
            <v>01 Asociación</v>
          </cell>
          <cell r="FI363" t="str">
            <v>pacMAYOR</v>
          </cell>
        </row>
        <row r="364">
          <cell r="A364">
            <v>20602684335</v>
          </cell>
          <cell r="C364" t="str">
            <v>PAPA</v>
          </cell>
          <cell r="D364" t="str">
            <v>PAPA NATIVA</v>
          </cell>
          <cell r="E364" t="str">
            <v>Apurimac</v>
          </cell>
          <cell r="F364">
            <v>30209</v>
          </cell>
          <cell r="H364" t="str">
            <v>Andahuaylas</v>
          </cell>
          <cell r="I364" t="str">
            <v>Pacucha</v>
          </cell>
          <cell r="R364" t="str">
            <v>PAC</v>
          </cell>
          <cell r="S364" t="str">
            <v>2022-2023</v>
          </cell>
          <cell r="T364">
            <v>2</v>
          </cell>
          <cell r="U364" t="str">
            <v>SI</v>
          </cell>
          <cell r="V364" t="str">
            <v>SI</v>
          </cell>
          <cell r="W364">
            <v>0</v>
          </cell>
          <cell r="X364">
            <v>0</v>
          </cell>
          <cell r="Y364">
            <v>0</v>
          </cell>
          <cell r="Z364">
            <v>0</v>
          </cell>
          <cell r="AA364">
            <v>0</v>
          </cell>
          <cell r="AB364">
            <v>0</v>
          </cell>
          <cell r="AC364">
            <v>0</v>
          </cell>
          <cell r="AD364">
            <v>0</v>
          </cell>
          <cell r="AE364">
            <v>0</v>
          </cell>
          <cell r="AF364">
            <v>0</v>
          </cell>
          <cell r="AG364">
            <v>17</v>
          </cell>
          <cell r="AH364">
            <v>10</v>
          </cell>
          <cell r="AI364">
            <v>27</v>
          </cell>
          <cell r="AJ364">
            <v>17</v>
          </cell>
          <cell r="AK364">
            <v>10</v>
          </cell>
          <cell r="AL364">
            <v>27</v>
          </cell>
          <cell r="AM364">
            <v>0</v>
          </cell>
          <cell r="AN364">
            <v>0</v>
          </cell>
          <cell r="AO364">
            <v>0</v>
          </cell>
          <cell r="AP364">
            <v>0</v>
          </cell>
          <cell r="AQ364">
            <v>0</v>
          </cell>
          <cell r="AR364">
            <v>0</v>
          </cell>
          <cell r="AS364">
            <v>27</v>
          </cell>
          <cell r="AT364">
            <v>0</v>
          </cell>
          <cell r="AU364">
            <v>0</v>
          </cell>
          <cell r="AV364">
            <v>0</v>
          </cell>
          <cell r="AW364">
            <v>0</v>
          </cell>
          <cell r="AX364">
            <v>13</v>
          </cell>
          <cell r="AY364">
            <v>3</v>
          </cell>
          <cell r="AZ364">
            <v>12</v>
          </cell>
          <cell r="BA364">
            <v>2</v>
          </cell>
          <cell r="BB364">
            <v>0</v>
          </cell>
          <cell r="BC364">
            <v>0</v>
          </cell>
          <cell r="BD364">
            <v>0</v>
          </cell>
          <cell r="BE364">
            <v>0</v>
          </cell>
          <cell r="BF364">
            <v>0</v>
          </cell>
          <cell r="BG364">
            <v>0</v>
          </cell>
          <cell r="BH364">
            <v>0</v>
          </cell>
          <cell r="BI364">
            <v>0</v>
          </cell>
          <cell r="BL364">
            <v>0</v>
          </cell>
          <cell r="BM364">
            <v>0</v>
          </cell>
          <cell r="BN364">
            <v>0</v>
          </cell>
          <cell r="BQ364">
            <v>0</v>
          </cell>
          <cell r="BR364">
            <v>0</v>
          </cell>
          <cell r="BS364">
            <v>0</v>
          </cell>
          <cell r="BV364">
            <v>106710</v>
          </cell>
          <cell r="BW364">
            <v>0</v>
          </cell>
          <cell r="BX364">
            <v>106710</v>
          </cell>
          <cell r="CA364">
            <v>148900</v>
          </cell>
          <cell r="CB364">
            <v>0</v>
          </cell>
          <cell r="CC364">
            <v>148900</v>
          </cell>
          <cell r="CF364">
            <v>0</v>
          </cell>
          <cell r="CG364">
            <v>0</v>
          </cell>
          <cell r="CH364">
            <v>0</v>
          </cell>
          <cell r="CL364">
            <v>0</v>
          </cell>
          <cell r="CM364">
            <v>0</v>
          </cell>
          <cell r="CN364">
            <v>0</v>
          </cell>
          <cell r="CQ364">
            <v>38700</v>
          </cell>
          <cell r="CR364">
            <v>110200</v>
          </cell>
          <cell r="CS364">
            <v>0</v>
          </cell>
          <cell r="CT364">
            <v>0</v>
          </cell>
          <cell r="CU364">
            <v>0</v>
          </cell>
          <cell r="CV364">
            <v>0</v>
          </cell>
          <cell r="CW364">
            <v>148900</v>
          </cell>
          <cell r="CX364">
            <v>0</v>
          </cell>
          <cell r="CY364">
            <v>0</v>
          </cell>
          <cell r="CZ364">
            <v>0</v>
          </cell>
          <cell r="DA364">
            <v>0</v>
          </cell>
          <cell r="DB364">
            <v>0</v>
          </cell>
          <cell r="DC364">
            <v>0</v>
          </cell>
          <cell r="DD364">
            <v>0</v>
          </cell>
          <cell r="DE364">
            <v>0</v>
          </cell>
          <cell r="DF364">
            <v>0</v>
          </cell>
          <cell r="DG364">
            <v>0</v>
          </cell>
          <cell r="DH364">
            <v>0</v>
          </cell>
          <cell r="DI364">
            <v>0</v>
          </cell>
          <cell r="DJ364" t="str">
            <v>ASOCIACION PRODUCTORES AGROPECUARIOS MARCO VILCA ARGAMA ALTA</v>
          </cell>
          <cell r="DK364" t="str">
            <v>01 Asociación</v>
          </cell>
          <cell r="FI364" t="str">
            <v>pacMAYOR</v>
          </cell>
        </row>
        <row r="365">
          <cell r="A365">
            <v>20534524774</v>
          </cell>
          <cell r="C365" t="str">
            <v>CAFÉ</v>
          </cell>
          <cell r="D365" t="str">
            <v>CAFE PERGAMINO</v>
          </cell>
          <cell r="E365" t="str">
            <v>Ayacucho</v>
          </cell>
          <cell r="F365">
            <v>80907</v>
          </cell>
          <cell r="H365" t="str">
            <v>La Convencion</v>
          </cell>
          <cell r="I365" t="str">
            <v>Kimbiri</v>
          </cell>
          <cell r="R365" t="str">
            <v>PAC</v>
          </cell>
          <cell r="S365" t="str">
            <v>2025</v>
          </cell>
          <cell r="T365">
            <v>1</v>
          </cell>
          <cell r="U365" t="str">
            <v>SI</v>
          </cell>
          <cell r="V365" t="str">
            <v>SI</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22</v>
          </cell>
          <cell r="AQ365">
            <v>3</v>
          </cell>
          <cell r="AR365">
            <v>25</v>
          </cell>
          <cell r="AS365">
            <v>25</v>
          </cell>
          <cell r="BD365">
            <v>29</v>
          </cell>
          <cell r="BE365">
            <v>0</v>
          </cell>
          <cell r="CL365">
            <v>23402</v>
          </cell>
          <cell r="CM365">
            <v>0</v>
          </cell>
          <cell r="CN365">
            <v>23402</v>
          </cell>
          <cell r="DD365">
            <v>0</v>
          </cell>
          <cell r="DE365">
            <v>0</v>
          </cell>
          <cell r="DF365">
            <v>23402</v>
          </cell>
          <cell r="DG365">
            <v>0</v>
          </cell>
          <cell r="DH365">
            <v>0</v>
          </cell>
          <cell r="DI365">
            <v>23402</v>
          </cell>
          <cell r="DJ365" t="str">
            <v>COOPERATIVA AGRARIA TROPICAL ECOLOGICA DE KIMBIRI</v>
          </cell>
          <cell r="DK365" t="str">
            <v>02 Cooperativa</v>
          </cell>
          <cell r="FI365" t="str">
            <v>pacMAYOR</v>
          </cell>
        </row>
        <row r="366">
          <cell r="A366">
            <v>20602754139</v>
          </cell>
          <cell r="C366" t="str">
            <v>QUINUA Y OTROS GRANOS</v>
          </cell>
          <cell r="D366" t="str">
            <v>QUINUA</v>
          </cell>
          <cell r="E366" t="str">
            <v>Cajamarca</v>
          </cell>
          <cell r="F366">
            <v>60101</v>
          </cell>
          <cell r="H366" t="str">
            <v>Cajamarca</v>
          </cell>
          <cell r="I366" t="str">
            <v>Cajamarca</v>
          </cell>
          <cell r="R366" t="str">
            <v>PAC</v>
          </cell>
          <cell r="S366" t="str">
            <v>2022-2023-2024</v>
          </cell>
          <cell r="T366">
            <v>3</v>
          </cell>
          <cell r="U366" t="str">
            <v>SI</v>
          </cell>
          <cell r="V366" t="str">
            <v>SI</v>
          </cell>
          <cell r="W366">
            <v>0</v>
          </cell>
          <cell r="X366">
            <v>0</v>
          </cell>
          <cell r="Y366">
            <v>0</v>
          </cell>
          <cell r="Z366">
            <v>0</v>
          </cell>
          <cell r="AA366">
            <v>0</v>
          </cell>
          <cell r="AB366">
            <v>0</v>
          </cell>
          <cell r="AC366">
            <v>0</v>
          </cell>
          <cell r="AD366">
            <v>0</v>
          </cell>
          <cell r="AE366">
            <v>0</v>
          </cell>
          <cell r="AF366">
            <v>0</v>
          </cell>
          <cell r="AG366">
            <v>113</v>
          </cell>
          <cell r="AH366">
            <v>15</v>
          </cell>
          <cell r="AI366">
            <v>128</v>
          </cell>
          <cell r="AJ366">
            <v>113</v>
          </cell>
          <cell r="AK366">
            <v>15</v>
          </cell>
          <cell r="AL366">
            <v>128</v>
          </cell>
          <cell r="AM366">
            <v>117</v>
          </cell>
          <cell r="AN366">
            <v>25</v>
          </cell>
          <cell r="AO366">
            <v>142</v>
          </cell>
          <cell r="AP366">
            <v>0</v>
          </cell>
          <cell r="AQ366">
            <v>0</v>
          </cell>
          <cell r="AR366">
            <v>0</v>
          </cell>
          <cell r="AS366">
            <v>142</v>
          </cell>
          <cell r="AT366">
            <v>0</v>
          </cell>
          <cell r="AU366">
            <v>0</v>
          </cell>
          <cell r="AV366">
            <v>0</v>
          </cell>
          <cell r="AW366">
            <v>0</v>
          </cell>
          <cell r="AX366">
            <v>17</v>
          </cell>
          <cell r="AY366">
            <v>2</v>
          </cell>
          <cell r="AZ366">
            <v>26</v>
          </cell>
          <cell r="BA366">
            <v>3</v>
          </cell>
          <cell r="BB366">
            <v>25</v>
          </cell>
          <cell r="BC366">
            <v>3</v>
          </cell>
          <cell r="BD366">
            <v>0</v>
          </cell>
          <cell r="BE366">
            <v>0</v>
          </cell>
          <cell r="BF366">
            <v>0</v>
          </cell>
          <cell r="BG366">
            <v>0</v>
          </cell>
          <cell r="BH366">
            <v>0</v>
          </cell>
          <cell r="BI366">
            <v>0</v>
          </cell>
          <cell r="BL366">
            <v>0</v>
          </cell>
          <cell r="BM366">
            <v>0</v>
          </cell>
          <cell r="BN366">
            <v>0</v>
          </cell>
          <cell r="BQ366">
            <v>0</v>
          </cell>
          <cell r="BR366">
            <v>0</v>
          </cell>
          <cell r="BS366">
            <v>0</v>
          </cell>
          <cell r="BV366">
            <v>20800</v>
          </cell>
          <cell r="BW366">
            <v>0</v>
          </cell>
          <cell r="BX366">
            <v>20800</v>
          </cell>
          <cell r="CA366">
            <v>28350</v>
          </cell>
          <cell r="CB366">
            <v>0</v>
          </cell>
          <cell r="CC366">
            <v>28350</v>
          </cell>
          <cell r="CF366">
            <v>81420</v>
          </cell>
          <cell r="CG366">
            <v>0</v>
          </cell>
          <cell r="CH366">
            <v>81420</v>
          </cell>
          <cell r="CL366">
            <v>0</v>
          </cell>
          <cell r="CM366">
            <v>0</v>
          </cell>
          <cell r="CN366">
            <v>0</v>
          </cell>
          <cell r="CQ366">
            <v>0</v>
          </cell>
          <cell r="CR366">
            <v>25375</v>
          </cell>
          <cell r="CS366">
            <v>0</v>
          </cell>
          <cell r="CT366">
            <v>2975</v>
          </cell>
          <cell r="CU366">
            <v>0</v>
          </cell>
          <cell r="CV366">
            <v>0</v>
          </cell>
          <cell r="CW366">
            <v>28350</v>
          </cell>
          <cell r="CX366">
            <v>0</v>
          </cell>
          <cell r="CY366">
            <v>81420</v>
          </cell>
          <cell r="CZ366">
            <v>0</v>
          </cell>
          <cell r="DA366">
            <v>0</v>
          </cell>
          <cell r="DB366">
            <v>0</v>
          </cell>
          <cell r="DC366">
            <v>81420</v>
          </cell>
          <cell r="DD366">
            <v>0</v>
          </cell>
          <cell r="DE366">
            <v>0</v>
          </cell>
          <cell r="DF366">
            <v>0</v>
          </cell>
          <cell r="DG366">
            <v>0</v>
          </cell>
          <cell r="DH366">
            <v>0</v>
          </cell>
          <cell r="DI366">
            <v>0</v>
          </cell>
          <cell r="DJ366" t="str">
            <v>COOPERATIVA AGRARIA DE CULTIVOS ANDINOS CAJAMARCA</v>
          </cell>
          <cell r="DK366" t="str">
            <v>02 Cooperativa</v>
          </cell>
          <cell r="FI366" t="str">
            <v>pacMAYOR</v>
          </cell>
        </row>
        <row r="367">
          <cell r="A367">
            <v>20602770860</v>
          </cell>
          <cell r="C367" t="str">
            <v>ARROZ</v>
          </cell>
          <cell r="D367" t="str">
            <v>ARROZ</v>
          </cell>
          <cell r="E367" t="str">
            <v>Loreto</v>
          </cell>
          <cell r="F367">
            <v>160201</v>
          </cell>
          <cell r="H367" t="str">
            <v>Alto Amazonas</v>
          </cell>
          <cell r="I367" t="str">
            <v>Yurimaguas</v>
          </cell>
          <cell r="R367" t="str">
            <v>PAC</v>
          </cell>
          <cell r="S367" t="str">
            <v>2024</v>
          </cell>
          <cell r="T367">
            <v>1</v>
          </cell>
          <cell r="U367" t="str">
            <v>SI</v>
          </cell>
          <cell r="V367" t="str">
            <v>SI</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53</v>
          </cell>
          <cell r="AN367">
            <v>15</v>
          </cell>
          <cell r="AO367">
            <v>68</v>
          </cell>
          <cell r="AP367">
            <v>0</v>
          </cell>
          <cell r="AQ367">
            <v>0</v>
          </cell>
          <cell r="AR367">
            <v>0</v>
          </cell>
          <cell r="AS367">
            <v>68</v>
          </cell>
          <cell r="AT367">
            <v>0</v>
          </cell>
          <cell r="AU367">
            <v>0</v>
          </cell>
          <cell r="AV367">
            <v>0</v>
          </cell>
          <cell r="AW367">
            <v>0</v>
          </cell>
          <cell r="AX367">
            <v>0</v>
          </cell>
          <cell r="AY367">
            <v>0</v>
          </cell>
          <cell r="AZ367">
            <v>0</v>
          </cell>
          <cell r="BA367">
            <v>0</v>
          </cell>
          <cell r="BB367">
            <v>24</v>
          </cell>
          <cell r="BC367">
            <v>0</v>
          </cell>
          <cell r="BD367">
            <v>0</v>
          </cell>
          <cell r="BE367">
            <v>0</v>
          </cell>
          <cell r="BF367">
            <v>0</v>
          </cell>
          <cell r="BG367">
            <v>0</v>
          </cell>
          <cell r="BH367">
            <v>0</v>
          </cell>
          <cell r="BI367">
            <v>0</v>
          </cell>
          <cell r="BL367">
            <v>0</v>
          </cell>
          <cell r="BM367">
            <v>0</v>
          </cell>
          <cell r="BN367">
            <v>0</v>
          </cell>
          <cell r="BQ367">
            <v>0</v>
          </cell>
          <cell r="BR367">
            <v>0</v>
          </cell>
          <cell r="BS367">
            <v>0</v>
          </cell>
          <cell r="BV367">
            <v>0</v>
          </cell>
          <cell r="BW367">
            <v>0</v>
          </cell>
          <cell r="BX367">
            <v>0</v>
          </cell>
          <cell r="CA367">
            <v>0</v>
          </cell>
          <cell r="CB367">
            <v>0</v>
          </cell>
          <cell r="CC367">
            <v>0</v>
          </cell>
          <cell r="CF367">
            <v>488679.99716999999</v>
          </cell>
          <cell r="CG367">
            <v>0</v>
          </cell>
          <cell r="CH367">
            <v>488679.99716999999</v>
          </cell>
          <cell r="CL367">
            <v>0</v>
          </cell>
          <cell r="CM367">
            <v>0</v>
          </cell>
          <cell r="CN367">
            <v>0</v>
          </cell>
          <cell r="CQ367">
            <v>0</v>
          </cell>
          <cell r="CR367">
            <v>0</v>
          </cell>
          <cell r="CS367">
            <v>0</v>
          </cell>
          <cell r="CT367">
            <v>0</v>
          </cell>
          <cell r="CU367">
            <v>0</v>
          </cell>
          <cell r="CV367">
            <v>0</v>
          </cell>
          <cell r="CW367">
            <v>0</v>
          </cell>
          <cell r="CX367">
            <v>0</v>
          </cell>
          <cell r="CY367">
            <v>488679.99716999999</v>
          </cell>
          <cell r="CZ367">
            <v>0</v>
          </cell>
          <cell r="DA367">
            <v>0</v>
          </cell>
          <cell r="DB367">
            <v>0</v>
          </cell>
          <cell r="DC367">
            <v>488679.99716999999</v>
          </cell>
          <cell r="DD367">
            <v>0</v>
          </cell>
          <cell r="DE367">
            <v>0</v>
          </cell>
          <cell r="DF367">
            <v>0</v>
          </cell>
          <cell r="DG367">
            <v>0</v>
          </cell>
          <cell r="DH367">
            <v>0</v>
          </cell>
          <cell r="DI367">
            <v>0</v>
          </cell>
          <cell r="DJ367" t="str">
            <v>ASOCIACION DE PRODUCTORES DE ARROZ DEL VALLE DEL SHANUSI</v>
          </cell>
          <cell r="DK367" t="str">
            <v>01 Asociación</v>
          </cell>
          <cell r="FI367" t="str">
            <v>pacMAYOR</v>
          </cell>
        </row>
        <row r="368">
          <cell r="A368">
            <v>20602862764</v>
          </cell>
          <cell r="C368" t="str">
            <v>MANGO</v>
          </cell>
          <cell r="D368" t="str">
            <v>MANGO</v>
          </cell>
          <cell r="E368" t="str">
            <v>Ancash</v>
          </cell>
          <cell r="F368">
            <v>21103</v>
          </cell>
          <cell r="H368" t="str">
            <v>Huarmey</v>
          </cell>
          <cell r="I368" t="str">
            <v>Culebras</v>
          </cell>
          <cell r="R368" t="str">
            <v>PAC</v>
          </cell>
          <cell r="S368" t="str">
            <v>2025</v>
          </cell>
          <cell r="T368">
            <v>1</v>
          </cell>
          <cell r="U368" t="str">
            <v>SI</v>
          </cell>
          <cell r="V368" t="str">
            <v>SI</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11</v>
          </cell>
          <cell r="AQ368">
            <v>7</v>
          </cell>
          <cell r="AR368">
            <v>18</v>
          </cell>
          <cell r="AS368">
            <v>18</v>
          </cell>
          <cell r="BD368">
            <v>24</v>
          </cell>
          <cell r="BE368">
            <v>0</v>
          </cell>
          <cell r="CL368">
            <v>185500</v>
          </cell>
          <cell r="CM368">
            <v>0</v>
          </cell>
          <cell r="CN368">
            <v>185500</v>
          </cell>
          <cell r="DD368">
            <v>0</v>
          </cell>
          <cell r="DE368">
            <v>185500</v>
          </cell>
          <cell r="DF368">
            <v>0</v>
          </cell>
          <cell r="DG368">
            <v>0</v>
          </cell>
          <cell r="DH368">
            <v>0</v>
          </cell>
          <cell r="DI368">
            <v>185500</v>
          </cell>
          <cell r="DJ368" t="str">
            <v>ASOCIACION DE AGRICULTORES POZO ESPAÑOL - CULEBRAS</v>
          </cell>
          <cell r="DK368" t="str">
            <v>01 Asociación</v>
          </cell>
          <cell r="FI368" t="str">
            <v>pacMAYOR</v>
          </cell>
        </row>
        <row r="369">
          <cell r="A369">
            <v>20542264544</v>
          </cell>
          <cell r="C369" t="str">
            <v>CAFÉ</v>
          </cell>
          <cell r="D369" t="str">
            <v>CAFE PERGAMINO</v>
          </cell>
          <cell r="E369" t="str">
            <v>San Martin</v>
          </cell>
          <cell r="F369">
            <v>220201</v>
          </cell>
          <cell r="H369" t="str">
            <v>Bellavista</v>
          </cell>
          <cell r="I369" t="str">
            <v>Bellavista</v>
          </cell>
          <cell r="R369" t="str">
            <v>PAC</v>
          </cell>
          <cell r="S369" t="str">
            <v>2025</v>
          </cell>
          <cell r="T369">
            <v>1</v>
          </cell>
          <cell r="U369" t="str">
            <v>SI</v>
          </cell>
          <cell r="V369" t="str">
            <v>SI</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14</v>
          </cell>
          <cell r="AQ369">
            <v>8</v>
          </cell>
          <cell r="AR369">
            <v>22</v>
          </cell>
          <cell r="AS369">
            <v>22</v>
          </cell>
          <cell r="BD369">
            <v>7</v>
          </cell>
          <cell r="BE369">
            <v>0</v>
          </cell>
          <cell r="CL369">
            <v>9983111.2096029893</v>
          </cell>
          <cell r="CM369">
            <v>3866609.3400496999</v>
          </cell>
          <cell r="CN369">
            <v>13849720.54965269</v>
          </cell>
          <cell r="DD369">
            <v>0</v>
          </cell>
          <cell r="DE369">
            <v>0</v>
          </cell>
          <cell r="DF369">
            <v>13849720.54965269</v>
          </cell>
          <cell r="DG369">
            <v>0</v>
          </cell>
          <cell r="DH369">
            <v>0</v>
          </cell>
          <cell r="DI369">
            <v>13849720.54965269</v>
          </cell>
          <cell r="DJ369" t="str">
            <v>COOPERATIVA AGRARIA VALLE DEL BIAVO LTDA</v>
          </cell>
          <cell r="DK369" t="str">
            <v>02 Cooperativa</v>
          </cell>
          <cell r="DN369" t="str">
            <v>San Martín</v>
          </cell>
          <cell r="DQ369" t="str">
            <v>SI</v>
          </cell>
          <cell r="DR369">
            <v>41626</v>
          </cell>
          <cell r="DS369">
            <v>2025</v>
          </cell>
          <cell r="DT369" t="str">
            <v>Ejecución</v>
          </cell>
          <cell r="DU369" t="str">
            <v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v>
          </cell>
          <cell r="DV369" t="str">
            <v>En el 2025 se realizaron ventas por más de 13 millones de soles como ventas nacionales y en ventas internacionales S/. 3,866,609.34 con mercado destino a Bélgica ( COFFEETEAM)</v>
          </cell>
          <cell r="DW369" t="str">
            <v>Cooperativa Agraria Valle del Biavo Ltda</v>
          </cell>
          <cell r="DX369">
            <v>372</v>
          </cell>
          <cell r="DY369">
            <v>44</v>
          </cell>
          <cell r="DZ369">
            <v>1248</v>
          </cell>
          <cell r="EA369" t="str">
            <v>21428 qq</v>
          </cell>
          <cell r="EB369" t="str">
            <v>Marzo - Noviembre</v>
          </cell>
          <cell r="EC369" t="str">
            <v>Marzo - Diciembre</v>
          </cell>
          <cell r="ED369" t="str">
            <v>1000 - 1500 m s. n. m.</v>
          </cell>
          <cell r="EE369" t="str">
            <v>Mezcla de variedades (Caturra, Pache, Catuaí, Catimor, Bourbon, Típica, Gran Colombia)</v>
          </cell>
          <cell r="EF369" t="str">
            <v>PE-BIO-149.604-0001347.2025.002 VIGENCIA 07/09/2026</v>
          </cell>
          <cell r="EG369" t="str">
            <v>FLO ID: 30733  vigencia (02/02/2028)</v>
          </cell>
          <cell r="EH369" t="str">
            <v xml:space="preserve">Rainforest Alliance  RA_00079682202 vigencia(15/07/2027) C831412RA_01_2025
</v>
          </cell>
          <cell r="EI369" t="str">
            <v>Grado 1: Se admite un máximo de 15 defectos o imperfecciones, Grado 2: Se admite un máximo de 23 defectos</v>
          </cell>
          <cell r="EJ369">
            <v>1</v>
          </cell>
          <cell r="EK369" t="str">
            <v>Jr. San Pablo 966 - 4to Piso - Bellavista</v>
          </cell>
          <cell r="EL369" t="str">
            <v>coopbajobiavo@live.com</v>
          </cell>
          <cell r="EM369">
            <v>951277132</v>
          </cell>
          <cell r="EN369" t="str">
            <v>https://www.coopbiavo.com/</v>
          </cell>
          <cell r="EO369" t="str">
            <v>https://www.facebook.com/profile.php?id=100076238096314</v>
          </cell>
          <cell r="EP369" t="str">
            <v>Jose Daniel Delgado Castro</v>
          </cell>
          <cell r="ES369" t="str">
            <v>Jose Daniel Delgado Castro</v>
          </cell>
          <cell r="ET369">
            <v>948126856</v>
          </cell>
          <cell r="EV369" t="str">
            <v>Q0213723N/UBCOAR</v>
          </cell>
          <cell r="EW369">
            <v>46925</v>
          </cell>
          <cell r="EZ369" t="str">
            <v>Biavo</v>
          </cell>
          <cell r="FA369" t="str">
            <v>Biavo</v>
          </cell>
          <cell r="FC369" t="str">
            <v>SI</v>
          </cell>
          <cell r="FD369">
            <v>1034237.62</v>
          </cell>
          <cell r="FE369">
            <v>139635</v>
          </cell>
          <cell r="FF369">
            <v>2023.695652173913</v>
          </cell>
          <cell r="FG369">
            <v>7.3588932806324108</v>
          </cell>
          <cell r="FH369" t="str">
            <v>Belgica, Estados Unidos, Alemania</v>
          </cell>
          <cell r="FI369" t="str">
            <v>pacMAYOR|san martin</v>
          </cell>
        </row>
        <row r="370">
          <cell r="A370">
            <v>20602902235</v>
          </cell>
          <cell r="C370" t="str">
            <v>DERIVADOS LACTEOS</v>
          </cell>
          <cell r="D370" t="str">
            <v>DERIVADOS LACTEOS</v>
          </cell>
          <cell r="E370" t="str">
            <v>Cajamarca</v>
          </cell>
          <cell r="F370">
            <v>60703</v>
          </cell>
          <cell r="H370" t="str">
            <v>Hualgayoc</v>
          </cell>
          <cell r="I370" t="str">
            <v>Hualgayoc</v>
          </cell>
          <cell r="R370" t="str">
            <v>PAC</v>
          </cell>
          <cell r="S370" t="str">
            <v>2019-2021-2022-2023</v>
          </cell>
          <cell r="T370">
            <v>4</v>
          </cell>
          <cell r="U370" t="str">
            <v>SI</v>
          </cell>
          <cell r="V370" t="str">
            <v>SI</v>
          </cell>
          <cell r="W370">
            <v>0</v>
          </cell>
          <cell r="X370">
            <v>41</v>
          </cell>
          <cell r="Y370">
            <v>14</v>
          </cell>
          <cell r="Z370">
            <v>55</v>
          </cell>
          <cell r="AA370">
            <v>0</v>
          </cell>
          <cell r="AB370">
            <v>0</v>
          </cell>
          <cell r="AC370">
            <v>0</v>
          </cell>
          <cell r="AD370">
            <v>29</v>
          </cell>
          <cell r="AE370">
            <v>27</v>
          </cell>
          <cell r="AF370">
            <v>56</v>
          </cell>
          <cell r="AG370">
            <v>29</v>
          </cell>
          <cell r="AH370">
            <v>27</v>
          </cell>
          <cell r="AI370">
            <v>56</v>
          </cell>
          <cell r="AJ370">
            <v>29</v>
          </cell>
          <cell r="AK370">
            <v>27</v>
          </cell>
          <cell r="AL370">
            <v>56</v>
          </cell>
          <cell r="AM370">
            <v>0</v>
          </cell>
          <cell r="AN370">
            <v>0</v>
          </cell>
          <cell r="AO370">
            <v>0</v>
          </cell>
          <cell r="AP370">
            <v>0</v>
          </cell>
          <cell r="AQ370">
            <v>0</v>
          </cell>
          <cell r="AR370">
            <v>0</v>
          </cell>
          <cell r="AS370">
            <v>56</v>
          </cell>
          <cell r="AT370">
            <v>0</v>
          </cell>
          <cell r="AU370">
            <v>0</v>
          </cell>
          <cell r="AV370">
            <v>33</v>
          </cell>
          <cell r="AW370">
            <v>6</v>
          </cell>
          <cell r="AX370">
            <v>10</v>
          </cell>
          <cell r="AY370">
            <v>2</v>
          </cell>
          <cell r="AZ370">
            <v>47</v>
          </cell>
          <cell r="BA370">
            <v>5</v>
          </cell>
          <cell r="BB370">
            <v>0</v>
          </cell>
          <cell r="BC370">
            <v>0</v>
          </cell>
          <cell r="BD370">
            <v>0</v>
          </cell>
          <cell r="BE370">
            <v>0</v>
          </cell>
          <cell r="BF370">
            <v>0</v>
          </cell>
          <cell r="BG370">
            <v>0</v>
          </cell>
          <cell r="BH370">
            <v>0</v>
          </cell>
          <cell r="BI370">
            <v>0</v>
          </cell>
          <cell r="BL370">
            <v>0</v>
          </cell>
          <cell r="BM370">
            <v>0</v>
          </cell>
          <cell r="BN370">
            <v>0</v>
          </cell>
          <cell r="BQ370">
            <v>950270</v>
          </cell>
          <cell r="BR370">
            <v>0</v>
          </cell>
          <cell r="BS370">
            <v>950270</v>
          </cell>
          <cell r="BV370">
            <v>486350</v>
          </cell>
          <cell r="BW370">
            <v>0</v>
          </cell>
          <cell r="BX370">
            <v>486350</v>
          </cell>
          <cell r="CA370">
            <v>1611989.68</v>
          </cell>
          <cell r="CB370">
            <v>0</v>
          </cell>
          <cell r="CC370">
            <v>1611989.68</v>
          </cell>
          <cell r="CF370">
            <v>0</v>
          </cell>
          <cell r="CG370">
            <v>0</v>
          </cell>
          <cell r="CH370">
            <v>0</v>
          </cell>
          <cell r="CL370">
            <v>0</v>
          </cell>
          <cell r="CM370">
            <v>0</v>
          </cell>
          <cell r="CN370">
            <v>0</v>
          </cell>
          <cell r="CQ370">
            <v>0</v>
          </cell>
          <cell r="CR370">
            <v>1611989.682</v>
          </cell>
          <cell r="CS370">
            <v>0</v>
          </cell>
          <cell r="CT370">
            <v>0</v>
          </cell>
          <cell r="CU370">
            <v>0</v>
          </cell>
          <cell r="CV370">
            <v>0</v>
          </cell>
          <cell r="CW370">
            <v>1611989.682</v>
          </cell>
          <cell r="CX370">
            <v>0</v>
          </cell>
          <cell r="CY370">
            <v>0</v>
          </cell>
          <cell r="CZ370">
            <v>0</v>
          </cell>
          <cell r="DA370">
            <v>0</v>
          </cell>
          <cell r="DB370">
            <v>0</v>
          </cell>
          <cell r="DC370">
            <v>0</v>
          </cell>
          <cell r="DD370">
            <v>0</v>
          </cell>
          <cell r="DE370">
            <v>0</v>
          </cell>
          <cell r="DF370">
            <v>0</v>
          </cell>
          <cell r="DG370">
            <v>0</v>
          </cell>
          <cell r="DH370">
            <v>0</v>
          </cell>
          <cell r="DI370">
            <v>0</v>
          </cell>
          <cell r="DJ370" t="str">
            <v>COOPERATIVA DE PRODUCTORES AGROPECUARIOS HUALGAYOC</v>
          </cell>
          <cell r="DK370" t="str">
            <v>02 Cooperativa</v>
          </cell>
          <cell r="FI370" t="str">
            <v>pacMAYOR</v>
          </cell>
        </row>
        <row r="371">
          <cell r="A371">
            <v>20602920128</v>
          </cell>
          <cell r="C371" t="str">
            <v>QUINUA Y OTROS GRANOS</v>
          </cell>
          <cell r="D371" t="str">
            <v>QUINUA</v>
          </cell>
          <cell r="E371" t="str">
            <v>Cusco</v>
          </cell>
          <cell r="F371">
            <v>80301</v>
          </cell>
          <cell r="H371" t="str">
            <v>Anta</v>
          </cell>
          <cell r="I371" t="str">
            <v>Anta</v>
          </cell>
          <cell r="R371" t="str">
            <v>PAC</v>
          </cell>
          <cell r="S371" t="str">
            <v>2022-2023-2024 - 2025</v>
          </cell>
          <cell r="T371">
            <v>4</v>
          </cell>
          <cell r="U371" t="str">
            <v>SI</v>
          </cell>
          <cell r="V371" t="str">
            <v>SI</v>
          </cell>
          <cell r="W371">
            <v>0</v>
          </cell>
          <cell r="X371">
            <v>0</v>
          </cell>
          <cell r="Y371">
            <v>0</v>
          </cell>
          <cell r="Z371">
            <v>0</v>
          </cell>
          <cell r="AA371">
            <v>0</v>
          </cell>
          <cell r="AB371">
            <v>0</v>
          </cell>
          <cell r="AC371">
            <v>0</v>
          </cell>
          <cell r="AD371">
            <v>0</v>
          </cell>
          <cell r="AE371">
            <v>0</v>
          </cell>
          <cell r="AF371">
            <v>0</v>
          </cell>
          <cell r="AG371">
            <v>15</v>
          </cell>
          <cell r="AH371">
            <v>27</v>
          </cell>
          <cell r="AI371">
            <v>42</v>
          </cell>
          <cell r="AJ371">
            <v>15</v>
          </cell>
          <cell r="AK371">
            <v>27</v>
          </cell>
          <cell r="AL371">
            <v>42</v>
          </cell>
          <cell r="AM371">
            <v>15</v>
          </cell>
          <cell r="AN371">
            <v>27</v>
          </cell>
          <cell r="AO371">
            <v>42</v>
          </cell>
          <cell r="AP371">
            <v>13</v>
          </cell>
          <cell r="AQ371">
            <v>11</v>
          </cell>
          <cell r="AR371">
            <v>24</v>
          </cell>
          <cell r="AS371">
            <v>24</v>
          </cell>
          <cell r="AT371">
            <v>0</v>
          </cell>
          <cell r="AU371">
            <v>0</v>
          </cell>
          <cell r="AV371">
            <v>0</v>
          </cell>
          <cell r="AW371">
            <v>0</v>
          </cell>
          <cell r="AX371">
            <v>22</v>
          </cell>
          <cell r="AY371">
            <v>4</v>
          </cell>
          <cell r="AZ371">
            <v>13</v>
          </cell>
          <cell r="BA371">
            <v>3</v>
          </cell>
          <cell r="BB371">
            <v>40</v>
          </cell>
          <cell r="BC371">
            <v>8</v>
          </cell>
          <cell r="BD371">
            <v>10</v>
          </cell>
          <cell r="BE371">
            <v>2</v>
          </cell>
          <cell r="BF371">
            <v>0</v>
          </cell>
          <cell r="BG371">
            <v>0</v>
          </cell>
          <cell r="BH371">
            <v>0</v>
          </cell>
          <cell r="BI371">
            <v>0</v>
          </cell>
          <cell r="BL371">
            <v>0</v>
          </cell>
          <cell r="BM371">
            <v>0</v>
          </cell>
          <cell r="BN371">
            <v>0</v>
          </cell>
          <cell r="BQ371">
            <v>0</v>
          </cell>
          <cell r="BR371">
            <v>0</v>
          </cell>
          <cell r="BS371">
            <v>0</v>
          </cell>
          <cell r="BV371">
            <v>294600</v>
          </cell>
          <cell r="BW371">
            <v>0</v>
          </cell>
          <cell r="BX371">
            <v>294600</v>
          </cell>
          <cell r="CA371">
            <v>150000</v>
          </cell>
          <cell r="CB371">
            <v>0</v>
          </cell>
          <cell r="CC371">
            <v>150000</v>
          </cell>
          <cell r="CF371">
            <v>56691.58</v>
          </cell>
          <cell r="CG371">
            <v>0</v>
          </cell>
          <cell r="CH371">
            <v>56691.58</v>
          </cell>
          <cell r="CL371">
            <v>36699.296000000002</v>
          </cell>
          <cell r="CM371">
            <v>0</v>
          </cell>
          <cell r="CN371">
            <v>36699.296000000002</v>
          </cell>
          <cell r="CQ371">
            <v>0</v>
          </cell>
          <cell r="CR371">
            <v>0</v>
          </cell>
          <cell r="CS371">
            <v>0</v>
          </cell>
          <cell r="CT371">
            <v>150000</v>
          </cell>
          <cell r="CU371">
            <v>0</v>
          </cell>
          <cell r="CV371">
            <v>0</v>
          </cell>
          <cell r="CW371">
            <v>150000</v>
          </cell>
          <cell r="CX371">
            <v>0</v>
          </cell>
          <cell r="CY371">
            <v>56691.58</v>
          </cell>
          <cell r="CZ371">
            <v>0</v>
          </cell>
          <cell r="DA371">
            <v>0</v>
          </cell>
          <cell r="DB371">
            <v>0</v>
          </cell>
          <cell r="DC371">
            <v>56691.58</v>
          </cell>
          <cell r="DD371">
            <v>0</v>
          </cell>
          <cell r="DE371">
            <v>36699.296000000002</v>
          </cell>
          <cell r="DF371">
            <v>0</v>
          </cell>
          <cell r="DG371">
            <v>0</v>
          </cell>
          <cell r="DH371">
            <v>0</v>
          </cell>
          <cell r="DI371">
            <v>36699.296000000002</v>
          </cell>
          <cell r="DJ371" t="str">
            <v>COOPAINCA - ANTA</v>
          </cell>
          <cell r="DK371" t="str">
            <v>02 Cooperativa</v>
          </cell>
          <cell r="FI371" t="str">
            <v>pacMAYOR</v>
          </cell>
        </row>
        <row r="372">
          <cell r="A372">
            <v>20603116373</v>
          </cell>
          <cell r="C372" t="str">
            <v>AGUAYMANTO</v>
          </cell>
          <cell r="D372" t="str">
            <v>AGUAYMANTO</v>
          </cell>
          <cell r="E372" t="str">
            <v>Huanuco</v>
          </cell>
          <cell r="F372">
            <v>100803</v>
          </cell>
          <cell r="H372" t="str">
            <v>Pachitea</v>
          </cell>
          <cell r="I372" t="str">
            <v>Molino</v>
          </cell>
          <cell r="R372" t="str">
            <v>PAC</v>
          </cell>
          <cell r="S372" t="str">
            <v>2020-2021-2022-2023</v>
          </cell>
          <cell r="T372">
            <v>4</v>
          </cell>
          <cell r="U372" t="str">
            <v>SI</v>
          </cell>
          <cell r="V372" t="str">
            <v>SI</v>
          </cell>
          <cell r="W372">
            <v>0</v>
          </cell>
          <cell r="X372">
            <v>0</v>
          </cell>
          <cell r="Y372">
            <v>0</v>
          </cell>
          <cell r="Z372">
            <v>0</v>
          </cell>
          <cell r="AA372">
            <v>35</v>
          </cell>
          <cell r="AB372">
            <v>12</v>
          </cell>
          <cell r="AC372">
            <v>47</v>
          </cell>
          <cell r="AD372">
            <v>8</v>
          </cell>
          <cell r="AE372">
            <v>4</v>
          </cell>
          <cell r="AF372">
            <v>12</v>
          </cell>
          <cell r="AG372">
            <v>8</v>
          </cell>
          <cell r="AH372">
            <v>4</v>
          </cell>
          <cell r="AI372">
            <v>12</v>
          </cell>
          <cell r="AJ372">
            <v>8</v>
          </cell>
          <cell r="AK372">
            <v>4</v>
          </cell>
          <cell r="AL372">
            <v>12</v>
          </cell>
          <cell r="AM372">
            <v>0</v>
          </cell>
          <cell r="AN372">
            <v>0</v>
          </cell>
          <cell r="AO372">
            <v>0</v>
          </cell>
          <cell r="AP372">
            <v>0</v>
          </cell>
          <cell r="AQ372">
            <v>0</v>
          </cell>
          <cell r="AR372">
            <v>0</v>
          </cell>
          <cell r="AS372">
            <v>12</v>
          </cell>
          <cell r="AT372">
            <v>0</v>
          </cell>
          <cell r="AU372">
            <v>0</v>
          </cell>
          <cell r="AV372">
            <v>39</v>
          </cell>
          <cell r="AW372">
            <v>3</v>
          </cell>
          <cell r="AX372">
            <v>46</v>
          </cell>
          <cell r="AY372">
            <v>2</v>
          </cell>
          <cell r="AZ372">
            <v>55</v>
          </cell>
          <cell r="BA372">
            <v>1</v>
          </cell>
          <cell r="BB372">
            <v>0</v>
          </cell>
          <cell r="BC372">
            <v>0</v>
          </cell>
          <cell r="BD372">
            <v>0</v>
          </cell>
          <cell r="BE372">
            <v>0</v>
          </cell>
          <cell r="BF372">
            <v>0</v>
          </cell>
          <cell r="BG372">
            <v>0</v>
          </cell>
          <cell r="BH372">
            <v>0</v>
          </cell>
          <cell r="BI372">
            <v>0</v>
          </cell>
          <cell r="BL372">
            <v>8100</v>
          </cell>
          <cell r="BM372">
            <v>0</v>
          </cell>
          <cell r="BN372">
            <v>8100</v>
          </cell>
          <cell r="BQ372">
            <v>20002.5</v>
          </cell>
          <cell r="BR372">
            <v>0</v>
          </cell>
          <cell r="BS372">
            <v>20002.5</v>
          </cell>
          <cell r="BV372">
            <v>16680</v>
          </cell>
          <cell r="BW372">
            <v>0</v>
          </cell>
          <cell r="BX372">
            <v>16680</v>
          </cell>
          <cell r="CA372">
            <v>28550</v>
          </cell>
          <cell r="CB372">
            <v>0</v>
          </cell>
          <cell r="CC372">
            <v>28550</v>
          </cell>
          <cell r="CF372">
            <v>0</v>
          </cell>
          <cell r="CG372">
            <v>0</v>
          </cell>
          <cell r="CH372">
            <v>0</v>
          </cell>
          <cell r="CL372">
            <v>0</v>
          </cell>
          <cell r="CM372">
            <v>0</v>
          </cell>
          <cell r="CN372">
            <v>0</v>
          </cell>
          <cell r="CQ372">
            <v>0</v>
          </cell>
          <cell r="CR372">
            <v>28550</v>
          </cell>
          <cell r="CS372">
            <v>0</v>
          </cell>
          <cell r="CT372">
            <v>0</v>
          </cell>
          <cell r="CU372">
            <v>0</v>
          </cell>
          <cell r="CV372">
            <v>0</v>
          </cell>
          <cell r="CW372">
            <v>28550</v>
          </cell>
          <cell r="CX372">
            <v>0</v>
          </cell>
          <cell r="CY372">
            <v>0</v>
          </cell>
          <cell r="CZ372">
            <v>0</v>
          </cell>
          <cell r="DA372">
            <v>0</v>
          </cell>
          <cell r="DB372">
            <v>0</v>
          </cell>
          <cell r="DC372">
            <v>0</v>
          </cell>
          <cell r="DD372">
            <v>0</v>
          </cell>
          <cell r="DE372">
            <v>0</v>
          </cell>
          <cell r="DF372">
            <v>0</v>
          </cell>
          <cell r="DG372">
            <v>0</v>
          </cell>
          <cell r="DH372">
            <v>0</v>
          </cell>
          <cell r="DI372">
            <v>0</v>
          </cell>
          <cell r="DJ372" t="str">
            <v>ASOCIACION DE PRODUCTORES AGROFORESTALES ANCOMARCA</v>
          </cell>
          <cell r="DK372" t="str">
            <v>01 Asociación</v>
          </cell>
          <cell r="FI372" t="str">
            <v>pacMAYOR</v>
          </cell>
        </row>
        <row r="373">
          <cell r="A373">
            <v>20603201150</v>
          </cell>
          <cell r="C373" t="str">
            <v>PAPA</v>
          </cell>
          <cell r="D373" t="str">
            <v>PAPA NATIVA</v>
          </cell>
          <cell r="E373" t="str">
            <v>Huanuco</v>
          </cell>
          <cell r="F373">
            <v>100804</v>
          </cell>
          <cell r="H373" t="str">
            <v>Pachitea</v>
          </cell>
          <cell r="I373" t="str">
            <v>Umari</v>
          </cell>
          <cell r="R373" t="str">
            <v>PAC</v>
          </cell>
          <cell r="S373" t="str">
            <v>2023</v>
          </cell>
          <cell r="T373">
            <v>1</v>
          </cell>
          <cell r="U373" t="str">
            <v>SI</v>
          </cell>
          <cell r="V373" t="str">
            <v>SI</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65</v>
          </cell>
          <cell r="AK373">
            <v>15</v>
          </cell>
          <cell r="AL373">
            <v>80</v>
          </cell>
          <cell r="AM373">
            <v>0</v>
          </cell>
          <cell r="AN373">
            <v>0</v>
          </cell>
          <cell r="AO373">
            <v>0</v>
          </cell>
          <cell r="AP373">
            <v>0</v>
          </cell>
          <cell r="AQ373">
            <v>0</v>
          </cell>
          <cell r="AR373">
            <v>0</v>
          </cell>
          <cell r="AS373">
            <v>80</v>
          </cell>
          <cell r="AT373">
            <v>0</v>
          </cell>
          <cell r="AU373">
            <v>0</v>
          </cell>
          <cell r="AV373">
            <v>0</v>
          </cell>
          <cell r="AW373">
            <v>0</v>
          </cell>
          <cell r="AX373">
            <v>0</v>
          </cell>
          <cell r="AY373">
            <v>0</v>
          </cell>
          <cell r="AZ373">
            <v>34</v>
          </cell>
          <cell r="BA373">
            <v>1</v>
          </cell>
          <cell r="BB373">
            <v>0</v>
          </cell>
          <cell r="BC373">
            <v>0</v>
          </cell>
          <cell r="BD373">
            <v>0</v>
          </cell>
          <cell r="BE373">
            <v>0</v>
          </cell>
          <cell r="BF373">
            <v>0</v>
          </cell>
          <cell r="BG373">
            <v>0</v>
          </cell>
          <cell r="BH373">
            <v>0</v>
          </cell>
          <cell r="BI373">
            <v>0</v>
          </cell>
          <cell r="BL373">
            <v>0</v>
          </cell>
          <cell r="BM373">
            <v>0</v>
          </cell>
          <cell r="BN373">
            <v>0</v>
          </cell>
          <cell r="BQ373">
            <v>0</v>
          </cell>
          <cell r="BR373">
            <v>0</v>
          </cell>
          <cell r="BS373">
            <v>0</v>
          </cell>
          <cell r="BV373">
            <v>0</v>
          </cell>
          <cell r="BW373">
            <v>0</v>
          </cell>
          <cell r="BX373">
            <v>0</v>
          </cell>
          <cell r="CA373">
            <v>333282.7</v>
          </cell>
          <cell r="CB373">
            <v>0</v>
          </cell>
          <cell r="CC373">
            <v>333282.7</v>
          </cell>
          <cell r="CF373">
            <v>0</v>
          </cell>
          <cell r="CG373">
            <v>0</v>
          </cell>
          <cell r="CH373">
            <v>0</v>
          </cell>
          <cell r="CL373">
            <v>0</v>
          </cell>
          <cell r="CM373">
            <v>0</v>
          </cell>
          <cell r="CN373">
            <v>0</v>
          </cell>
          <cell r="CQ373">
            <v>0</v>
          </cell>
          <cell r="CR373">
            <v>50000</v>
          </cell>
          <cell r="CS373">
            <v>0</v>
          </cell>
          <cell r="CT373">
            <v>283282.69199999998</v>
          </cell>
          <cell r="CU373">
            <v>0</v>
          </cell>
          <cell r="CV373">
            <v>0</v>
          </cell>
          <cell r="CW373">
            <v>333282.69199999998</v>
          </cell>
          <cell r="CX373">
            <v>0</v>
          </cell>
          <cell r="CY373">
            <v>0</v>
          </cell>
          <cell r="CZ373">
            <v>0</v>
          </cell>
          <cell r="DA373">
            <v>0</v>
          </cell>
          <cell r="DB373">
            <v>0</v>
          </cell>
          <cell r="DC373">
            <v>0</v>
          </cell>
          <cell r="DD373">
            <v>0</v>
          </cell>
          <cell r="DE373">
            <v>0</v>
          </cell>
          <cell r="DF373">
            <v>0</v>
          </cell>
          <cell r="DG373">
            <v>0</v>
          </cell>
          <cell r="DH373">
            <v>0</v>
          </cell>
          <cell r="DI373">
            <v>0</v>
          </cell>
          <cell r="DJ373" t="str">
            <v>FEDERACION AGROPECUARIA DEL DISTRITO DE UMARI</v>
          </cell>
          <cell r="DK373" t="str">
            <v>01 Asociación</v>
          </cell>
          <cell r="FI373" t="str">
            <v>pacMAYOR</v>
          </cell>
        </row>
        <row r="374">
          <cell r="A374">
            <v>20603223421</v>
          </cell>
          <cell r="C374" t="str">
            <v>TARWI</v>
          </cell>
          <cell r="D374" t="str">
            <v>TARWI</v>
          </cell>
          <cell r="E374" t="str">
            <v>Ancash</v>
          </cell>
          <cell r="F374">
            <v>21201</v>
          </cell>
          <cell r="H374" t="str">
            <v>Huaylas</v>
          </cell>
          <cell r="I374" t="str">
            <v>Caraz</v>
          </cell>
          <cell r="R374" t="str">
            <v>PAC</v>
          </cell>
          <cell r="S374" t="str">
            <v>2018-2019-2020-2021-2022-2023</v>
          </cell>
          <cell r="T374">
            <v>6</v>
          </cell>
          <cell r="U374" t="str">
            <v>SI</v>
          </cell>
          <cell r="V374" t="str">
            <v>SI</v>
          </cell>
          <cell r="W374">
            <v>521</v>
          </cell>
          <cell r="X374">
            <v>79</v>
          </cell>
          <cell r="Y374">
            <v>17</v>
          </cell>
          <cell r="Z374">
            <v>96</v>
          </cell>
          <cell r="AA374">
            <v>213</v>
          </cell>
          <cell r="AB374">
            <v>60</v>
          </cell>
          <cell r="AC374">
            <v>273</v>
          </cell>
          <cell r="AD374">
            <v>215</v>
          </cell>
          <cell r="AE374">
            <v>58</v>
          </cell>
          <cell r="AF374">
            <v>273</v>
          </cell>
          <cell r="AG374">
            <v>59</v>
          </cell>
          <cell r="AH374">
            <v>18</v>
          </cell>
          <cell r="AI374">
            <v>77</v>
          </cell>
          <cell r="AJ374">
            <v>59</v>
          </cell>
          <cell r="AK374">
            <v>18</v>
          </cell>
          <cell r="AL374">
            <v>77</v>
          </cell>
          <cell r="AM374">
            <v>0</v>
          </cell>
          <cell r="AN374">
            <v>0</v>
          </cell>
          <cell r="AO374">
            <v>0</v>
          </cell>
          <cell r="AP374">
            <v>0</v>
          </cell>
          <cell r="AQ374">
            <v>0</v>
          </cell>
          <cell r="AR374">
            <v>0</v>
          </cell>
          <cell r="AS374">
            <v>77</v>
          </cell>
          <cell r="AT374">
            <v>18</v>
          </cell>
          <cell r="AU374">
            <v>6</v>
          </cell>
          <cell r="AV374">
            <v>36</v>
          </cell>
          <cell r="AW374">
            <v>7</v>
          </cell>
          <cell r="AX374">
            <v>25</v>
          </cell>
          <cell r="AY374">
            <v>6</v>
          </cell>
          <cell r="AZ374">
            <v>36</v>
          </cell>
          <cell r="BA374">
            <v>2</v>
          </cell>
          <cell r="BB374">
            <v>0</v>
          </cell>
          <cell r="BC374">
            <v>0</v>
          </cell>
          <cell r="BD374">
            <v>0</v>
          </cell>
          <cell r="BE374">
            <v>0</v>
          </cell>
          <cell r="BF374">
            <v>0</v>
          </cell>
          <cell r="BG374">
            <v>11802.35</v>
          </cell>
          <cell r="BH374">
            <v>0</v>
          </cell>
          <cell r="BI374">
            <v>11802.35</v>
          </cell>
          <cell r="BL374">
            <v>109219.27</v>
          </cell>
          <cell r="BM374">
            <v>0</v>
          </cell>
          <cell r="BN374">
            <v>109219.27</v>
          </cell>
          <cell r="BQ374">
            <v>131381.75</v>
          </cell>
          <cell r="BR374">
            <v>0</v>
          </cell>
          <cell r="BS374">
            <v>131381.75</v>
          </cell>
          <cell r="BV374">
            <v>129764.41</v>
          </cell>
          <cell r="BW374">
            <v>0</v>
          </cell>
          <cell r="BX374">
            <v>129764.41</v>
          </cell>
          <cell r="CA374">
            <v>141145.57</v>
          </cell>
          <cell r="CB374">
            <v>0</v>
          </cell>
          <cell r="CC374">
            <v>141145.57</v>
          </cell>
          <cell r="CF374">
            <v>0</v>
          </cell>
          <cell r="CG374">
            <v>0</v>
          </cell>
          <cell r="CH374">
            <v>0</v>
          </cell>
          <cell r="CL374">
            <v>0</v>
          </cell>
          <cell r="CM374">
            <v>0</v>
          </cell>
          <cell r="CN374">
            <v>0</v>
          </cell>
          <cell r="CQ374">
            <v>0</v>
          </cell>
          <cell r="CR374">
            <v>0</v>
          </cell>
          <cell r="CS374">
            <v>0</v>
          </cell>
          <cell r="CT374">
            <v>141147.00106759</v>
          </cell>
          <cell r="CU374">
            <v>0</v>
          </cell>
          <cell r="CV374">
            <v>0</v>
          </cell>
          <cell r="CW374">
            <v>141147.00106759</v>
          </cell>
          <cell r="CX374">
            <v>0</v>
          </cell>
          <cell r="CY374">
            <v>0</v>
          </cell>
          <cell r="CZ374">
            <v>0</v>
          </cell>
          <cell r="DA374">
            <v>0</v>
          </cell>
          <cell r="DB374">
            <v>0</v>
          </cell>
          <cell r="DC374">
            <v>0</v>
          </cell>
          <cell r="DD374">
            <v>0</v>
          </cell>
          <cell r="DE374">
            <v>0</v>
          </cell>
          <cell r="DF374">
            <v>0</v>
          </cell>
          <cell r="DG374">
            <v>0</v>
          </cell>
          <cell r="DH374">
            <v>0</v>
          </cell>
          <cell r="DI374">
            <v>0</v>
          </cell>
          <cell r="DJ374" t="str">
            <v>COOPERATIVA DE PRODUCTORES AGROECOLOGICOS LA PERLA DE LOS ANDES-CALLEJON DE HUAYLAS ANCASH</v>
          </cell>
          <cell r="DK374" t="str">
            <v>02 Cooperativa</v>
          </cell>
          <cell r="FI374" t="str">
            <v>pacMAYOR</v>
          </cell>
        </row>
        <row r="375">
          <cell r="A375">
            <v>20603296576</v>
          </cell>
          <cell r="C375" t="str">
            <v>DERIVADOS LACTEOS</v>
          </cell>
          <cell r="D375" t="str">
            <v>DERIVADOS LACTEOS</v>
          </cell>
          <cell r="E375" t="str">
            <v>Arequipa</v>
          </cell>
          <cell r="F375">
            <v>40409</v>
          </cell>
          <cell r="H375" t="str">
            <v>Castilla</v>
          </cell>
          <cell r="I375" t="str">
            <v>Orcopampa</v>
          </cell>
          <cell r="R375" t="str">
            <v>PAC</v>
          </cell>
          <cell r="S375" t="str">
            <v>2021-2022-2023</v>
          </cell>
          <cell r="T375">
            <v>3</v>
          </cell>
          <cell r="U375" t="str">
            <v>SI</v>
          </cell>
          <cell r="V375" t="str">
            <v>SI</v>
          </cell>
          <cell r="W375">
            <v>0</v>
          </cell>
          <cell r="X375">
            <v>0</v>
          </cell>
          <cell r="Y375">
            <v>0</v>
          </cell>
          <cell r="Z375">
            <v>0</v>
          </cell>
          <cell r="AA375">
            <v>0</v>
          </cell>
          <cell r="AB375">
            <v>0</v>
          </cell>
          <cell r="AC375">
            <v>0</v>
          </cell>
          <cell r="AD375">
            <v>13</v>
          </cell>
          <cell r="AE375">
            <v>13</v>
          </cell>
          <cell r="AF375">
            <v>26</v>
          </cell>
          <cell r="AG375">
            <v>13</v>
          </cell>
          <cell r="AH375">
            <v>13</v>
          </cell>
          <cell r="AI375">
            <v>26</v>
          </cell>
          <cell r="AJ375">
            <v>13</v>
          </cell>
          <cell r="AK375">
            <v>13</v>
          </cell>
          <cell r="AL375">
            <v>26</v>
          </cell>
          <cell r="AM375">
            <v>0</v>
          </cell>
          <cell r="AN375">
            <v>0</v>
          </cell>
          <cell r="AO375">
            <v>0</v>
          </cell>
          <cell r="AP375">
            <v>0</v>
          </cell>
          <cell r="AQ375">
            <v>0</v>
          </cell>
          <cell r="AR375">
            <v>0</v>
          </cell>
          <cell r="AS375">
            <v>26</v>
          </cell>
          <cell r="AT375">
            <v>0</v>
          </cell>
          <cell r="AU375">
            <v>0</v>
          </cell>
          <cell r="AV375">
            <v>37</v>
          </cell>
          <cell r="AW375">
            <v>8</v>
          </cell>
          <cell r="AX375">
            <v>33</v>
          </cell>
          <cell r="AY375">
            <v>5</v>
          </cell>
          <cell r="AZ375">
            <v>54</v>
          </cell>
          <cell r="BA375">
            <v>3</v>
          </cell>
          <cell r="BB375">
            <v>0</v>
          </cell>
          <cell r="BC375">
            <v>0</v>
          </cell>
          <cell r="BD375">
            <v>0</v>
          </cell>
          <cell r="BE375">
            <v>0</v>
          </cell>
          <cell r="BF375">
            <v>0</v>
          </cell>
          <cell r="BG375">
            <v>0</v>
          </cell>
          <cell r="BH375">
            <v>0</v>
          </cell>
          <cell r="BI375">
            <v>0</v>
          </cell>
          <cell r="BL375">
            <v>0</v>
          </cell>
          <cell r="BM375">
            <v>0</v>
          </cell>
          <cell r="BN375">
            <v>0</v>
          </cell>
          <cell r="BQ375">
            <v>27212.23</v>
          </cell>
          <cell r="BR375">
            <v>0</v>
          </cell>
          <cell r="BS375">
            <v>27212.23</v>
          </cell>
          <cell r="BV375">
            <v>163160.01999999999</v>
          </cell>
          <cell r="BW375">
            <v>0</v>
          </cell>
          <cell r="BX375">
            <v>163160.01999999999</v>
          </cell>
          <cell r="CA375">
            <v>343399</v>
          </cell>
          <cell r="CB375">
            <v>0</v>
          </cell>
          <cell r="CC375">
            <v>343399</v>
          </cell>
          <cell r="CF375">
            <v>0</v>
          </cell>
          <cell r="CG375">
            <v>0</v>
          </cell>
          <cell r="CH375">
            <v>0</v>
          </cell>
          <cell r="CL375">
            <v>0</v>
          </cell>
          <cell r="CM375">
            <v>0</v>
          </cell>
          <cell r="CN375">
            <v>0</v>
          </cell>
          <cell r="CQ375">
            <v>0</v>
          </cell>
          <cell r="CR375">
            <v>342889</v>
          </cell>
          <cell r="CS375">
            <v>0</v>
          </cell>
          <cell r="CT375">
            <v>510.00024799999989</v>
          </cell>
          <cell r="CU375">
            <v>0</v>
          </cell>
          <cell r="CV375">
            <v>0</v>
          </cell>
          <cell r="CW375">
            <v>343399.00024800003</v>
          </cell>
          <cell r="CX375">
            <v>0</v>
          </cell>
          <cell r="CY375">
            <v>0</v>
          </cell>
          <cell r="CZ375">
            <v>0</v>
          </cell>
          <cell r="DA375">
            <v>0</v>
          </cell>
          <cell r="DB375">
            <v>0</v>
          </cell>
          <cell r="DC375">
            <v>0</v>
          </cell>
          <cell r="DD375">
            <v>0</v>
          </cell>
          <cell r="DE375">
            <v>0</v>
          </cell>
          <cell r="DF375">
            <v>0</v>
          </cell>
          <cell r="DG375">
            <v>0</v>
          </cell>
          <cell r="DH375">
            <v>0</v>
          </cell>
          <cell r="DI375">
            <v>0</v>
          </cell>
          <cell r="DJ375" t="str">
            <v>ASOCIACION DE PRODUCTORES AGROPECUARIOS Y DERIVADOS LACTEOS DE ORCOPAMPA - ORCOLAC</v>
          </cell>
          <cell r="DK375" t="str">
            <v>01 Asociación</v>
          </cell>
          <cell r="FI375" t="str">
            <v>pacMAYOR</v>
          </cell>
        </row>
        <row r="376">
          <cell r="A376">
            <v>20600010086</v>
          </cell>
          <cell r="C376" t="str">
            <v>CACAO</v>
          </cell>
          <cell r="D376" t="str">
            <v>CACAO EN GRANO</v>
          </cell>
          <cell r="E376" t="str">
            <v>Huanuco</v>
          </cell>
          <cell r="F376">
            <v>100601</v>
          </cell>
          <cell r="H376" t="str">
            <v>Leoncio Prado</v>
          </cell>
          <cell r="I376" t="str">
            <v>Rupa-Rupa</v>
          </cell>
          <cell r="R376" t="str">
            <v>PAC</v>
          </cell>
          <cell r="S376" t="str">
            <v>2025</v>
          </cell>
          <cell r="T376">
            <v>1</v>
          </cell>
          <cell r="U376" t="str">
            <v>SI</v>
          </cell>
          <cell r="V376" t="str">
            <v>SI</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18</v>
          </cell>
          <cell r="AQ376">
            <v>19</v>
          </cell>
          <cell r="AR376">
            <v>37</v>
          </cell>
          <cell r="AS376">
            <v>37</v>
          </cell>
          <cell r="BD376">
            <v>32</v>
          </cell>
          <cell r="BE376">
            <v>0</v>
          </cell>
          <cell r="CL376">
            <v>1117782.4100000011</v>
          </cell>
          <cell r="CM376">
            <v>0</v>
          </cell>
          <cell r="CN376">
            <v>1117782.4100000011</v>
          </cell>
          <cell r="DD376">
            <v>0</v>
          </cell>
          <cell r="DE376">
            <v>0</v>
          </cell>
          <cell r="DF376">
            <v>1117782.4100000011</v>
          </cell>
          <cell r="DG376">
            <v>0</v>
          </cell>
          <cell r="DH376">
            <v>0</v>
          </cell>
          <cell r="DI376">
            <v>1117782.4100000011</v>
          </cell>
          <cell r="DJ376" t="str">
            <v>COOPERATIVA AGRARIA VALLE DEL CUCHARA LTDA</v>
          </cell>
          <cell r="DK376" t="str">
            <v>02 Cooperativa</v>
          </cell>
          <cell r="FI376" t="str">
            <v>pacMAYOR</v>
          </cell>
        </row>
        <row r="377">
          <cell r="A377">
            <v>20603355017</v>
          </cell>
          <cell r="C377" t="str">
            <v>CUY</v>
          </cell>
          <cell r="D377" t="str">
            <v>CUY</v>
          </cell>
          <cell r="E377" t="str">
            <v>Ayacucho</v>
          </cell>
          <cell r="F377">
            <v>50401</v>
          </cell>
          <cell r="H377" t="str">
            <v>Huanta</v>
          </cell>
          <cell r="I377" t="str">
            <v>Huanta</v>
          </cell>
          <cell r="R377" t="str">
            <v>PAC</v>
          </cell>
          <cell r="S377" t="str">
            <v>2024</v>
          </cell>
          <cell r="T377">
            <v>1</v>
          </cell>
          <cell r="U377" t="str">
            <v>SI</v>
          </cell>
          <cell r="V377" t="str">
            <v>SI</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21</v>
          </cell>
          <cell r="AN377">
            <v>22</v>
          </cell>
          <cell r="AO377">
            <v>43</v>
          </cell>
          <cell r="AP377">
            <v>0</v>
          </cell>
          <cell r="AQ377">
            <v>0</v>
          </cell>
          <cell r="AR377">
            <v>0</v>
          </cell>
          <cell r="AS377">
            <v>43</v>
          </cell>
          <cell r="AT377">
            <v>0</v>
          </cell>
          <cell r="AU377">
            <v>0</v>
          </cell>
          <cell r="AV377">
            <v>0</v>
          </cell>
          <cell r="AW377">
            <v>0</v>
          </cell>
          <cell r="AX377">
            <v>0</v>
          </cell>
          <cell r="AY377">
            <v>0</v>
          </cell>
          <cell r="AZ377">
            <v>0</v>
          </cell>
          <cell r="BA377">
            <v>0</v>
          </cell>
          <cell r="BB377">
            <v>9</v>
          </cell>
          <cell r="BC377">
            <v>12</v>
          </cell>
          <cell r="BD377">
            <v>0</v>
          </cell>
          <cell r="BE377">
            <v>0</v>
          </cell>
          <cell r="BF377">
            <v>0</v>
          </cell>
          <cell r="BG377">
            <v>0</v>
          </cell>
          <cell r="BH377">
            <v>0</v>
          </cell>
          <cell r="BI377">
            <v>0</v>
          </cell>
          <cell r="BL377">
            <v>0</v>
          </cell>
          <cell r="BM377">
            <v>0</v>
          </cell>
          <cell r="BN377">
            <v>0</v>
          </cell>
          <cell r="BQ377">
            <v>0</v>
          </cell>
          <cell r="BR377">
            <v>0</v>
          </cell>
          <cell r="BS377">
            <v>0</v>
          </cell>
          <cell r="BV377">
            <v>0</v>
          </cell>
          <cell r="BW377">
            <v>0</v>
          </cell>
          <cell r="BX377">
            <v>0</v>
          </cell>
          <cell r="CA377">
            <v>0</v>
          </cell>
          <cell r="CB377">
            <v>0</v>
          </cell>
          <cell r="CC377">
            <v>0</v>
          </cell>
          <cell r="CF377">
            <v>14950</v>
          </cell>
          <cell r="CG377">
            <v>0</v>
          </cell>
          <cell r="CH377">
            <v>14950</v>
          </cell>
          <cell r="CL377">
            <v>0</v>
          </cell>
          <cell r="CM377">
            <v>0</v>
          </cell>
          <cell r="CN377">
            <v>0</v>
          </cell>
          <cell r="CQ377">
            <v>0</v>
          </cell>
          <cell r="CR377">
            <v>0</v>
          </cell>
          <cell r="CS377">
            <v>0</v>
          </cell>
          <cell r="CT377">
            <v>0</v>
          </cell>
          <cell r="CU377">
            <v>0</v>
          </cell>
          <cell r="CV377">
            <v>0</v>
          </cell>
          <cell r="CW377">
            <v>0</v>
          </cell>
          <cell r="CX377">
            <v>0</v>
          </cell>
          <cell r="CY377">
            <v>14950</v>
          </cell>
          <cell r="CZ377">
            <v>0</v>
          </cell>
          <cell r="DA377">
            <v>0</v>
          </cell>
          <cell r="DB377">
            <v>0</v>
          </cell>
          <cell r="DC377">
            <v>14950</v>
          </cell>
          <cell r="DD377">
            <v>0</v>
          </cell>
          <cell r="DE377">
            <v>0</v>
          </cell>
          <cell r="DF377">
            <v>0</v>
          </cell>
          <cell r="DG377">
            <v>0</v>
          </cell>
          <cell r="DH377">
            <v>0</v>
          </cell>
          <cell r="DI377">
            <v>0</v>
          </cell>
          <cell r="DJ377" t="str">
            <v>ASOCIACION DE PRODUCTORES VALLE SUMAQ ESMERALDA</v>
          </cell>
          <cell r="DK377" t="str">
            <v>01 Asociación</v>
          </cell>
          <cell r="FI377" t="str">
            <v>pacMAYOR</v>
          </cell>
        </row>
        <row r="378">
          <cell r="A378">
            <v>20603356404</v>
          </cell>
          <cell r="C378" t="str">
            <v>GRANADILLA</v>
          </cell>
          <cell r="D378" t="str">
            <v>GRANADILLA</v>
          </cell>
          <cell r="E378" t="str">
            <v>Huanuco</v>
          </cell>
          <cell r="F378">
            <v>100103</v>
          </cell>
          <cell r="H378" t="str">
            <v>Huanuco</v>
          </cell>
          <cell r="I378" t="str">
            <v>Chinchao</v>
          </cell>
          <cell r="R378" t="str">
            <v>PAC</v>
          </cell>
          <cell r="S378" t="str">
            <v>2024 - 2025</v>
          </cell>
          <cell r="T378">
            <v>2</v>
          </cell>
          <cell r="U378" t="str">
            <v>SI</v>
          </cell>
          <cell r="V378" t="str">
            <v>SI</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15</v>
          </cell>
          <cell r="AN378">
            <v>4</v>
          </cell>
          <cell r="AO378">
            <v>19</v>
          </cell>
          <cell r="AP378">
            <v>8</v>
          </cell>
          <cell r="AQ378">
            <v>6</v>
          </cell>
          <cell r="AR378">
            <v>14</v>
          </cell>
          <cell r="AS378">
            <v>14</v>
          </cell>
          <cell r="AT378">
            <v>0</v>
          </cell>
          <cell r="AU378">
            <v>0</v>
          </cell>
          <cell r="AV378">
            <v>0</v>
          </cell>
          <cell r="AW378">
            <v>0</v>
          </cell>
          <cell r="AX378">
            <v>0</v>
          </cell>
          <cell r="AY378">
            <v>0</v>
          </cell>
          <cell r="AZ378">
            <v>0</v>
          </cell>
          <cell r="BA378">
            <v>0</v>
          </cell>
          <cell r="BB378">
            <v>18</v>
          </cell>
          <cell r="BC378">
            <v>0</v>
          </cell>
          <cell r="BD378">
            <v>21</v>
          </cell>
          <cell r="BE378">
            <v>0</v>
          </cell>
          <cell r="BF378">
            <v>0</v>
          </cell>
          <cell r="BG378">
            <v>0</v>
          </cell>
          <cell r="BH378">
            <v>0</v>
          </cell>
          <cell r="BI378">
            <v>0</v>
          </cell>
          <cell r="BL378">
            <v>0</v>
          </cell>
          <cell r="BM378">
            <v>0</v>
          </cell>
          <cell r="BN378">
            <v>0</v>
          </cell>
          <cell r="BQ378">
            <v>0</v>
          </cell>
          <cell r="BR378">
            <v>0</v>
          </cell>
          <cell r="BS378">
            <v>0</v>
          </cell>
          <cell r="BV378">
            <v>0</v>
          </cell>
          <cell r="BW378">
            <v>0</v>
          </cell>
          <cell r="BX378">
            <v>0</v>
          </cell>
          <cell r="CA378">
            <v>0</v>
          </cell>
          <cell r="CB378">
            <v>0</v>
          </cell>
          <cell r="CC378">
            <v>0</v>
          </cell>
          <cell r="CF378">
            <v>24313.5</v>
          </cell>
          <cell r="CG378">
            <v>0</v>
          </cell>
          <cell r="CH378">
            <v>24313.5</v>
          </cell>
          <cell r="CL378">
            <v>90909</v>
          </cell>
          <cell r="CM378">
            <v>0</v>
          </cell>
          <cell r="CN378">
            <v>90909</v>
          </cell>
          <cell r="CQ378">
            <v>0</v>
          </cell>
          <cell r="CR378">
            <v>0</v>
          </cell>
          <cell r="CS378">
            <v>0</v>
          </cell>
          <cell r="CT378">
            <v>0</v>
          </cell>
          <cell r="CU378">
            <v>0</v>
          </cell>
          <cell r="CV378">
            <v>0</v>
          </cell>
          <cell r="CW378">
            <v>0</v>
          </cell>
          <cell r="CX378">
            <v>0</v>
          </cell>
          <cell r="CY378">
            <v>24313.5</v>
          </cell>
          <cell r="CZ378">
            <v>0</v>
          </cell>
          <cell r="DA378">
            <v>0</v>
          </cell>
          <cell r="DB378">
            <v>0</v>
          </cell>
          <cell r="DC378">
            <v>24313.5</v>
          </cell>
          <cell r="DD378">
            <v>0</v>
          </cell>
          <cell r="DE378">
            <v>90909</v>
          </cell>
          <cell r="DF378">
            <v>0</v>
          </cell>
          <cell r="DG378">
            <v>0</v>
          </cell>
          <cell r="DH378">
            <v>0</v>
          </cell>
          <cell r="DI378">
            <v>90909</v>
          </cell>
          <cell r="DJ378" t="str">
            <v>COOPERATIVA AGROINDUSTRIAL NEBLINA DE CARPISH LIMITADA</v>
          </cell>
          <cell r="DK378" t="str">
            <v>02 Cooperativa</v>
          </cell>
          <cell r="FI378" t="str">
            <v>pacMAYOR</v>
          </cell>
        </row>
        <row r="379">
          <cell r="A379">
            <v>20603368011</v>
          </cell>
          <cell r="C379" t="str">
            <v>PLÁTANO</v>
          </cell>
          <cell r="D379" t="str">
            <v>PLÁTANO</v>
          </cell>
          <cell r="E379" t="str">
            <v>Ucayali</v>
          </cell>
          <cell r="F379">
            <v>250301</v>
          </cell>
          <cell r="H379" t="str">
            <v>Padre Abad</v>
          </cell>
          <cell r="I379" t="str">
            <v>Padre Abad</v>
          </cell>
          <cell r="R379" t="str">
            <v>PAC</v>
          </cell>
          <cell r="S379" t="str">
            <v>2018-2019</v>
          </cell>
          <cell r="T379">
            <v>2</v>
          </cell>
          <cell r="U379" t="str">
            <v>SI</v>
          </cell>
          <cell r="V379" t="str">
            <v>NO</v>
          </cell>
          <cell r="W379">
            <v>73</v>
          </cell>
          <cell r="X379">
            <v>54</v>
          </cell>
          <cell r="Y379">
            <v>20</v>
          </cell>
          <cell r="Z379">
            <v>74</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74</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L379">
            <v>0</v>
          </cell>
          <cell r="BM379">
            <v>0</v>
          </cell>
          <cell r="BN379">
            <v>0</v>
          </cell>
          <cell r="BQ379">
            <v>0</v>
          </cell>
          <cell r="BR379">
            <v>0</v>
          </cell>
          <cell r="BS379">
            <v>0</v>
          </cell>
          <cell r="BV379">
            <v>0</v>
          </cell>
          <cell r="BW379">
            <v>0</v>
          </cell>
          <cell r="BX379">
            <v>0</v>
          </cell>
          <cell r="CA379">
            <v>0</v>
          </cell>
          <cell r="CB379">
            <v>0</v>
          </cell>
          <cell r="CC379">
            <v>0</v>
          </cell>
          <cell r="CF379">
            <v>0</v>
          </cell>
          <cell r="CG379">
            <v>0</v>
          </cell>
          <cell r="CH379">
            <v>0</v>
          </cell>
          <cell r="CL379">
            <v>0</v>
          </cell>
          <cell r="CM379">
            <v>0</v>
          </cell>
          <cell r="CN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H379">
            <v>0</v>
          </cell>
          <cell r="DI379">
            <v>0</v>
          </cell>
          <cell r="DJ379" t="str">
            <v>ASOCIACION DE AGRICULTORES PLATANEROS DE PADRE ABAD</v>
          </cell>
          <cell r="DK379" t="str">
            <v>01 Asociación</v>
          </cell>
          <cell r="FI379" t="str">
            <v>pacMAYOR</v>
          </cell>
        </row>
        <row r="380">
          <cell r="A380">
            <v>20603478879</v>
          </cell>
          <cell r="C380" t="str">
            <v>ARROZ</v>
          </cell>
          <cell r="D380" t="str">
            <v>ARROZ</v>
          </cell>
          <cell r="E380" t="str">
            <v>San Martin</v>
          </cell>
          <cell r="F380">
            <v>220801</v>
          </cell>
          <cell r="H380" t="str">
            <v>Rioja</v>
          </cell>
          <cell r="I380" t="str">
            <v>Rioja</v>
          </cell>
          <cell r="R380" t="str">
            <v>PAC</v>
          </cell>
          <cell r="S380" t="str">
            <v>2023-2024 - 2025</v>
          </cell>
          <cell r="T380">
            <v>3</v>
          </cell>
          <cell r="U380" t="str">
            <v>SI</v>
          </cell>
          <cell r="V380" t="str">
            <v>SI</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40</v>
          </cell>
          <cell r="AK380">
            <v>10</v>
          </cell>
          <cell r="AL380">
            <v>50</v>
          </cell>
          <cell r="AM380">
            <v>20</v>
          </cell>
          <cell r="AN380">
            <v>32</v>
          </cell>
          <cell r="AO380">
            <v>52</v>
          </cell>
          <cell r="AP380">
            <v>44</v>
          </cell>
          <cell r="AQ380">
            <v>10</v>
          </cell>
          <cell r="AR380">
            <v>54</v>
          </cell>
          <cell r="AS380">
            <v>54</v>
          </cell>
          <cell r="AT380">
            <v>0</v>
          </cell>
          <cell r="AU380">
            <v>0</v>
          </cell>
          <cell r="AV380">
            <v>0</v>
          </cell>
          <cell r="AW380">
            <v>0</v>
          </cell>
          <cell r="AX380">
            <v>0</v>
          </cell>
          <cell r="AY380">
            <v>0</v>
          </cell>
          <cell r="AZ380">
            <v>11</v>
          </cell>
          <cell r="BA380">
            <v>2</v>
          </cell>
          <cell r="BB380">
            <v>22</v>
          </cell>
          <cell r="BC380">
            <v>2</v>
          </cell>
          <cell r="BD380">
            <v>16</v>
          </cell>
          <cell r="BE380">
            <v>2</v>
          </cell>
          <cell r="BF380">
            <v>0</v>
          </cell>
          <cell r="BG380">
            <v>0</v>
          </cell>
          <cell r="BH380">
            <v>0</v>
          </cell>
          <cell r="BI380">
            <v>0</v>
          </cell>
          <cell r="BL380">
            <v>0</v>
          </cell>
          <cell r="BM380">
            <v>0</v>
          </cell>
          <cell r="BN380">
            <v>0</v>
          </cell>
          <cell r="BQ380">
            <v>0</v>
          </cell>
          <cell r="BR380">
            <v>0</v>
          </cell>
          <cell r="BS380">
            <v>0</v>
          </cell>
          <cell r="BV380">
            <v>0</v>
          </cell>
          <cell r="BW380">
            <v>0</v>
          </cell>
          <cell r="BX380">
            <v>0</v>
          </cell>
          <cell r="CA380">
            <v>5931250</v>
          </cell>
          <cell r="CB380">
            <v>0</v>
          </cell>
          <cell r="CC380">
            <v>5931250</v>
          </cell>
          <cell r="CF380">
            <v>0</v>
          </cell>
          <cell r="CG380">
            <v>0</v>
          </cell>
          <cell r="CH380">
            <v>0</v>
          </cell>
          <cell r="CL380">
            <v>6500</v>
          </cell>
          <cell r="CM380">
            <v>0</v>
          </cell>
          <cell r="CN380">
            <v>6500</v>
          </cell>
          <cell r="CQ380">
            <v>0</v>
          </cell>
          <cell r="CR380">
            <v>5931250</v>
          </cell>
          <cell r="CS380">
            <v>0</v>
          </cell>
          <cell r="CT380">
            <v>0</v>
          </cell>
          <cell r="CU380">
            <v>0</v>
          </cell>
          <cell r="CV380">
            <v>0</v>
          </cell>
          <cell r="CW380">
            <v>5931250</v>
          </cell>
          <cell r="CX380">
            <v>0</v>
          </cell>
          <cell r="CY380">
            <v>0</v>
          </cell>
          <cell r="CZ380">
            <v>0</v>
          </cell>
          <cell r="DA380">
            <v>0</v>
          </cell>
          <cell r="DB380">
            <v>0</v>
          </cell>
          <cell r="DC380">
            <v>0</v>
          </cell>
          <cell r="DD380">
            <v>0</v>
          </cell>
          <cell r="DE380">
            <v>0</v>
          </cell>
          <cell r="DF380">
            <v>6500</v>
          </cell>
          <cell r="DG380">
            <v>0</v>
          </cell>
          <cell r="DH380">
            <v>0</v>
          </cell>
          <cell r="DI380">
            <v>6500</v>
          </cell>
          <cell r="DJ380" t="str">
            <v>COOPERATIVA AGRARIA ALTO MAYO NUEVA CAJAMARCA</v>
          </cell>
          <cell r="DK380" t="str">
            <v>02 Cooperativa</v>
          </cell>
          <cell r="FI380" t="str">
            <v>pacMAYOR</v>
          </cell>
        </row>
        <row r="381">
          <cell r="A381">
            <v>20600720733</v>
          </cell>
          <cell r="C381" t="str">
            <v>CACAO</v>
          </cell>
          <cell r="D381" t="str">
            <v>CACAO</v>
          </cell>
          <cell r="E381" t="str">
            <v>Huanuco</v>
          </cell>
          <cell r="F381">
            <v>100507</v>
          </cell>
          <cell r="H381" t="str">
            <v>Huamalies</v>
          </cell>
          <cell r="I381" t="str">
            <v>Monzon</v>
          </cell>
          <cell r="R381" t="str">
            <v>PAC</v>
          </cell>
          <cell r="S381" t="str">
            <v>2019-2023-2024 - 2025</v>
          </cell>
          <cell r="T381">
            <v>4</v>
          </cell>
          <cell r="U381" t="str">
            <v>SI</v>
          </cell>
          <cell r="V381" t="str">
            <v>SI</v>
          </cell>
          <cell r="W381">
            <v>141</v>
          </cell>
          <cell r="X381">
            <v>22</v>
          </cell>
          <cell r="Y381">
            <v>0</v>
          </cell>
          <cell r="Z381">
            <v>22</v>
          </cell>
          <cell r="AA381">
            <v>0</v>
          </cell>
          <cell r="AB381">
            <v>0</v>
          </cell>
          <cell r="AC381">
            <v>0</v>
          </cell>
          <cell r="AD381">
            <v>0</v>
          </cell>
          <cell r="AE381">
            <v>0</v>
          </cell>
          <cell r="AF381">
            <v>0</v>
          </cell>
          <cell r="AG381">
            <v>0</v>
          </cell>
          <cell r="AH381">
            <v>0</v>
          </cell>
          <cell r="AI381">
            <v>0</v>
          </cell>
          <cell r="AJ381">
            <v>38</v>
          </cell>
          <cell r="AK381">
            <v>7</v>
          </cell>
          <cell r="AL381">
            <v>45</v>
          </cell>
          <cell r="AM381">
            <v>28</v>
          </cell>
          <cell r="AN381">
            <v>8</v>
          </cell>
          <cell r="AO381">
            <v>36</v>
          </cell>
          <cell r="AP381">
            <v>22</v>
          </cell>
          <cell r="AQ381">
            <v>10</v>
          </cell>
          <cell r="AR381">
            <v>32</v>
          </cell>
          <cell r="AS381">
            <v>32</v>
          </cell>
          <cell r="AT381">
            <v>0</v>
          </cell>
          <cell r="AU381">
            <v>0</v>
          </cell>
          <cell r="AV381">
            <v>0</v>
          </cell>
          <cell r="AW381">
            <v>0</v>
          </cell>
          <cell r="AX381">
            <v>0</v>
          </cell>
          <cell r="AY381">
            <v>0</v>
          </cell>
          <cell r="AZ381">
            <v>52</v>
          </cell>
          <cell r="BA381">
            <v>2</v>
          </cell>
          <cell r="BB381">
            <v>56</v>
          </cell>
          <cell r="BC381">
            <v>0</v>
          </cell>
          <cell r="BD381">
            <v>32</v>
          </cell>
          <cell r="BE381">
            <v>0</v>
          </cell>
          <cell r="BF381">
            <v>0</v>
          </cell>
          <cell r="BG381">
            <v>176729.13</v>
          </cell>
          <cell r="BH381">
            <v>0</v>
          </cell>
          <cell r="BI381">
            <v>176729.13</v>
          </cell>
          <cell r="BL381">
            <v>0</v>
          </cell>
          <cell r="BM381">
            <v>0</v>
          </cell>
          <cell r="BN381">
            <v>0</v>
          </cell>
          <cell r="BQ381">
            <v>0</v>
          </cell>
          <cell r="BR381">
            <v>0</v>
          </cell>
          <cell r="BS381">
            <v>0</v>
          </cell>
          <cell r="BV381">
            <v>0</v>
          </cell>
          <cell r="BW381">
            <v>0</v>
          </cell>
          <cell r="BX381">
            <v>0</v>
          </cell>
          <cell r="CA381">
            <v>58864.35</v>
          </cell>
          <cell r="CB381">
            <v>0</v>
          </cell>
          <cell r="CC381">
            <v>58864.35</v>
          </cell>
          <cell r="CF381">
            <v>226629</v>
          </cell>
          <cell r="CG381">
            <v>0</v>
          </cell>
          <cell r="CH381">
            <v>226629</v>
          </cell>
          <cell r="CL381">
            <v>61650</v>
          </cell>
          <cell r="CM381">
            <v>0</v>
          </cell>
          <cell r="CN381">
            <v>61650</v>
          </cell>
          <cell r="CQ381">
            <v>626.4</v>
          </cell>
          <cell r="CR381">
            <v>0</v>
          </cell>
          <cell r="CS381">
            <v>0</v>
          </cell>
          <cell r="CT381">
            <v>58237.95</v>
          </cell>
          <cell r="CU381">
            <v>0</v>
          </cell>
          <cell r="CV381">
            <v>0</v>
          </cell>
          <cell r="CW381">
            <v>58864.35</v>
          </cell>
          <cell r="CX381">
            <v>0</v>
          </cell>
          <cell r="CY381">
            <v>226629</v>
          </cell>
          <cell r="CZ381">
            <v>0</v>
          </cell>
          <cell r="DA381">
            <v>0</v>
          </cell>
          <cell r="DB381">
            <v>0</v>
          </cell>
          <cell r="DC381">
            <v>226629</v>
          </cell>
          <cell r="DD381">
            <v>0</v>
          </cell>
          <cell r="DE381">
            <v>61650</v>
          </cell>
          <cell r="DF381">
            <v>0</v>
          </cell>
          <cell r="DG381">
            <v>0</v>
          </cell>
          <cell r="DH381">
            <v>0</v>
          </cell>
          <cell r="DI381">
            <v>61650</v>
          </cell>
          <cell r="DJ381" t="str">
            <v>COOPERATIVA AGRARIA VALLE DEL MONZON CAV MONZON</v>
          </cell>
          <cell r="DK381" t="str">
            <v>02 Cooperativa</v>
          </cell>
          <cell r="FI381" t="str">
            <v>pacMAYOR</v>
          </cell>
        </row>
        <row r="382">
          <cell r="A382">
            <v>20542209951</v>
          </cell>
          <cell r="C382" t="str">
            <v>CAFÉ</v>
          </cell>
          <cell r="D382" t="str">
            <v>CAFE VERDE</v>
          </cell>
          <cell r="E382" t="str">
            <v>San Martin</v>
          </cell>
          <cell r="F382">
            <v>220105</v>
          </cell>
          <cell r="H382" t="str">
            <v>Moyobamba</v>
          </cell>
          <cell r="I382" t="str">
            <v>Soritor</v>
          </cell>
          <cell r="R382" t="str">
            <v>PAC</v>
          </cell>
          <cell r="S382" t="str">
            <v>2025</v>
          </cell>
          <cell r="T382">
            <v>1</v>
          </cell>
          <cell r="U382" t="str">
            <v>SI</v>
          </cell>
          <cell r="V382" t="str">
            <v>SI</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400</v>
          </cell>
          <cell r="AQ382">
            <v>206</v>
          </cell>
          <cell r="AR382">
            <v>606</v>
          </cell>
          <cell r="AS382">
            <v>606</v>
          </cell>
          <cell r="BD382">
            <v>6</v>
          </cell>
          <cell r="BE382">
            <v>0</v>
          </cell>
          <cell r="CL382">
            <v>3981139.445442799</v>
          </cell>
          <cell r="CM382">
            <v>38924310.933466069</v>
          </cell>
          <cell r="CN382">
            <v>42905450.378908873</v>
          </cell>
          <cell r="DD382">
            <v>0</v>
          </cell>
          <cell r="DE382">
            <v>0</v>
          </cell>
          <cell r="DF382">
            <v>42905450.378908858</v>
          </cell>
          <cell r="DG382">
            <v>0</v>
          </cell>
          <cell r="DH382">
            <v>0</v>
          </cell>
          <cell r="DI382">
            <v>42905450.378908858</v>
          </cell>
          <cell r="DJ382" t="str">
            <v>COOPERATIVA AGRARIA VALLE GRANDE</v>
          </cell>
          <cell r="DK382" t="str">
            <v>02 Cooperativa</v>
          </cell>
          <cell r="DN382" t="str">
            <v>San Martín</v>
          </cell>
          <cell r="DQ382" t="str">
            <v>SI</v>
          </cell>
          <cell r="DR382">
            <v>41138</v>
          </cell>
          <cell r="DS382">
            <v>2025</v>
          </cell>
          <cell r="DT382" t="str">
            <v>Ejecución</v>
          </cell>
          <cell r="DU382" t="str">
            <v xml:space="preserve">Inicia actividades el 17 de agosto del 2012, organización que se encuentra ubicado en la distrito de Soritor, provincia de Moyobamba </v>
          </cell>
          <cell r="DV382" t="str">
            <v>Se ha logrado apoyar mediante especialista EUDR cumplir con el avance de empadronamiento y gelocalización, participación en ruedas de negocio.</v>
          </cell>
          <cell r="DW382" t="str">
            <v>Cooperativa Agraria Valle Grande</v>
          </cell>
          <cell r="DX382">
            <v>468</v>
          </cell>
          <cell r="DY382">
            <v>154</v>
          </cell>
          <cell r="DZ382">
            <v>4031</v>
          </cell>
          <cell r="EA382">
            <v>68500</v>
          </cell>
          <cell r="EB382" t="str">
            <v>Marzo - Noviembre</v>
          </cell>
          <cell r="EC382" t="str">
            <v>Marzo - Diciembre</v>
          </cell>
          <cell r="ED382" t="str">
            <v>800 - 2000 m s. n. m.</v>
          </cell>
          <cell r="EE382" t="str">
            <v>Caturra, Pache, Típica, Bourbon, Otras</v>
          </cell>
          <cell r="EF382" t="str">
            <v xml:space="preserve">Si (CU827371 - Vence 24/08/2026) </v>
          </cell>
          <cell r="EG382" t="str">
            <v>Si ( FAIR TRADE INTERNACIONAL - 28953 - 27/07/2027), (FAIR TRADING USA - 101034770 - 27/07/2027)</v>
          </cell>
          <cell r="EH382" t="str">
            <v>RAIN FOREST ( RA_00079662202, VENCE 24/08/2026)</v>
          </cell>
          <cell r="EI382" t="str">
            <v>Grado 1: Se admite un máximo de 15 defectos o imperfecciones, Grado 2: Se admite un máximo de 23 defectos</v>
          </cell>
          <cell r="EJ382">
            <v>1</v>
          </cell>
          <cell r="EK382" t="str">
            <v>Jr. Hipolito Rangel Nro. 732 (A una Cuadra de Plaza Armas)</v>
          </cell>
          <cell r="EL382" t="str">
            <v>vallegrande2018@gmail.com</v>
          </cell>
          <cell r="EM382">
            <v>995753681</v>
          </cell>
          <cell r="EN382" t="str">
            <v>en trámite</v>
          </cell>
          <cell r="EO382" t="str">
            <v>no cuenta</v>
          </cell>
          <cell r="EP382" t="str">
            <v>Bernales Del Aguila Carlos Ivan</v>
          </cell>
          <cell r="ES382" t="str">
            <v>Bernales Del Aguila Carlos Ivan</v>
          </cell>
          <cell r="ET382">
            <v>995753681</v>
          </cell>
          <cell r="EV382" t="str">
            <v>No cuenta con Registro</v>
          </cell>
          <cell r="FC382" t="str">
            <v>SI</v>
          </cell>
          <cell r="FD382">
            <v>10702633.460000001</v>
          </cell>
          <cell r="FE382">
            <v>1326390</v>
          </cell>
          <cell r="FF382">
            <v>19223.043478260872</v>
          </cell>
          <cell r="FG382">
            <v>69.901976284584975</v>
          </cell>
          <cell r="FH382" t="str">
            <v xml:space="preserve">Reino Unido,Belgica, Estados Unidos, Francia, Suecia, Alemania. </v>
          </cell>
          <cell r="FI382" t="str">
            <v>pacMAYOR|san martin</v>
          </cell>
        </row>
        <row r="383">
          <cell r="A383">
            <v>20603587627</v>
          </cell>
          <cell r="C383" t="str">
            <v>UÑA DE GATO</v>
          </cell>
          <cell r="D383" t="str">
            <v>UÑA DE GATO</v>
          </cell>
          <cell r="E383" t="str">
            <v>Ucayali</v>
          </cell>
          <cell r="F383">
            <v>250107</v>
          </cell>
          <cell r="H383" t="str">
            <v>Coronel Portillo</v>
          </cell>
          <cell r="I383" t="str">
            <v>Manantay</v>
          </cell>
          <cell r="R383" t="str">
            <v>PAC</v>
          </cell>
          <cell r="S383" t="str">
            <v>2023-2024 - 2025</v>
          </cell>
          <cell r="T383">
            <v>3</v>
          </cell>
          <cell r="U383" t="str">
            <v>SI</v>
          </cell>
          <cell r="V383" t="str">
            <v>SI</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6</v>
          </cell>
          <cell r="AK383">
            <v>4</v>
          </cell>
          <cell r="AL383">
            <v>10</v>
          </cell>
          <cell r="AM383">
            <v>7</v>
          </cell>
          <cell r="AN383">
            <v>5</v>
          </cell>
          <cell r="AO383">
            <v>12</v>
          </cell>
          <cell r="AP383">
            <v>7</v>
          </cell>
          <cell r="AQ383">
            <v>5</v>
          </cell>
          <cell r="AR383">
            <v>12</v>
          </cell>
          <cell r="AS383">
            <v>12</v>
          </cell>
          <cell r="AT383">
            <v>0</v>
          </cell>
          <cell r="AU383">
            <v>0</v>
          </cell>
          <cell r="AV383">
            <v>0</v>
          </cell>
          <cell r="AW383">
            <v>0</v>
          </cell>
          <cell r="AX383">
            <v>0</v>
          </cell>
          <cell r="AY383">
            <v>0</v>
          </cell>
          <cell r="AZ383">
            <v>43</v>
          </cell>
          <cell r="BA383">
            <v>0</v>
          </cell>
          <cell r="BB383">
            <v>53</v>
          </cell>
          <cell r="BC383">
            <v>0</v>
          </cell>
          <cell r="BD383">
            <v>18</v>
          </cell>
          <cell r="BE383">
            <v>0</v>
          </cell>
          <cell r="BF383">
            <v>0</v>
          </cell>
          <cell r="BG383">
            <v>0</v>
          </cell>
          <cell r="BH383">
            <v>0</v>
          </cell>
          <cell r="BI383">
            <v>0</v>
          </cell>
          <cell r="BL383">
            <v>0</v>
          </cell>
          <cell r="BM383">
            <v>0</v>
          </cell>
          <cell r="BN383">
            <v>0</v>
          </cell>
          <cell r="BQ383">
            <v>0</v>
          </cell>
          <cell r="BR383">
            <v>0</v>
          </cell>
          <cell r="BS383">
            <v>0</v>
          </cell>
          <cell r="BV383">
            <v>0</v>
          </cell>
          <cell r="BW383">
            <v>0</v>
          </cell>
          <cell r="BX383">
            <v>0</v>
          </cell>
          <cell r="CA383">
            <v>612682.98</v>
          </cell>
          <cell r="CB383">
            <v>0</v>
          </cell>
          <cell r="CC383">
            <v>612682.98</v>
          </cell>
          <cell r="CF383">
            <v>160072.05913343001</v>
          </cell>
          <cell r="CG383">
            <v>0</v>
          </cell>
          <cell r="CH383">
            <v>160072.05913343001</v>
          </cell>
          <cell r="CL383">
            <v>275710.60767175001</v>
          </cell>
          <cell r="CM383">
            <v>0</v>
          </cell>
          <cell r="CN383">
            <v>275710.60767175001</v>
          </cell>
          <cell r="CQ383">
            <v>0</v>
          </cell>
          <cell r="CR383">
            <v>0</v>
          </cell>
          <cell r="CS383">
            <v>0</v>
          </cell>
          <cell r="CT383">
            <v>612682.98086700006</v>
          </cell>
          <cell r="CU383">
            <v>0</v>
          </cell>
          <cell r="CV383">
            <v>0</v>
          </cell>
          <cell r="CW383">
            <v>612682.98086700006</v>
          </cell>
          <cell r="CX383">
            <v>0</v>
          </cell>
          <cell r="CY383">
            <v>91252.023931430012</v>
          </cell>
          <cell r="CZ383">
            <v>68820.035201999999</v>
          </cell>
          <cell r="DA383">
            <v>0</v>
          </cell>
          <cell r="DB383">
            <v>0</v>
          </cell>
          <cell r="DC383">
            <v>160072.05913343001</v>
          </cell>
          <cell r="DD383">
            <v>0</v>
          </cell>
          <cell r="DE383">
            <v>0</v>
          </cell>
          <cell r="DF383">
            <v>275710.60767175001</v>
          </cell>
          <cell r="DG383">
            <v>0</v>
          </cell>
          <cell r="DH383">
            <v>0</v>
          </cell>
          <cell r="DI383">
            <v>275710.60767175001</v>
          </cell>
          <cell r="DJ383" t="str">
            <v>ASOCIACION PARA LA CONSERVACION Y PRESERVACION DE LA BIODIVERSIDAD CHAUCA</v>
          </cell>
          <cell r="DK383" t="str">
            <v>01 Asociación</v>
          </cell>
          <cell r="FI383" t="str">
            <v>pacMAYOR</v>
          </cell>
        </row>
        <row r="384">
          <cell r="A384">
            <v>20608478311</v>
          </cell>
          <cell r="C384" t="str">
            <v>CACAO</v>
          </cell>
          <cell r="D384" t="str">
            <v>CACAO</v>
          </cell>
          <cell r="E384" t="str">
            <v>Amazonas</v>
          </cell>
          <cell r="F384">
            <v>10205</v>
          </cell>
          <cell r="H384" t="str">
            <v>Bagua</v>
          </cell>
          <cell r="I384" t="str">
            <v>Imaza</v>
          </cell>
          <cell r="R384" t="str">
            <v>PAC</v>
          </cell>
          <cell r="S384" t="str">
            <v>2024 - 2025</v>
          </cell>
          <cell r="T384">
            <v>2</v>
          </cell>
          <cell r="U384" t="str">
            <v>SI</v>
          </cell>
          <cell r="V384" t="str">
            <v>SI</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505</v>
          </cell>
          <cell r="AN384">
            <v>152</v>
          </cell>
          <cell r="AO384">
            <v>657</v>
          </cell>
          <cell r="AP384">
            <v>499</v>
          </cell>
          <cell r="AQ384">
            <v>160</v>
          </cell>
          <cell r="AR384">
            <v>659</v>
          </cell>
          <cell r="AS384">
            <v>659</v>
          </cell>
          <cell r="AT384">
            <v>0</v>
          </cell>
          <cell r="AU384">
            <v>0</v>
          </cell>
          <cell r="AV384">
            <v>0</v>
          </cell>
          <cell r="AW384">
            <v>0</v>
          </cell>
          <cell r="AX384">
            <v>0</v>
          </cell>
          <cell r="AY384">
            <v>0</v>
          </cell>
          <cell r="AZ384">
            <v>0</v>
          </cell>
          <cell r="BA384">
            <v>0</v>
          </cell>
          <cell r="BB384">
            <v>25</v>
          </cell>
          <cell r="BC384">
            <v>7</v>
          </cell>
          <cell r="BD384">
            <v>15</v>
          </cell>
          <cell r="BE384">
            <v>4</v>
          </cell>
          <cell r="BF384">
            <v>0</v>
          </cell>
          <cell r="BG384">
            <v>0</v>
          </cell>
          <cell r="BH384">
            <v>0</v>
          </cell>
          <cell r="BI384">
            <v>0</v>
          </cell>
          <cell r="BL384">
            <v>0</v>
          </cell>
          <cell r="BM384">
            <v>0</v>
          </cell>
          <cell r="BN384">
            <v>0</v>
          </cell>
          <cell r="BQ384">
            <v>0</v>
          </cell>
          <cell r="BR384">
            <v>0</v>
          </cell>
          <cell r="BS384">
            <v>0</v>
          </cell>
          <cell r="BV384">
            <v>0</v>
          </cell>
          <cell r="BW384">
            <v>0</v>
          </cell>
          <cell r="BX384">
            <v>0</v>
          </cell>
          <cell r="CA384">
            <v>0</v>
          </cell>
          <cell r="CB384">
            <v>0</v>
          </cell>
          <cell r="CC384">
            <v>0</v>
          </cell>
          <cell r="CF384">
            <v>3875881.5632011499</v>
          </cell>
          <cell r="CG384">
            <v>0</v>
          </cell>
          <cell r="CH384">
            <v>3875881.5632011499</v>
          </cell>
          <cell r="CL384">
            <v>381843.4</v>
          </cell>
          <cell r="CM384">
            <v>41662.35</v>
          </cell>
          <cell r="CN384">
            <v>423505.75</v>
          </cell>
          <cell r="CQ384">
            <v>0</v>
          </cell>
          <cell r="CR384">
            <v>0</v>
          </cell>
          <cell r="CS384">
            <v>0</v>
          </cell>
          <cell r="CT384">
            <v>0</v>
          </cell>
          <cell r="CU384">
            <v>0</v>
          </cell>
          <cell r="CV384">
            <v>0</v>
          </cell>
          <cell r="CW384">
            <v>0</v>
          </cell>
          <cell r="CX384">
            <v>0</v>
          </cell>
          <cell r="CY384">
            <v>0</v>
          </cell>
          <cell r="CZ384">
            <v>3875881.5632011499</v>
          </cell>
          <cell r="DA384">
            <v>0</v>
          </cell>
          <cell r="DB384">
            <v>0</v>
          </cell>
          <cell r="DC384">
            <v>3875881.5632011499</v>
          </cell>
          <cell r="DD384">
            <v>0</v>
          </cell>
          <cell r="DE384">
            <v>0</v>
          </cell>
          <cell r="DF384">
            <v>423505.75000000012</v>
          </cell>
          <cell r="DG384">
            <v>0</v>
          </cell>
          <cell r="DH384">
            <v>0</v>
          </cell>
          <cell r="DI384">
            <v>423505.75000000012</v>
          </cell>
          <cell r="DJ384" t="str">
            <v>COOPERATIVA AGRARIA YAKATHEO DEL AMAZONAS COOPAYAKAT</v>
          </cell>
          <cell r="DK384" t="str">
            <v>02 Cooperativa</v>
          </cell>
          <cell r="FI384" t="str">
            <v>pacMAYOR</v>
          </cell>
        </row>
        <row r="385">
          <cell r="A385">
            <v>20603862369</v>
          </cell>
          <cell r="C385" t="str">
            <v>CAFÉ</v>
          </cell>
          <cell r="D385" t="str">
            <v>CAFE VERDE</v>
          </cell>
          <cell r="E385" t="str">
            <v>Junin</v>
          </cell>
          <cell r="F385">
            <v>120303</v>
          </cell>
          <cell r="H385" t="str">
            <v>Chanchamayo</v>
          </cell>
          <cell r="I385" t="str">
            <v>Pichanaqui</v>
          </cell>
          <cell r="R385" t="str">
            <v>PAC</v>
          </cell>
          <cell r="S385" t="str">
            <v>2025</v>
          </cell>
          <cell r="T385">
            <v>1</v>
          </cell>
          <cell r="U385" t="str">
            <v>SI</v>
          </cell>
          <cell r="V385" t="str">
            <v>SI</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135</v>
          </cell>
          <cell r="AQ385">
            <v>68</v>
          </cell>
          <cell r="AR385">
            <v>203</v>
          </cell>
          <cell r="AS385">
            <v>203</v>
          </cell>
          <cell r="BD385">
            <v>10</v>
          </cell>
          <cell r="BE385">
            <v>0</v>
          </cell>
          <cell r="CL385">
            <v>2949954.6724525201</v>
          </cell>
          <cell r="CM385">
            <v>0</v>
          </cell>
          <cell r="CN385">
            <v>2949954.6724525201</v>
          </cell>
          <cell r="DD385">
            <v>0</v>
          </cell>
          <cell r="DE385">
            <v>1542594.9598276899</v>
          </cell>
          <cell r="DF385">
            <v>1407359.71262483</v>
          </cell>
          <cell r="DG385">
            <v>0</v>
          </cell>
          <cell r="DH385">
            <v>0</v>
          </cell>
          <cell r="DI385">
            <v>2949954.6724525201</v>
          </cell>
          <cell r="DJ385" t="str">
            <v>COOPERATIVA AGRARIA TROPICALS PRODUCTS</v>
          </cell>
          <cell r="DK385" t="str">
            <v>02 Cooperativa</v>
          </cell>
          <cell r="DN385" t="str">
            <v>Junín</v>
          </cell>
          <cell r="DQ385" t="str">
            <v>SI</v>
          </cell>
          <cell r="DR385">
            <v>43435</v>
          </cell>
          <cell r="DS385">
            <v>2025</v>
          </cell>
          <cell r="DT385" t="str">
            <v>Ejecución</v>
          </cell>
          <cell r="DU385" t="str">
            <v>Organización agraria dedicada a la producción de café, que cuenta con diversas certificaciones, como orgánico y comercio justo</v>
          </cell>
          <cell r="DV385" t="str">
            <v>Se viene acompañando la gestion para la ampleacion del credito para la comercializacion de café a traves de  Amazonia Impac Ventures</v>
          </cell>
          <cell r="DW385" t="str">
            <v>Cooperativa Agria Tropical Products</v>
          </cell>
          <cell r="DX385">
            <v>135</v>
          </cell>
          <cell r="DY385">
            <v>68</v>
          </cell>
          <cell r="DZ385">
            <v>609</v>
          </cell>
          <cell r="EA385">
            <v>4872</v>
          </cell>
          <cell r="EB385" t="str">
            <v>Abril - Octubre</v>
          </cell>
          <cell r="EC385" t="str">
            <v>Mayo - Diciembre</v>
          </cell>
          <cell r="ED385" t="str">
            <v>Mayor a 1200 m s. n. m.</v>
          </cell>
          <cell r="EE385" t="str">
            <v>Catimor, Costa Rica, Catuaí, Castilla</v>
          </cell>
          <cell r="EF385" t="str">
            <v>2511042 PE, VIGENCIA HASTA 16 NOV 2026</v>
          </cell>
          <cell r="EG385" t="str">
            <v>FLO ID 41859, VIGENCIA HASTA 24 DIC 2029</v>
          </cell>
          <cell r="EH385" t="str">
            <v>IMO cert, Fairtrade</v>
          </cell>
          <cell r="EI385" t="str">
            <v>Grado 1: Se admite un máximo de 15 defectos o imperfecciones, Grado 2: Se admite un máximo de 23 defectos o imperfecciones, Grado 3: Se admite un máximo de 30 defectos o imperfecciones</v>
          </cell>
          <cell r="EJ385">
            <v>0.75</v>
          </cell>
          <cell r="EK385" t="str">
            <v>Jr. Andres Avelino Caceres Nro. 732 Urb. Pichanaqui (A Una Cuadra De La Av Marginal) Junin - Chanchamayo - Pichanaqui</v>
          </cell>
          <cell r="EL385" t="str">
            <v>gerencia@cooptropicals.com</v>
          </cell>
          <cell r="EM385">
            <v>994569017</v>
          </cell>
          <cell r="EN385" t="str">
            <v>https://cooptropicals.com/home</v>
          </cell>
          <cell r="EO385" t="str">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ell>
          <cell r="EP385" t="str">
            <v>Llantoy Camasca Williams</v>
          </cell>
          <cell r="ES385" t="str">
            <v>Llantoy Camasca Williams</v>
          </cell>
          <cell r="ET385">
            <v>994569017</v>
          </cell>
          <cell r="EV385" t="str">
            <v>Q1001125N/KCCOAR</v>
          </cell>
          <cell r="EW385">
            <v>47629</v>
          </cell>
          <cell r="EX385" t="str">
            <v>D´VALLYS COFFEE</v>
          </cell>
          <cell r="EY385" t="str">
            <v>250 gr</v>
          </cell>
          <cell r="EZ385" t="str">
            <v>D´VALLYS COFFEE</v>
          </cell>
          <cell r="FA385" t="str">
            <v>empaque trilaminados</v>
          </cell>
          <cell r="FC385" t="str">
            <v>SI</v>
          </cell>
          <cell r="FD385">
            <v>151198.32</v>
          </cell>
          <cell r="FE385">
            <v>19320</v>
          </cell>
          <cell r="FF385">
            <v>280</v>
          </cell>
          <cell r="FG385">
            <v>1.0181818181818181</v>
          </cell>
          <cell r="FH385" t="str">
            <v>Dinamarca</v>
          </cell>
          <cell r="FI385" t="str">
            <v>pacMAYOR|san martin</v>
          </cell>
        </row>
        <row r="386">
          <cell r="A386">
            <v>20603684487</v>
          </cell>
          <cell r="C386" t="str">
            <v>FIBRA DE ALPACA</v>
          </cell>
          <cell r="D386" t="str">
            <v>FIBRA DE ALPACA</v>
          </cell>
          <cell r="E386" t="str">
            <v>Huancavelica</v>
          </cell>
          <cell r="F386">
            <v>90106</v>
          </cell>
          <cell r="H386" t="str">
            <v>Huancavelica</v>
          </cell>
          <cell r="I386" t="str">
            <v>Huachocolpa</v>
          </cell>
          <cell r="R386" t="str">
            <v>PAC</v>
          </cell>
          <cell r="S386" t="str">
            <v>2019</v>
          </cell>
          <cell r="T386">
            <v>1</v>
          </cell>
          <cell r="U386" t="str">
            <v>SI</v>
          </cell>
          <cell r="V386" t="str">
            <v>NO</v>
          </cell>
          <cell r="W386">
            <v>0</v>
          </cell>
          <cell r="X386">
            <v>7</v>
          </cell>
          <cell r="Y386">
            <v>3</v>
          </cell>
          <cell r="Z386">
            <v>10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10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L386">
            <v>0</v>
          </cell>
          <cell r="BM386">
            <v>0</v>
          </cell>
          <cell r="BN386">
            <v>0</v>
          </cell>
          <cell r="BQ386">
            <v>0</v>
          </cell>
          <cell r="BR386">
            <v>0</v>
          </cell>
          <cell r="BS386">
            <v>0</v>
          </cell>
          <cell r="BV386">
            <v>0</v>
          </cell>
          <cell r="BW386">
            <v>0</v>
          </cell>
          <cell r="BX386">
            <v>0</v>
          </cell>
          <cell r="CA386">
            <v>0</v>
          </cell>
          <cell r="CB386">
            <v>0</v>
          </cell>
          <cell r="CC386">
            <v>0</v>
          </cell>
          <cell r="CF386">
            <v>0</v>
          </cell>
          <cell r="CG386">
            <v>0</v>
          </cell>
          <cell r="CH386">
            <v>0</v>
          </cell>
          <cell r="CL386">
            <v>0</v>
          </cell>
          <cell r="CM386">
            <v>0</v>
          </cell>
          <cell r="CN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H386">
            <v>0</v>
          </cell>
          <cell r="DI386">
            <v>0</v>
          </cell>
          <cell r="DJ386" t="str">
            <v>ASOCIACION DE PRODUCTORES ALPAQUEROS Y ARTESANOS SANTA ROSA APAASAR</v>
          </cell>
          <cell r="DK386" t="str">
            <v>01 Asociación</v>
          </cell>
          <cell r="FI386" t="str">
            <v>pacMAYOR</v>
          </cell>
        </row>
        <row r="387">
          <cell r="A387">
            <v>20603736703</v>
          </cell>
          <cell r="C387" t="str">
            <v>PALTA</v>
          </cell>
          <cell r="D387" t="str">
            <v>PALTA</v>
          </cell>
          <cell r="E387" t="str">
            <v>Ancash</v>
          </cell>
          <cell r="F387">
            <v>21805</v>
          </cell>
          <cell r="H387" t="str">
            <v>Santa</v>
          </cell>
          <cell r="I387" t="str">
            <v>Moro</v>
          </cell>
          <cell r="R387" t="str">
            <v>PAC</v>
          </cell>
          <cell r="S387" t="str">
            <v>2019</v>
          </cell>
          <cell r="T387">
            <v>1</v>
          </cell>
          <cell r="U387" t="str">
            <v>SI</v>
          </cell>
          <cell r="V387" t="str">
            <v>NO</v>
          </cell>
          <cell r="W387">
            <v>0</v>
          </cell>
          <cell r="X387">
            <v>33</v>
          </cell>
          <cell r="Y387">
            <v>2</v>
          </cell>
          <cell r="Z387">
            <v>35</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35</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260411.15</v>
          </cell>
          <cell r="BH387">
            <v>0</v>
          </cell>
          <cell r="BI387">
            <v>260411.15</v>
          </cell>
          <cell r="BL387">
            <v>0</v>
          </cell>
          <cell r="BM387">
            <v>0</v>
          </cell>
          <cell r="BN387">
            <v>0</v>
          </cell>
          <cell r="BQ387">
            <v>0</v>
          </cell>
          <cell r="BR387">
            <v>0</v>
          </cell>
          <cell r="BS387">
            <v>0</v>
          </cell>
          <cell r="BV387">
            <v>0</v>
          </cell>
          <cell r="BW387">
            <v>0</v>
          </cell>
          <cell r="BX387">
            <v>0</v>
          </cell>
          <cell r="CA387">
            <v>0</v>
          </cell>
          <cell r="CB387">
            <v>0</v>
          </cell>
          <cell r="CC387">
            <v>0</v>
          </cell>
          <cell r="CF387">
            <v>0</v>
          </cell>
          <cell r="CG387">
            <v>0</v>
          </cell>
          <cell r="CH387">
            <v>0</v>
          </cell>
          <cell r="CL387">
            <v>0</v>
          </cell>
          <cell r="CM387">
            <v>0</v>
          </cell>
          <cell r="CN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H387">
            <v>0</v>
          </cell>
          <cell r="DI387">
            <v>0</v>
          </cell>
          <cell r="DJ387" t="str">
            <v>ASOCIACION DE PRODUCTORES DE PALTOS MORO - APROPALMO</v>
          </cell>
          <cell r="DK387" t="str">
            <v>01 Asociación</v>
          </cell>
          <cell r="FI387" t="str">
            <v>pacMAYOR</v>
          </cell>
        </row>
        <row r="388">
          <cell r="A388">
            <v>20603776616</v>
          </cell>
          <cell r="C388" t="str">
            <v>MAÍZ</v>
          </cell>
          <cell r="D388" t="str">
            <v>MAÍZ</v>
          </cell>
          <cell r="E388" t="str">
            <v>Huancavelica</v>
          </cell>
          <cell r="F388">
            <v>90706</v>
          </cell>
          <cell r="H388" t="str">
            <v>Tayacaja</v>
          </cell>
          <cell r="I388" t="str">
            <v>Daniel Hernandez</v>
          </cell>
          <cell r="R388" t="str">
            <v>PAC</v>
          </cell>
          <cell r="S388" t="str">
            <v>2019</v>
          </cell>
          <cell r="T388">
            <v>1</v>
          </cell>
          <cell r="U388" t="str">
            <v>SI</v>
          </cell>
          <cell r="V388" t="str">
            <v>NO</v>
          </cell>
          <cell r="W388">
            <v>0</v>
          </cell>
          <cell r="X388">
            <v>12</v>
          </cell>
          <cell r="Y388">
            <v>3</v>
          </cell>
          <cell r="Z388">
            <v>15</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15</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L388">
            <v>0</v>
          </cell>
          <cell r="BM388">
            <v>0</v>
          </cell>
          <cell r="BN388">
            <v>0</v>
          </cell>
          <cell r="BQ388">
            <v>0</v>
          </cell>
          <cell r="BR388">
            <v>0</v>
          </cell>
          <cell r="BS388">
            <v>0</v>
          </cell>
          <cell r="BV388">
            <v>0</v>
          </cell>
          <cell r="BW388">
            <v>0</v>
          </cell>
          <cell r="BX388">
            <v>0</v>
          </cell>
          <cell r="CA388">
            <v>0</v>
          </cell>
          <cell r="CB388">
            <v>0</v>
          </cell>
          <cell r="CC388">
            <v>0</v>
          </cell>
          <cell r="CF388">
            <v>0</v>
          </cell>
          <cell r="CG388">
            <v>0</v>
          </cell>
          <cell r="CH388">
            <v>0</v>
          </cell>
          <cell r="CL388">
            <v>0</v>
          </cell>
          <cell r="CM388">
            <v>0</v>
          </cell>
          <cell r="CN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H388">
            <v>0</v>
          </cell>
          <cell r="DI388">
            <v>0</v>
          </cell>
          <cell r="DJ388" t="str">
            <v>ASOCIACION DE PRODUCTORES AGROPECUARIOS SARACOCHA</v>
          </cell>
          <cell r="DK388" t="str">
            <v>01 Asociación</v>
          </cell>
          <cell r="FI388" t="str">
            <v>pacMAYOR</v>
          </cell>
        </row>
        <row r="389">
          <cell r="A389">
            <v>20486876019</v>
          </cell>
          <cell r="C389" t="str">
            <v>CACAO</v>
          </cell>
          <cell r="D389" t="str">
            <v>CACAO</v>
          </cell>
          <cell r="E389" t="str">
            <v>Junin</v>
          </cell>
          <cell r="F389">
            <v>120604</v>
          </cell>
          <cell r="H389" t="str">
            <v>Satipo</v>
          </cell>
          <cell r="I389" t="str">
            <v>Mazamari</v>
          </cell>
          <cell r="R389" t="str">
            <v>PAC</v>
          </cell>
          <cell r="S389" t="str">
            <v>2019</v>
          </cell>
          <cell r="T389">
            <v>1</v>
          </cell>
          <cell r="U389" t="str">
            <v>SI</v>
          </cell>
          <cell r="V389" t="str">
            <v>NO</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t="str">
            <v xml:space="preserve"> ---</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L389">
            <v>0</v>
          </cell>
          <cell r="BM389">
            <v>0</v>
          </cell>
          <cell r="BN389">
            <v>0</v>
          </cell>
          <cell r="BQ389">
            <v>0</v>
          </cell>
          <cell r="BR389">
            <v>0</v>
          </cell>
          <cell r="BS389">
            <v>0</v>
          </cell>
          <cell r="BV389">
            <v>0</v>
          </cell>
          <cell r="BW389">
            <v>0</v>
          </cell>
          <cell r="BX389">
            <v>0</v>
          </cell>
          <cell r="CA389">
            <v>0</v>
          </cell>
          <cell r="CB389">
            <v>0</v>
          </cell>
          <cell r="CC389">
            <v>0</v>
          </cell>
          <cell r="CF389">
            <v>0</v>
          </cell>
          <cell r="CG389">
            <v>0</v>
          </cell>
          <cell r="CH389">
            <v>0</v>
          </cell>
          <cell r="CL389">
            <v>0</v>
          </cell>
          <cell r="CM389">
            <v>0</v>
          </cell>
          <cell r="CN389">
            <v>0</v>
          </cell>
          <cell r="CQ389">
            <v>0</v>
          </cell>
          <cell r="CR389">
            <v>0</v>
          </cell>
          <cell r="CS389">
            <v>0</v>
          </cell>
          <cell r="CT389">
            <v>0</v>
          </cell>
          <cell r="CU389">
            <v>0</v>
          </cell>
          <cell r="CV389">
            <v>0</v>
          </cell>
          <cell r="CW389">
            <v>0</v>
          </cell>
          <cell r="CX389">
            <v>0</v>
          </cell>
          <cell r="CY389">
            <v>0</v>
          </cell>
          <cell r="CZ389">
            <v>0</v>
          </cell>
          <cell r="DA389">
            <v>0</v>
          </cell>
          <cell r="DB389">
            <v>0</v>
          </cell>
          <cell r="DC389">
            <v>0</v>
          </cell>
          <cell r="DD389">
            <v>0</v>
          </cell>
          <cell r="DE389">
            <v>0</v>
          </cell>
          <cell r="DF389">
            <v>0</v>
          </cell>
          <cell r="DG389">
            <v>0</v>
          </cell>
          <cell r="DH389">
            <v>0</v>
          </cell>
          <cell r="DI389">
            <v>0</v>
          </cell>
          <cell r="DJ389" t="str">
            <v>COOPERATIVA AGROECOLOGICO INDUSTRIAL MAZAMARI LTDA</v>
          </cell>
          <cell r="DK389" t="str">
            <v>02 Cooperativa</v>
          </cell>
          <cell r="FI389" t="str">
            <v>pacMAYOR</v>
          </cell>
        </row>
        <row r="390">
          <cell r="A390">
            <v>20393152207</v>
          </cell>
          <cell r="C390" t="str">
            <v>CACAO</v>
          </cell>
          <cell r="D390" t="str">
            <v>CACAO</v>
          </cell>
          <cell r="E390" t="str">
            <v>Ucayali</v>
          </cell>
          <cell r="F390">
            <v>250301</v>
          </cell>
          <cell r="H390" t="str">
            <v>Padre Abad</v>
          </cell>
          <cell r="I390" t="str">
            <v>Padre Abad</v>
          </cell>
          <cell r="R390" t="str">
            <v>PAC</v>
          </cell>
          <cell r="S390" t="str">
            <v>2024</v>
          </cell>
          <cell r="T390">
            <v>1</v>
          </cell>
          <cell r="U390" t="str">
            <v>SI</v>
          </cell>
          <cell r="V390" t="str">
            <v>SI</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84</v>
          </cell>
          <cell r="AN390">
            <v>36</v>
          </cell>
          <cell r="AO390">
            <v>120</v>
          </cell>
          <cell r="AP390">
            <v>0</v>
          </cell>
          <cell r="AQ390">
            <v>0</v>
          </cell>
          <cell r="AR390">
            <v>0</v>
          </cell>
          <cell r="AS390">
            <v>120</v>
          </cell>
          <cell r="AT390">
            <v>0</v>
          </cell>
          <cell r="AU390">
            <v>0</v>
          </cell>
          <cell r="AV390">
            <v>0</v>
          </cell>
          <cell r="AW390">
            <v>0</v>
          </cell>
          <cell r="AX390">
            <v>0</v>
          </cell>
          <cell r="AY390">
            <v>0</v>
          </cell>
          <cell r="AZ390">
            <v>0</v>
          </cell>
          <cell r="BA390">
            <v>0</v>
          </cell>
          <cell r="BB390">
            <v>31</v>
          </cell>
          <cell r="BC390">
            <v>0</v>
          </cell>
          <cell r="BD390">
            <v>0</v>
          </cell>
          <cell r="BE390">
            <v>0</v>
          </cell>
          <cell r="BF390">
            <v>0</v>
          </cell>
          <cell r="BG390">
            <v>0</v>
          </cell>
          <cell r="BH390">
            <v>0</v>
          </cell>
          <cell r="BI390">
            <v>0</v>
          </cell>
          <cell r="BL390">
            <v>0</v>
          </cell>
          <cell r="BM390">
            <v>0</v>
          </cell>
          <cell r="BN390">
            <v>0</v>
          </cell>
          <cell r="BQ390">
            <v>0</v>
          </cell>
          <cell r="BR390">
            <v>0</v>
          </cell>
          <cell r="BS390">
            <v>0</v>
          </cell>
          <cell r="BV390">
            <v>0</v>
          </cell>
          <cell r="BW390">
            <v>0</v>
          </cell>
          <cell r="BX390">
            <v>0</v>
          </cell>
          <cell r="CA390">
            <v>0</v>
          </cell>
          <cell r="CB390">
            <v>0</v>
          </cell>
          <cell r="CC390">
            <v>0</v>
          </cell>
          <cell r="CF390">
            <v>34611.169911759993</v>
          </cell>
          <cell r="CG390">
            <v>0</v>
          </cell>
          <cell r="CH390">
            <v>34611.169911759993</v>
          </cell>
          <cell r="CL390">
            <v>0</v>
          </cell>
          <cell r="CM390">
            <v>0</v>
          </cell>
          <cell r="CN390">
            <v>0</v>
          </cell>
          <cell r="CQ390">
            <v>0</v>
          </cell>
          <cell r="CR390">
            <v>0</v>
          </cell>
          <cell r="CS390">
            <v>0</v>
          </cell>
          <cell r="CT390">
            <v>0</v>
          </cell>
          <cell r="CU390">
            <v>0</v>
          </cell>
          <cell r="CV390">
            <v>0</v>
          </cell>
          <cell r="CW390">
            <v>0</v>
          </cell>
          <cell r="CX390">
            <v>0</v>
          </cell>
          <cell r="CY390">
            <v>34611.169911759993</v>
          </cell>
          <cell r="CZ390">
            <v>0</v>
          </cell>
          <cell r="DA390">
            <v>0</v>
          </cell>
          <cell r="DB390">
            <v>0</v>
          </cell>
          <cell r="DC390">
            <v>34611.169911759993</v>
          </cell>
          <cell r="DD390">
            <v>0</v>
          </cell>
          <cell r="DE390">
            <v>0</v>
          </cell>
          <cell r="DF390">
            <v>0</v>
          </cell>
          <cell r="DG390">
            <v>0</v>
          </cell>
          <cell r="DH390">
            <v>0</v>
          </cell>
          <cell r="DI390">
            <v>0</v>
          </cell>
          <cell r="DJ390" t="str">
            <v>COOPERATIVA AGRO INDUSTRIAL APCTVASH</v>
          </cell>
          <cell r="DK390" t="str">
            <v>02 Cooperativa</v>
          </cell>
          <cell r="FI390" t="str">
            <v>pacMAYOR</v>
          </cell>
        </row>
        <row r="391">
          <cell r="A391">
            <v>20603836325</v>
          </cell>
          <cell r="C391" t="str">
            <v>CAMU CAMU</v>
          </cell>
          <cell r="D391" t="str">
            <v>CAMU CAMU</v>
          </cell>
          <cell r="E391" t="str">
            <v>Ucayali</v>
          </cell>
          <cell r="F391">
            <v>250105</v>
          </cell>
          <cell r="H391" t="str">
            <v>Coronel Portillo</v>
          </cell>
          <cell r="I391" t="str">
            <v>Yarinacocha</v>
          </cell>
          <cell r="R391" t="str">
            <v>PAC</v>
          </cell>
          <cell r="S391" t="str">
            <v>2018-2019-2020-2021-2022</v>
          </cell>
          <cell r="T391">
            <v>5</v>
          </cell>
          <cell r="U391" t="str">
            <v>SI</v>
          </cell>
          <cell r="V391" t="str">
            <v>SI</v>
          </cell>
          <cell r="W391">
            <v>42</v>
          </cell>
          <cell r="X391">
            <v>46</v>
          </cell>
          <cell r="Y391">
            <v>7</v>
          </cell>
          <cell r="Z391">
            <v>53</v>
          </cell>
          <cell r="AA391">
            <v>44</v>
          </cell>
          <cell r="AB391">
            <v>9</v>
          </cell>
          <cell r="AC391">
            <v>53</v>
          </cell>
          <cell r="AD391">
            <v>46</v>
          </cell>
          <cell r="AE391">
            <v>7</v>
          </cell>
          <cell r="AF391">
            <v>53</v>
          </cell>
          <cell r="AG391">
            <v>46</v>
          </cell>
          <cell r="AH391">
            <v>7</v>
          </cell>
          <cell r="AI391">
            <v>53</v>
          </cell>
          <cell r="AJ391">
            <v>0</v>
          </cell>
          <cell r="AK391">
            <v>0</v>
          </cell>
          <cell r="AL391">
            <v>0</v>
          </cell>
          <cell r="AM391">
            <v>0</v>
          </cell>
          <cell r="AN391">
            <v>0</v>
          </cell>
          <cell r="AO391">
            <v>0</v>
          </cell>
          <cell r="AP391">
            <v>0</v>
          </cell>
          <cell r="AQ391">
            <v>0</v>
          </cell>
          <cell r="AR391">
            <v>0</v>
          </cell>
          <cell r="AS391">
            <v>53</v>
          </cell>
          <cell r="AT391">
            <v>0</v>
          </cell>
          <cell r="AU391">
            <v>0</v>
          </cell>
          <cell r="AV391">
            <v>43</v>
          </cell>
          <cell r="AW391">
            <v>0</v>
          </cell>
          <cell r="AX391">
            <v>47</v>
          </cell>
          <cell r="AY391">
            <v>0</v>
          </cell>
          <cell r="AZ391">
            <v>0</v>
          </cell>
          <cell r="BA391">
            <v>0</v>
          </cell>
          <cell r="BB391">
            <v>0</v>
          </cell>
          <cell r="BC391">
            <v>0</v>
          </cell>
          <cell r="BD391">
            <v>0</v>
          </cell>
          <cell r="BE391">
            <v>0</v>
          </cell>
          <cell r="BF391">
            <v>0</v>
          </cell>
          <cell r="BG391">
            <v>151583.41</v>
          </cell>
          <cell r="BH391">
            <v>0</v>
          </cell>
          <cell r="BI391">
            <v>151583.41</v>
          </cell>
          <cell r="BL391">
            <v>1441161.1</v>
          </cell>
          <cell r="BM391">
            <v>0</v>
          </cell>
          <cell r="BN391">
            <v>1441161.1</v>
          </cell>
          <cell r="BQ391">
            <v>652781.25</v>
          </cell>
          <cell r="BR391">
            <v>0</v>
          </cell>
          <cell r="BS391">
            <v>652781.25</v>
          </cell>
          <cell r="BV391">
            <v>232470.88</v>
          </cell>
          <cell r="BW391">
            <v>0</v>
          </cell>
          <cell r="BX391">
            <v>232470.88</v>
          </cell>
          <cell r="CA391">
            <v>0</v>
          </cell>
          <cell r="CB391">
            <v>0</v>
          </cell>
          <cell r="CC391">
            <v>0</v>
          </cell>
          <cell r="CF391">
            <v>0</v>
          </cell>
          <cell r="CG391">
            <v>0</v>
          </cell>
          <cell r="CH391">
            <v>0</v>
          </cell>
          <cell r="CL391">
            <v>0</v>
          </cell>
          <cell r="CM391">
            <v>0</v>
          </cell>
          <cell r="CN391">
            <v>0</v>
          </cell>
          <cell r="CQ391">
            <v>0</v>
          </cell>
          <cell r="CR391">
            <v>0</v>
          </cell>
          <cell r="CS391">
            <v>0</v>
          </cell>
          <cell r="CT391">
            <v>0</v>
          </cell>
          <cell r="CU391">
            <v>0</v>
          </cell>
          <cell r="CV391">
            <v>0</v>
          </cell>
          <cell r="CW391">
            <v>0</v>
          </cell>
          <cell r="CX391">
            <v>0</v>
          </cell>
          <cell r="CY391">
            <v>0</v>
          </cell>
          <cell r="CZ391">
            <v>0</v>
          </cell>
          <cell r="DA391">
            <v>0</v>
          </cell>
          <cell r="DB391">
            <v>0</v>
          </cell>
          <cell r="DC391">
            <v>0</v>
          </cell>
          <cell r="DD391">
            <v>0</v>
          </cell>
          <cell r="DE391">
            <v>0</v>
          </cell>
          <cell r="DF391">
            <v>0</v>
          </cell>
          <cell r="DG391">
            <v>0</v>
          </cell>
          <cell r="DH391">
            <v>0</v>
          </cell>
          <cell r="DI391">
            <v>0</v>
          </cell>
          <cell r="DJ391" t="str">
            <v>COOPERATIVA AGROINDUSTRIAL YARINACOCHA</v>
          </cell>
          <cell r="DK391" t="str">
            <v>02 Cooperativa</v>
          </cell>
          <cell r="FI391" t="str">
            <v>pacMAYOR</v>
          </cell>
        </row>
        <row r="392">
          <cell r="A392">
            <v>20542825163</v>
          </cell>
          <cell r="C392" t="str">
            <v>CACAO</v>
          </cell>
          <cell r="D392" t="str">
            <v>CACAO</v>
          </cell>
          <cell r="E392" t="str">
            <v>Madre de Dios</v>
          </cell>
          <cell r="F392">
            <v>170102</v>
          </cell>
          <cell r="H392" t="str">
            <v>Tambopata</v>
          </cell>
          <cell r="I392" t="str">
            <v>Inambari</v>
          </cell>
          <cell r="R392" t="str">
            <v>PAC</v>
          </cell>
          <cell r="S392" t="str">
            <v>2018-2019-2020-2021-2022-2023</v>
          </cell>
          <cell r="T392">
            <v>6</v>
          </cell>
          <cell r="U392" t="str">
            <v>SI</v>
          </cell>
          <cell r="V392" t="str">
            <v>SI</v>
          </cell>
          <cell r="W392">
            <v>65</v>
          </cell>
          <cell r="X392">
            <v>43</v>
          </cell>
          <cell r="Y392">
            <v>18</v>
          </cell>
          <cell r="Z392">
            <v>61</v>
          </cell>
          <cell r="AA392">
            <v>43</v>
          </cell>
          <cell r="AB392">
            <v>18</v>
          </cell>
          <cell r="AC392">
            <v>61</v>
          </cell>
          <cell r="AD392">
            <v>50</v>
          </cell>
          <cell r="AE392">
            <v>18</v>
          </cell>
          <cell r="AF392">
            <v>68</v>
          </cell>
          <cell r="AG392">
            <v>50</v>
          </cell>
          <cell r="AH392">
            <v>18</v>
          </cell>
          <cell r="AI392">
            <v>68</v>
          </cell>
          <cell r="AJ392">
            <v>50</v>
          </cell>
          <cell r="AK392">
            <v>18</v>
          </cell>
          <cell r="AL392">
            <v>68</v>
          </cell>
          <cell r="AM392">
            <v>0</v>
          </cell>
          <cell r="AN392">
            <v>0</v>
          </cell>
          <cell r="AO392">
            <v>0</v>
          </cell>
          <cell r="AP392">
            <v>0</v>
          </cell>
          <cell r="AQ392">
            <v>0</v>
          </cell>
          <cell r="AR392">
            <v>0</v>
          </cell>
          <cell r="AS392">
            <v>68</v>
          </cell>
          <cell r="AT392">
            <v>0</v>
          </cell>
          <cell r="AU392">
            <v>2</v>
          </cell>
          <cell r="AV392">
            <v>26</v>
          </cell>
          <cell r="AW392">
            <v>4</v>
          </cell>
          <cell r="AX392">
            <v>35</v>
          </cell>
          <cell r="AY392">
            <v>7</v>
          </cell>
          <cell r="AZ392">
            <v>27</v>
          </cell>
          <cell r="BA392">
            <v>4</v>
          </cell>
          <cell r="BB392">
            <v>0</v>
          </cell>
          <cell r="BC392">
            <v>0</v>
          </cell>
          <cell r="BD392">
            <v>0</v>
          </cell>
          <cell r="BE392">
            <v>0</v>
          </cell>
          <cell r="BF392">
            <v>0</v>
          </cell>
          <cell r="BG392">
            <v>115188.44</v>
          </cell>
          <cell r="BH392">
            <v>45436.05</v>
          </cell>
          <cell r="BI392">
            <v>160624.49</v>
          </cell>
          <cell r="BL392">
            <v>166540</v>
          </cell>
          <cell r="BM392">
            <v>59872.12</v>
          </cell>
          <cell r="BN392">
            <v>226412.12</v>
          </cell>
          <cell r="BQ392">
            <v>247137.51</v>
          </cell>
          <cell r="BR392">
            <v>31035.18</v>
          </cell>
          <cell r="BS392">
            <v>278172.69</v>
          </cell>
          <cell r="BV392">
            <v>673426.5</v>
          </cell>
          <cell r="BW392">
            <v>0</v>
          </cell>
          <cell r="BX392">
            <v>673426.5</v>
          </cell>
          <cell r="CA392">
            <v>1879212.05</v>
          </cell>
          <cell r="CB392">
            <v>0</v>
          </cell>
          <cell r="CC392">
            <v>1879212.05</v>
          </cell>
          <cell r="CF392">
            <v>0</v>
          </cell>
          <cell r="CG392">
            <v>0</v>
          </cell>
          <cell r="CH392">
            <v>0</v>
          </cell>
          <cell r="CL392">
            <v>0</v>
          </cell>
          <cell r="CM392">
            <v>0</v>
          </cell>
          <cell r="CN392">
            <v>0</v>
          </cell>
          <cell r="CQ392">
            <v>148.5</v>
          </cell>
          <cell r="CR392">
            <v>0</v>
          </cell>
          <cell r="CS392">
            <v>0</v>
          </cell>
          <cell r="CT392">
            <v>1879063.5500500009</v>
          </cell>
          <cell r="CU392">
            <v>0</v>
          </cell>
          <cell r="CV392">
            <v>0</v>
          </cell>
          <cell r="CW392">
            <v>1879212.0500500009</v>
          </cell>
          <cell r="CX392">
            <v>0</v>
          </cell>
          <cell r="CY392">
            <v>0</v>
          </cell>
          <cell r="CZ392">
            <v>0</v>
          </cell>
          <cell r="DA392">
            <v>0</v>
          </cell>
          <cell r="DB392">
            <v>0</v>
          </cell>
          <cell r="DC392">
            <v>0</v>
          </cell>
          <cell r="DD392">
            <v>0</v>
          </cell>
          <cell r="DE392">
            <v>0</v>
          </cell>
          <cell r="DF392">
            <v>0</v>
          </cell>
          <cell r="DG392">
            <v>0</v>
          </cell>
          <cell r="DH392">
            <v>0</v>
          </cell>
          <cell r="DI392">
            <v>0</v>
          </cell>
          <cell r="DJ392" t="str">
            <v>COOPERATIVA AGROBOSQUE</v>
          </cell>
          <cell r="DK392" t="str">
            <v>02 Cooperativa</v>
          </cell>
          <cell r="FI392" t="str">
            <v>pacMAYOR</v>
          </cell>
        </row>
        <row r="393">
          <cell r="A393">
            <v>20542482886</v>
          </cell>
          <cell r="C393" t="str">
            <v>CACAO</v>
          </cell>
          <cell r="D393" t="str">
            <v>CACAO</v>
          </cell>
          <cell r="E393" t="str">
            <v>Huanuco</v>
          </cell>
          <cell r="F393">
            <v>100610</v>
          </cell>
          <cell r="H393" t="str">
            <v>Leoncio Prado</v>
          </cell>
          <cell r="I393" t="str">
            <v>Santo Domingo de Anda</v>
          </cell>
          <cell r="R393" t="str">
            <v>PAC</v>
          </cell>
          <cell r="S393" t="str">
            <v>2019-2020-2021-2022</v>
          </cell>
          <cell r="T393">
            <v>4</v>
          </cell>
          <cell r="U393" t="str">
            <v>SI</v>
          </cell>
          <cell r="V393" t="str">
            <v>SI</v>
          </cell>
          <cell r="W393">
            <v>0</v>
          </cell>
          <cell r="X393">
            <v>40</v>
          </cell>
          <cell r="Y393">
            <v>20</v>
          </cell>
          <cell r="Z393">
            <v>60</v>
          </cell>
          <cell r="AA393">
            <v>65</v>
          </cell>
          <cell r="AB393">
            <v>32</v>
          </cell>
          <cell r="AC393">
            <v>97</v>
          </cell>
          <cell r="AD393">
            <v>63</v>
          </cell>
          <cell r="AE393">
            <v>32</v>
          </cell>
          <cell r="AF393">
            <v>95</v>
          </cell>
          <cell r="AG393">
            <v>63</v>
          </cell>
          <cell r="AH393">
            <v>32</v>
          </cell>
          <cell r="AI393">
            <v>95</v>
          </cell>
          <cell r="AJ393">
            <v>0</v>
          </cell>
          <cell r="AK393">
            <v>0</v>
          </cell>
          <cell r="AL393">
            <v>0</v>
          </cell>
          <cell r="AM393">
            <v>0</v>
          </cell>
          <cell r="AN393">
            <v>0</v>
          </cell>
          <cell r="AO393">
            <v>0</v>
          </cell>
          <cell r="AP393">
            <v>0</v>
          </cell>
          <cell r="AQ393">
            <v>0</v>
          </cell>
          <cell r="AR393">
            <v>0</v>
          </cell>
          <cell r="AS393">
            <v>95</v>
          </cell>
          <cell r="AT393">
            <v>0</v>
          </cell>
          <cell r="AU393">
            <v>0</v>
          </cell>
          <cell r="AV393">
            <v>72</v>
          </cell>
          <cell r="AW393">
            <v>3</v>
          </cell>
          <cell r="AX393">
            <v>64</v>
          </cell>
          <cell r="AY393">
            <v>0</v>
          </cell>
          <cell r="AZ393">
            <v>0</v>
          </cell>
          <cell r="BA393">
            <v>0</v>
          </cell>
          <cell r="BB393">
            <v>0</v>
          </cell>
          <cell r="BC393">
            <v>0</v>
          </cell>
          <cell r="BD393">
            <v>0</v>
          </cell>
          <cell r="BE393">
            <v>0</v>
          </cell>
          <cell r="BF393">
            <v>0</v>
          </cell>
          <cell r="BG393">
            <v>350100</v>
          </cell>
          <cell r="BH393">
            <v>0</v>
          </cell>
          <cell r="BI393">
            <v>350100</v>
          </cell>
          <cell r="BL393">
            <v>645114</v>
          </cell>
          <cell r="BM393">
            <v>0</v>
          </cell>
          <cell r="BN393">
            <v>645114</v>
          </cell>
          <cell r="BQ393">
            <v>125409</v>
          </cell>
          <cell r="BR393">
            <v>0</v>
          </cell>
          <cell r="BS393">
            <v>125409</v>
          </cell>
          <cell r="BV393">
            <v>34050</v>
          </cell>
          <cell r="BW393">
            <v>0</v>
          </cell>
          <cell r="BX393">
            <v>34050</v>
          </cell>
          <cell r="CA393">
            <v>0</v>
          </cell>
          <cell r="CB393">
            <v>0</v>
          </cell>
          <cell r="CC393">
            <v>0</v>
          </cell>
          <cell r="CF393">
            <v>0</v>
          </cell>
          <cell r="CG393">
            <v>0</v>
          </cell>
          <cell r="CH393">
            <v>0</v>
          </cell>
          <cell r="CL393">
            <v>0</v>
          </cell>
          <cell r="CM393">
            <v>0</v>
          </cell>
          <cell r="CN393">
            <v>0</v>
          </cell>
          <cell r="CQ393">
            <v>0</v>
          </cell>
          <cell r="CR393">
            <v>0</v>
          </cell>
          <cell r="CS393">
            <v>0</v>
          </cell>
          <cell r="CT393">
            <v>0</v>
          </cell>
          <cell r="CU393">
            <v>0</v>
          </cell>
          <cell r="CV393">
            <v>0</v>
          </cell>
          <cell r="CW393">
            <v>0</v>
          </cell>
          <cell r="CX393">
            <v>0</v>
          </cell>
          <cell r="CY393">
            <v>0</v>
          </cell>
          <cell r="CZ393">
            <v>0</v>
          </cell>
          <cell r="DA393">
            <v>0</v>
          </cell>
          <cell r="DB393">
            <v>0</v>
          </cell>
          <cell r="DC393">
            <v>0</v>
          </cell>
          <cell r="DD393">
            <v>0</v>
          </cell>
          <cell r="DE393">
            <v>0</v>
          </cell>
          <cell r="DF393">
            <v>0</v>
          </cell>
          <cell r="DG393">
            <v>0</v>
          </cell>
          <cell r="DH393">
            <v>0</v>
          </cell>
          <cell r="DI393">
            <v>0</v>
          </cell>
          <cell r="DJ393" t="str">
            <v>COOPERATIVA AGROINDUSTRIAL APCCA</v>
          </cell>
          <cell r="DK393" t="str">
            <v>02 Cooperativa</v>
          </cell>
          <cell r="FI393" t="str">
            <v>pacMAYOR</v>
          </cell>
        </row>
        <row r="394">
          <cell r="A394">
            <v>20603864060</v>
          </cell>
          <cell r="C394" t="str">
            <v>NARANJA</v>
          </cell>
          <cell r="D394" t="str">
            <v>NARANJA</v>
          </cell>
          <cell r="E394" t="str">
            <v>Cusco</v>
          </cell>
          <cell r="F394">
            <v>80906</v>
          </cell>
          <cell r="H394" t="str">
            <v>La Convencion</v>
          </cell>
          <cell r="I394" t="str">
            <v>Quellouno</v>
          </cell>
          <cell r="R394" t="str">
            <v>PAC</v>
          </cell>
          <cell r="S394" t="str">
            <v>2023-2024 - 2025</v>
          </cell>
          <cell r="T394">
            <v>3</v>
          </cell>
          <cell r="U394" t="str">
            <v>SI</v>
          </cell>
          <cell r="V394" t="str">
            <v>SI</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17</v>
          </cell>
          <cell r="AK394">
            <v>11</v>
          </cell>
          <cell r="AL394">
            <v>28</v>
          </cell>
          <cell r="AM394">
            <v>17</v>
          </cell>
          <cell r="AN394">
            <v>11</v>
          </cell>
          <cell r="AO394">
            <v>28</v>
          </cell>
          <cell r="AP394">
            <v>26</v>
          </cell>
          <cell r="AQ394">
            <v>12</v>
          </cell>
          <cell r="AR394">
            <v>38</v>
          </cell>
          <cell r="AS394">
            <v>38</v>
          </cell>
          <cell r="AT394">
            <v>0</v>
          </cell>
          <cell r="AU394">
            <v>0</v>
          </cell>
          <cell r="AV394">
            <v>0</v>
          </cell>
          <cell r="AW394">
            <v>0</v>
          </cell>
          <cell r="AX394">
            <v>0</v>
          </cell>
          <cell r="AY394">
            <v>0</v>
          </cell>
          <cell r="AZ394">
            <v>11</v>
          </cell>
          <cell r="BA394">
            <v>4</v>
          </cell>
          <cell r="BB394">
            <v>31</v>
          </cell>
          <cell r="BC394">
            <v>8</v>
          </cell>
          <cell r="BD394">
            <v>30</v>
          </cell>
          <cell r="BE394">
            <v>6</v>
          </cell>
          <cell r="BF394">
            <v>0</v>
          </cell>
          <cell r="BG394">
            <v>0</v>
          </cell>
          <cell r="BH394">
            <v>0</v>
          </cell>
          <cell r="BI394">
            <v>0</v>
          </cell>
          <cell r="BL394">
            <v>0</v>
          </cell>
          <cell r="BM394">
            <v>0</v>
          </cell>
          <cell r="BN394">
            <v>0</v>
          </cell>
          <cell r="BQ394">
            <v>0</v>
          </cell>
          <cell r="BR394">
            <v>0</v>
          </cell>
          <cell r="BS394">
            <v>0</v>
          </cell>
          <cell r="BV394">
            <v>0</v>
          </cell>
          <cell r="BW394">
            <v>0</v>
          </cell>
          <cell r="BX394">
            <v>0</v>
          </cell>
          <cell r="CA394">
            <v>1196000</v>
          </cell>
          <cell r="CB394">
            <v>0</v>
          </cell>
          <cell r="CC394">
            <v>1196000</v>
          </cell>
          <cell r="CF394">
            <v>756400</v>
          </cell>
          <cell r="CG394">
            <v>0</v>
          </cell>
          <cell r="CH394">
            <v>756400</v>
          </cell>
          <cell r="CL394">
            <v>635100</v>
          </cell>
          <cell r="CM394">
            <v>0</v>
          </cell>
          <cell r="CN394">
            <v>635100</v>
          </cell>
          <cell r="CQ394">
            <v>0</v>
          </cell>
          <cell r="CR394">
            <v>1196000</v>
          </cell>
          <cell r="CS394">
            <v>0</v>
          </cell>
          <cell r="CT394">
            <v>0</v>
          </cell>
          <cell r="CU394">
            <v>0</v>
          </cell>
          <cell r="CV394">
            <v>0</v>
          </cell>
          <cell r="CW394">
            <v>1196000</v>
          </cell>
          <cell r="CX394">
            <v>0</v>
          </cell>
          <cell r="CY394">
            <v>756400</v>
          </cell>
          <cell r="CZ394">
            <v>0</v>
          </cell>
          <cell r="DA394">
            <v>0</v>
          </cell>
          <cell r="DB394">
            <v>0</v>
          </cell>
          <cell r="DC394">
            <v>756400</v>
          </cell>
          <cell r="DD394">
            <v>0</v>
          </cell>
          <cell r="DE394">
            <v>635100</v>
          </cell>
          <cell r="DF394">
            <v>0</v>
          </cell>
          <cell r="DG394">
            <v>0</v>
          </cell>
          <cell r="DH394">
            <v>0</v>
          </cell>
          <cell r="DI394">
            <v>635100</v>
          </cell>
          <cell r="DJ394" t="str">
            <v>ASOCIACION DE PRODUCTORES AGROPECUARIOS CAMPANAYOC</v>
          </cell>
          <cell r="DK394" t="str">
            <v>01 Asociación</v>
          </cell>
          <cell r="FI394" t="str">
            <v>pacMAYOR</v>
          </cell>
        </row>
        <row r="395">
          <cell r="A395">
            <v>20603907176</v>
          </cell>
          <cell r="C395" t="str">
            <v>JENGIBRE (KION)</v>
          </cell>
          <cell r="D395" t="str">
            <v>JENGIBRE</v>
          </cell>
          <cell r="E395" t="str">
            <v>Junin</v>
          </cell>
          <cell r="F395">
            <v>120303</v>
          </cell>
          <cell r="H395" t="str">
            <v>Chanchamayo</v>
          </cell>
          <cell r="I395" t="str">
            <v>Pichanaqui</v>
          </cell>
          <cell r="R395" t="str">
            <v>PAC</v>
          </cell>
          <cell r="S395" t="str">
            <v>2019-2020-2021-2022-2023</v>
          </cell>
          <cell r="T395">
            <v>5</v>
          </cell>
          <cell r="U395" t="str">
            <v>SI</v>
          </cell>
          <cell r="V395" t="str">
            <v>SI</v>
          </cell>
          <cell r="W395">
            <v>0</v>
          </cell>
          <cell r="X395">
            <v>0</v>
          </cell>
          <cell r="Y395">
            <v>0</v>
          </cell>
          <cell r="Z395">
            <v>0</v>
          </cell>
          <cell r="AA395">
            <v>20</v>
          </cell>
          <cell r="AB395">
            <v>11</v>
          </cell>
          <cell r="AC395">
            <v>31</v>
          </cell>
          <cell r="AD395">
            <v>20</v>
          </cell>
          <cell r="AE395">
            <v>11</v>
          </cell>
          <cell r="AF395">
            <v>31</v>
          </cell>
          <cell r="AG395">
            <v>36</v>
          </cell>
          <cell r="AH395">
            <v>14</v>
          </cell>
          <cell r="AI395">
            <v>50</v>
          </cell>
          <cell r="AJ395">
            <v>36</v>
          </cell>
          <cell r="AK395">
            <v>14</v>
          </cell>
          <cell r="AL395">
            <v>50</v>
          </cell>
          <cell r="AM395">
            <v>0</v>
          </cell>
          <cell r="AN395">
            <v>0</v>
          </cell>
          <cell r="AO395">
            <v>0</v>
          </cell>
          <cell r="AP395">
            <v>0</v>
          </cell>
          <cell r="AQ395">
            <v>0</v>
          </cell>
          <cell r="AR395">
            <v>0</v>
          </cell>
          <cell r="AS395">
            <v>50</v>
          </cell>
          <cell r="AT395">
            <v>0</v>
          </cell>
          <cell r="AU395">
            <v>4</v>
          </cell>
          <cell r="AV395">
            <v>23</v>
          </cell>
          <cell r="AW395">
            <v>6</v>
          </cell>
          <cell r="AX395">
            <v>28</v>
          </cell>
          <cell r="AY395">
            <v>9</v>
          </cell>
          <cell r="AZ395">
            <v>19</v>
          </cell>
          <cell r="BA395">
            <v>0</v>
          </cell>
          <cell r="BB395">
            <v>0</v>
          </cell>
          <cell r="BC395">
            <v>0</v>
          </cell>
          <cell r="BD395">
            <v>0</v>
          </cell>
          <cell r="BE395">
            <v>0</v>
          </cell>
          <cell r="BF395">
            <v>0</v>
          </cell>
          <cell r="BG395">
            <v>591869.69999999995</v>
          </cell>
          <cell r="BH395">
            <v>0</v>
          </cell>
          <cell r="BI395">
            <v>591869.69999999995</v>
          </cell>
          <cell r="BL395">
            <v>517711.29</v>
          </cell>
          <cell r="BM395">
            <v>960882.06</v>
          </cell>
          <cell r="BN395">
            <v>1478593.35</v>
          </cell>
          <cell r="BQ395">
            <v>629083.93999999994</v>
          </cell>
          <cell r="BR395">
            <v>0</v>
          </cell>
          <cell r="BS395">
            <v>629083.93999999994</v>
          </cell>
          <cell r="BV395">
            <v>783749.06</v>
          </cell>
          <cell r="BW395">
            <v>0</v>
          </cell>
          <cell r="BX395">
            <v>783749.06</v>
          </cell>
          <cell r="CA395">
            <v>678682.76</v>
          </cell>
          <cell r="CB395">
            <v>0</v>
          </cell>
          <cell r="CC395">
            <v>678682.76</v>
          </cell>
          <cell r="CF395">
            <v>0</v>
          </cell>
          <cell r="CG395">
            <v>0</v>
          </cell>
          <cell r="CH395">
            <v>0</v>
          </cell>
          <cell r="CL395">
            <v>0</v>
          </cell>
          <cell r="CM395">
            <v>0</v>
          </cell>
          <cell r="CN395">
            <v>0</v>
          </cell>
          <cell r="CQ395">
            <v>0</v>
          </cell>
          <cell r="CR395">
            <v>0</v>
          </cell>
          <cell r="CS395">
            <v>0</v>
          </cell>
          <cell r="CT395">
            <v>678682.76095784002</v>
          </cell>
          <cell r="CU395">
            <v>0</v>
          </cell>
          <cell r="CV395">
            <v>0</v>
          </cell>
          <cell r="CW395">
            <v>678682.76095784002</v>
          </cell>
          <cell r="CX395">
            <v>0</v>
          </cell>
          <cell r="CY395">
            <v>0</v>
          </cell>
          <cell r="CZ395">
            <v>0</v>
          </cell>
          <cell r="DA395">
            <v>0</v>
          </cell>
          <cell r="DB395">
            <v>0</v>
          </cell>
          <cell r="DC395">
            <v>0</v>
          </cell>
          <cell r="DD395">
            <v>0</v>
          </cell>
          <cell r="DE395">
            <v>0</v>
          </cell>
          <cell r="DF395">
            <v>0</v>
          </cell>
          <cell r="DG395">
            <v>0</v>
          </cell>
          <cell r="DH395">
            <v>0</v>
          </cell>
          <cell r="DI395">
            <v>0</v>
          </cell>
          <cell r="DJ395" t="str">
            <v>COOPERATIVA AGRARIA INDUSTRIAL FRUITS PICHANAKI</v>
          </cell>
          <cell r="DK395" t="str">
            <v>02 Cooperativa</v>
          </cell>
          <cell r="FI395" t="str">
            <v>pacMAYOR</v>
          </cell>
        </row>
        <row r="396">
          <cell r="A396">
            <v>20603942028</v>
          </cell>
          <cell r="C396" t="str">
            <v>QUINUA Y OTROS GRANOS</v>
          </cell>
          <cell r="D396" t="str">
            <v>QUINUA</v>
          </cell>
          <cell r="E396" t="str">
            <v>Ayacucho</v>
          </cell>
          <cell r="F396">
            <v>50105</v>
          </cell>
          <cell r="H396" t="str">
            <v>Huamanga</v>
          </cell>
          <cell r="I396" t="str">
            <v>Chiara</v>
          </cell>
          <cell r="R396" t="str">
            <v>PAC</v>
          </cell>
          <cell r="S396" t="str">
            <v>2021-2022-2023-2024</v>
          </cell>
          <cell r="T396">
            <v>4</v>
          </cell>
          <cell r="U396" t="str">
            <v>SI</v>
          </cell>
          <cell r="V396" t="str">
            <v>SI</v>
          </cell>
          <cell r="W396">
            <v>0</v>
          </cell>
          <cell r="X396">
            <v>0</v>
          </cell>
          <cell r="Y396">
            <v>0</v>
          </cell>
          <cell r="Z396">
            <v>0</v>
          </cell>
          <cell r="AA396">
            <v>0</v>
          </cell>
          <cell r="AB396">
            <v>0</v>
          </cell>
          <cell r="AC396">
            <v>0</v>
          </cell>
          <cell r="AD396">
            <v>17</v>
          </cell>
          <cell r="AE396">
            <v>12</v>
          </cell>
          <cell r="AF396">
            <v>29</v>
          </cell>
          <cell r="AG396">
            <v>17</v>
          </cell>
          <cell r="AH396">
            <v>12</v>
          </cell>
          <cell r="AI396">
            <v>29</v>
          </cell>
          <cell r="AJ396">
            <v>17</v>
          </cell>
          <cell r="AK396">
            <v>12</v>
          </cell>
          <cell r="AL396">
            <v>29</v>
          </cell>
          <cell r="AM396">
            <v>17</v>
          </cell>
          <cell r="AN396">
            <v>12</v>
          </cell>
          <cell r="AO396">
            <v>29</v>
          </cell>
          <cell r="AP396">
            <v>0</v>
          </cell>
          <cell r="AQ396">
            <v>0</v>
          </cell>
          <cell r="AR396">
            <v>0</v>
          </cell>
          <cell r="AS396">
            <v>29</v>
          </cell>
          <cell r="AT396">
            <v>0</v>
          </cell>
          <cell r="AU396">
            <v>0</v>
          </cell>
          <cell r="AV396">
            <v>38</v>
          </cell>
          <cell r="AW396">
            <v>9</v>
          </cell>
          <cell r="AX396">
            <v>21</v>
          </cell>
          <cell r="AY396">
            <v>3</v>
          </cell>
          <cell r="AZ396">
            <v>62</v>
          </cell>
          <cell r="BA396">
            <v>5</v>
          </cell>
          <cell r="BB396">
            <v>28</v>
          </cell>
          <cell r="BC396">
            <v>2</v>
          </cell>
          <cell r="BD396">
            <v>0</v>
          </cell>
          <cell r="BE396">
            <v>0</v>
          </cell>
          <cell r="BF396">
            <v>0</v>
          </cell>
          <cell r="BG396">
            <v>0</v>
          </cell>
          <cell r="BH396">
            <v>0</v>
          </cell>
          <cell r="BI396">
            <v>0</v>
          </cell>
          <cell r="BL396">
            <v>0</v>
          </cell>
          <cell r="BM396">
            <v>0</v>
          </cell>
          <cell r="BN396">
            <v>0</v>
          </cell>
          <cell r="BQ396">
            <v>84480</v>
          </cell>
          <cell r="BR396">
            <v>0</v>
          </cell>
          <cell r="BS396">
            <v>84480</v>
          </cell>
          <cell r="BV396">
            <v>106900</v>
          </cell>
          <cell r="BW396">
            <v>0</v>
          </cell>
          <cell r="BX396">
            <v>106900</v>
          </cell>
          <cell r="CA396">
            <v>266550</v>
          </cell>
          <cell r="CB396">
            <v>0</v>
          </cell>
          <cell r="CC396">
            <v>266550</v>
          </cell>
          <cell r="CF396">
            <v>302050</v>
          </cell>
          <cell r="CG396">
            <v>0</v>
          </cell>
          <cell r="CH396">
            <v>302050</v>
          </cell>
          <cell r="CL396">
            <v>0</v>
          </cell>
          <cell r="CM396">
            <v>0</v>
          </cell>
          <cell r="CN396">
            <v>0</v>
          </cell>
          <cell r="CQ396">
            <v>0</v>
          </cell>
          <cell r="CR396">
            <v>266550</v>
          </cell>
          <cell r="CS396">
            <v>0</v>
          </cell>
          <cell r="CT396">
            <v>0</v>
          </cell>
          <cell r="CU396">
            <v>0</v>
          </cell>
          <cell r="CV396">
            <v>0</v>
          </cell>
          <cell r="CW396">
            <v>266550</v>
          </cell>
          <cell r="CX396">
            <v>0</v>
          </cell>
          <cell r="CY396">
            <v>302050</v>
          </cell>
          <cell r="CZ396">
            <v>0</v>
          </cell>
          <cell r="DA396">
            <v>0</v>
          </cell>
          <cell r="DB396">
            <v>0</v>
          </cell>
          <cell r="DC396">
            <v>302050</v>
          </cell>
          <cell r="DD396">
            <v>0</v>
          </cell>
          <cell r="DE396">
            <v>0</v>
          </cell>
          <cell r="DF396">
            <v>0</v>
          </cell>
          <cell r="DG396">
            <v>0</v>
          </cell>
          <cell r="DH396">
            <v>0</v>
          </cell>
          <cell r="DI396">
            <v>0</v>
          </cell>
          <cell r="DJ396" t="str">
            <v>COOPERATIVA AGRARIA DE PRODUCTORES TIKANKA CHIARA-AYACUCHO</v>
          </cell>
          <cell r="DK396" t="str">
            <v>02 Cooperativa</v>
          </cell>
          <cell r="FI396" t="str">
            <v>pacMAYOR</v>
          </cell>
        </row>
        <row r="397">
          <cell r="A397">
            <v>20603957033</v>
          </cell>
          <cell r="C397" t="str">
            <v>JENGIBRE (KION)</v>
          </cell>
          <cell r="D397" t="str">
            <v>JENGIBRE</v>
          </cell>
          <cell r="E397" t="str">
            <v>Junin</v>
          </cell>
          <cell r="F397">
            <v>120301</v>
          </cell>
          <cell r="H397" t="str">
            <v>Chanchamayo</v>
          </cell>
          <cell r="I397" t="str">
            <v>Chanchamayo</v>
          </cell>
          <cell r="R397" t="str">
            <v>PAC</v>
          </cell>
          <cell r="S397" t="str">
            <v>2023-2024</v>
          </cell>
          <cell r="T397">
            <v>2</v>
          </cell>
          <cell r="U397" t="str">
            <v>SI</v>
          </cell>
          <cell r="V397" t="str">
            <v>SI</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70</v>
          </cell>
          <cell r="AK397">
            <v>34</v>
          </cell>
          <cell r="AL397">
            <v>104</v>
          </cell>
          <cell r="AM397">
            <v>104</v>
          </cell>
          <cell r="AN397">
            <v>0</v>
          </cell>
          <cell r="AO397">
            <v>104</v>
          </cell>
          <cell r="AP397">
            <v>0</v>
          </cell>
          <cell r="AQ397">
            <v>0</v>
          </cell>
          <cell r="AR397">
            <v>0</v>
          </cell>
          <cell r="AS397">
            <v>104</v>
          </cell>
          <cell r="AT397">
            <v>0</v>
          </cell>
          <cell r="AU397">
            <v>0</v>
          </cell>
          <cell r="AV397">
            <v>0</v>
          </cell>
          <cell r="AW397">
            <v>0</v>
          </cell>
          <cell r="AX397">
            <v>0</v>
          </cell>
          <cell r="AY397">
            <v>0</v>
          </cell>
          <cell r="AZ397">
            <v>19</v>
          </cell>
          <cell r="BA397">
            <v>0</v>
          </cell>
          <cell r="BB397">
            <v>25</v>
          </cell>
          <cell r="BC397">
            <v>0</v>
          </cell>
          <cell r="BD397">
            <v>0</v>
          </cell>
          <cell r="BE397">
            <v>0</v>
          </cell>
          <cell r="BF397">
            <v>0</v>
          </cell>
          <cell r="BG397">
            <v>0</v>
          </cell>
          <cell r="BH397">
            <v>0</v>
          </cell>
          <cell r="BI397">
            <v>0</v>
          </cell>
          <cell r="BL397">
            <v>0</v>
          </cell>
          <cell r="BM397">
            <v>0</v>
          </cell>
          <cell r="BN397">
            <v>0</v>
          </cell>
          <cell r="BQ397">
            <v>0</v>
          </cell>
          <cell r="BR397">
            <v>0</v>
          </cell>
          <cell r="BS397">
            <v>0</v>
          </cell>
          <cell r="BV397">
            <v>0</v>
          </cell>
          <cell r="BW397">
            <v>0</v>
          </cell>
          <cell r="BX397">
            <v>0</v>
          </cell>
          <cell r="CA397">
            <v>0</v>
          </cell>
          <cell r="CB397">
            <v>0</v>
          </cell>
          <cell r="CC397">
            <v>0</v>
          </cell>
          <cell r="CF397">
            <v>0</v>
          </cell>
          <cell r="CG397">
            <v>0</v>
          </cell>
          <cell r="CH397">
            <v>0</v>
          </cell>
          <cell r="CL397">
            <v>0</v>
          </cell>
          <cell r="CM397">
            <v>0</v>
          </cell>
          <cell r="CN397">
            <v>0</v>
          </cell>
          <cell r="CQ397">
            <v>0</v>
          </cell>
          <cell r="CR397">
            <v>0</v>
          </cell>
          <cell r="CS397">
            <v>0</v>
          </cell>
          <cell r="CT397">
            <v>0</v>
          </cell>
          <cell r="CU397">
            <v>0</v>
          </cell>
          <cell r="CV397">
            <v>0</v>
          </cell>
          <cell r="CW397">
            <v>0</v>
          </cell>
          <cell r="CX397">
            <v>0</v>
          </cell>
          <cell r="CY397">
            <v>0</v>
          </cell>
          <cell r="CZ397">
            <v>0</v>
          </cell>
          <cell r="DA397">
            <v>0</v>
          </cell>
          <cell r="DB397">
            <v>0</v>
          </cell>
          <cell r="DC397">
            <v>0</v>
          </cell>
          <cell r="DD397">
            <v>0</v>
          </cell>
          <cell r="DE397">
            <v>0</v>
          </cell>
          <cell r="DF397">
            <v>0</v>
          </cell>
          <cell r="DG397">
            <v>0</v>
          </cell>
          <cell r="DH397">
            <v>0</v>
          </cell>
          <cell r="DI397">
            <v>0</v>
          </cell>
          <cell r="DJ397" t="str">
            <v>ASOCIACIÓN DE PRODUCTORES AGROINDUSTRIALES Y SERVICIOS MÚLTIPLES HUAYNA PICCHU VRAE</v>
          </cell>
          <cell r="DK397" t="str">
            <v>01 Asociación</v>
          </cell>
          <cell r="FI397" t="str">
            <v>pacMAYOR</v>
          </cell>
        </row>
        <row r="398">
          <cell r="A398">
            <v>20603979924</v>
          </cell>
          <cell r="C398" t="str">
            <v>PALTA</v>
          </cell>
          <cell r="D398" t="str">
            <v>PALTA</v>
          </cell>
          <cell r="E398" t="str">
            <v>Apurimac</v>
          </cell>
          <cell r="F398">
            <v>30605</v>
          </cell>
          <cell r="H398" t="str">
            <v>Chincheros</v>
          </cell>
          <cell r="I398" t="str">
            <v>Ocobamba</v>
          </cell>
          <cell r="R398" t="str">
            <v>PAC</v>
          </cell>
          <cell r="S398" t="str">
            <v>2025</v>
          </cell>
          <cell r="T398">
            <v>1</v>
          </cell>
          <cell r="U398" t="str">
            <v>SI</v>
          </cell>
          <cell r="V398" t="str">
            <v>SI</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14</v>
          </cell>
          <cell r="AQ398">
            <v>4</v>
          </cell>
          <cell r="AR398">
            <v>18</v>
          </cell>
          <cell r="AS398">
            <v>18</v>
          </cell>
          <cell r="BD398">
            <v>30</v>
          </cell>
          <cell r="BE398">
            <v>4</v>
          </cell>
          <cell r="CL398">
            <v>157158</v>
          </cell>
          <cell r="CM398">
            <v>0</v>
          </cell>
          <cell r="CN398">
            <v>157158</v>
          </cell>
          <cell r="DD398">
            <v>0</v>
          </cell>
          <cell r="DE398">
            <v>157158</v>
          </cell>
          <cell r="DF398">
            <v>0</v>
          </cell>
          <cell r="DG398">
            <v>0</v>
          </cell>
          <cell r="DH398">
            <v>0</v>
          </cell>
          <cell r="DI398">
            <v>157158</v>
          </cell>
          <cell r="DJ398" t="str">
            <v>ASOCIACION DE PRODUCTORES AGROPECUARIOS MANOS A TRABAJAR PISCOBAMBA BAJA DEL DISTRITO DE OCOBAMBA</v>
          </cell>
          <cell r="DK398" t="str">
            <v>01 Asociación</v>
          </cell>
          <cell r="FI398" t="str">
            <v>pacMAYOR</v>
          </cell>
        </row>
        <row r="399">
          <cell r="A399">
            <v>20601339090</v>
          </cell>
          <cell r="C399" t="str">
            <v>CAFÉ</v>
          </cell>
          <cell r="D399" t="str">
            <v>CAFÉ</v>
          </cell>
          <cell r="E399" t="str">
            <v>Huanuco</v>
          </cell>
          <cell r="F399">
            <v>100507</v>
          </cell>
          <cell r="H399" t="str">
            <v>Huamalies</v>
          </cell>
          <cell r="I399" t="str">
            <v>Monzon</v>
          </cell>
          <cell r="R399" t="str">
            <v>PAC</v>
          </cell>
          <cell r="S399" t="str">
            <v>2018-2019</v>
          </cell>
          <cell r="T399">
            <v>2</v>
          </cell>
          <cell r="U399" t="str">
            <v>SI</v>
          </cell>
          <cell r="V399" t="str">
            <v>NO</v>
          </cell>
          <cell r="W399">
            <v>131</v>
          </cell>
          <cell r="X399">
            <v>109</v>
          </cell>
          <cell r="Y399">
            <v>21</v>
          </cell>
          <cell r="Z399">
            <v>130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130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2970</v>
          </cell>
          <cell r="BH399">
            <v>0</v>
          </cell>
          <cell r="BI399">
            <v>2970</v>
          </cell>
          <cell r="BL399">
            <v>0</v>
          </cell>
          <cell r="BM399">
            <v>0</v>
          </cell>
          <cell r="BN399">
            <v>0</v>
          </cell>
          <cell r="BQ399">
            <v>0</v>
          </cell>
          <cell r="BR399">
            <v>0</v>
          </cell>
          <cell r="BS399">
            <v>0</v>
          </cell>
          <cell r="BV399">
            <v>0</v>
          </cell>
          <cell r="BW399">
            <v>0</v>
          </cell>
          <cell r="BX399">
            <v>0</v>
          </cell>
          <cell r="CA399">
            <v>0</v>
          </cell>
          <cell r="CB399">
            <v>0</v>
          </cell>
          <cell r="CC399">
            <v>0</v>
          </cell>
          <cell r="CF399">
            <v>0</v>
          </cell>
          <cell r="CG399">
            <v>0</v>
          </cell>
          <cell r="CH399">
            <v>0</v>
          </cell>
          <cell r="CL399">
            <v>0</v>
          </cell>
          <cell r="CM399">
            <v>0</v>
          </cell>
          <cell r="CN399">
            <v>0</v>
          </cell>
          <cell r="CQ399">
            <v>0</v>
          </cell>
          <cell r="CR399">
            <v>0</v>
          </cell>
          <cell r="CS399">
            <v>0</v>
          </cell>
          <cell r="CT399">
            <v>0</v>
          </cell>
          <cell r="CU399">
            <v>0</v>
          </cell>
          <cell r="CV399">
            <v>0</v>
          </cell>
          <cell r="CW399">
            <v>0</v>
          </cell>
          <cell r="CX399">
            <v>0</v>
          </cell>
          <cell r="CY399">
            <v>0</v>
          </cell>
          <cell r="CZ399">
            <v>0</v>
          </cell>
          <cell r="DA399">
            <v>0</v>
          </cell>
          <cell r="DB399">
            <v>0</v>
          </cell>
          <cell r="DC399">
            <v>0</v>
          </cell>
          <cell r="DD399">
            <v>0</v>
          </cell>
          <cell r="DE399">
            <v>0</v>
          </cell>
          <cell r="DF399">
            <v>0</v>
          </cell>
          <cell r="DG399">
            <v>0</v>
          </cell>
          <cell r="DH399">
            <v>0</v>
          </cell>
          <cell r="DI399">
            <v>0</v>
          </cell>
          <cell r="DJ399" t="str">
            <v>COOPERATIVA AGROINDUSTRIAL CAFETALERA CACOTERA MONZON LTDA</v>
          </cell>
          <cell r="DK399" t="str">
            <v>02 Cooperativa</v>
          </cell>
          <cell r="FI399" t="str">
            <v>pacMAYOR</v>
          </cell>
        </row>
        <row r="400">
          <cell r="A400">
            <v>20606485281</v>
          </cell>
          <cell r="C400" t="str">
            <v>CAFÉ</v>
          </cell>
          <cell r="D400" t="str">
            <v>CAFÉ</v>
          </cell>
          <cell r="E400" t="str">
            <v>Junin</v>
          </cell>
          <cell r="F400">
            <v>120601</v>
          </cell>
          <cell r="H400" t="str">
            <v>Satipo</v>
          </cell>
          <cell r="I400" t="str">
            <v>Satipo</v>
          </cell>
          <cell r="R400" t="str">
            <v>PAC</v>
          </cell>
          <cell r="S400" t="str">
            <v>2021</v>
          </cell>
          <cell r="T400">
            <v>1</v>
          </cell>
          <cell r="U400" t="str">
            <v>SI</v>
          </cell>
          <cell r="V400" t="str">
            <v>SI</v>
          </cell>
          <cell r="W400">
            <v>0</v>
          </cell>
          <cell r="X400">
            <v>0</v>
          </cell>
          <cell r="Y400">
            <v>0</v>
          </cell>
          <cell r="Z400">
            <v>0</v>
          </cell>
          <cell r="AA400">
            <v>0</v>
          </cell>
          <cell r="AB400">
            <v>0</v>
          </cell>
          <cell r="AC400">
            <v>0</v>
          </cell>
          <cell r="AD400">
            <v>60</v>
          </cell>
          <cell r="AE400">
            <v>15</v>
          </cell>
          <cell r="AF400">
            <v>75</v>
          </cell>
          <cell r="AG400">
            <v>0</v>
          </cell>
          <cell r="AH400">
            <v>0</v>
          </cell>
          <cell r="AI400">
            <v>0</v>
          </cell>
          <cell r="AJ400">
            <v>0</v>
          </cell>
          <cell r="AK400">
            <v>0</v>
          </cell>
          <cell r="AL400">
            <v>0</v>
          </cell>
          <cell r="AM400">
            <v>0</v>
          </cell>
          <cell r="AN400">
            <v>0</v>
          </cell>
          <cell r="AO400">
            <v>0</v>
          </cell>
          <cell r="AP400">
            <v>0</v>
          </cell>
          <cell r="AQ400">
            <v>0</v>
          </cell>
          <cell r="AR400">
            <v>0</v>
          </cell>
          <cell r="AS400">
            <v>75</v>
          </cell>
          <cell r="AT400">
            <v>0</v>
          </cell>
          <cell r="AU400">
            <v>0</v>
          </cell>
          <cell r="AV400">
            <v>17</v>
          </cell>
          <cell r="AW400">
            <v>5</v>
          </cell>
          <cell r="AX400">
            <v>0</v>
          </cell>
          <cell r="AY400">
            <v>0</v>
          </cell>
          <cell r="AZ400">
            <v>0</v>
          </cell>
          <cell r="BA400">
            <v>0</v>
          </cell>
          <cell r="BB400">
            <v>0</v>
          </cell>
          <cell r="BC400">
            <v>0</v>
          </cell>
          <cell r="BD400">
            <v>0</v>
          </cell>
          <cell r="BE400">
            <v>0</v>
          </cell>
          <cell r="BF400">
            <v>0</v>
          </cell>
          <cell r="BG400">
            <v>0</v>
          </cell>
          <cell r="BH400">
            <v>0</v>
          </cell>
          <cell r="BI400">
            <v>0</v>
          </cell>
          <cell r="BL400">
            <v>0</v>
          </cell>
          <cell r="BM400">
            <v>0</v>
          </cell>
          <cell r="BN400">
            <v>0</v>
          </cell>
          <cell r="BQ400">
            <v>0</v>
          </cell>
          <cell r="BR400">
            <v>0</v>
          </cell>
          <cell r="BS400">
            <v>0</v>
          </cell>
          <cell r="BV400">
            <v>0</v>
          </cell>
          <cell r="BW400">
            <v>0</v>
          </cell>
          <cell r="BX400">
            <v>0</v>
          </cell>
          <cell r="CA400">
            <v>0</v>
          </cell>
          <cell r="CB400">
            <v>0</v>
          </cell>
          <cell r="CC400">
            <v>0</v>
          </cell>
          <cell r="CF400">
            <v>0</v>
          </cell>
          <cell r="CG400">
            <v>0</v>
          </cell>
          <cell r="CH400">
            <v>0</v>
          </cell>
          <cell r="CL400">
            <v>0</v>
          </cell>
          <cell r="CM400">
            <v>0</v>
          </cell>
          <cell r="CN400">
            <v>0</v>
          </cell>
          <cell r="CQ400">
            <v>0</v>
          </cell>
          <cell r="CR400">
            <v>0</v>
          </cell>
          <cell r="CS400">
            <v>0</v>
          </cell>
          <cell r="CT400">
            <v>0</v>
          </cell>
          <cell r="CU400">
            <v>0</v>
          </cell>
          <cell r="CV400">
            <v>0</v>
          </cell>
          <cell r="CW400">
            <v>0</v>
          </cell>
          <cell r="CX400">
            <v>0</v>
          </cell>
          <cell r="CY400">
            <v>0</v>
          </cell>
          <cell r="CZ400">
            <v>0</v>
          </cell>
          <cell r="DA400">
            <v>0</v>
          </cell>
          <cell r="DB400">
            <v>0</v>
          </cell>
          <cell r="DC400">
            <v>0</v>
          </cell>
          <cell r="DD400">
            <v>0</v>
          </cell>
          <cell r="DE400">
            <v>0</v>
          </cell>
          <cell r="DF400">
            <v>0</v>
          </cell>
          <cell r="DG400">
            <v>0</v>
          </cell>
          <cell r="DH400">
            <v>0</v>
          </cell>
          <cell r="DI400">
            <v>0</v>
          </cell>
          <cell r="DJ400" t="str">
            <v>COOPERATIVA AGROINDUSTRIAL DE LA GRAN NACION ASHANINKA</v>
          </cell>
          <cell r="DK400" t="str">
            <v>02 Cooperativa</v>
          </cell>
          <cell r="FI400" t="str">
            <v>pacMAYOR</v>
          </cell>
        </row>
        <row r="401">
          <cell r="A401">
            <v>20604218358</v>
          </cell>
          <cell r="C401" t="str">
            <v>PALTA</v>
          </cell>
          <cell r="D401" t="str">
            <v>PALTA</v>
          </cell>
          <cell r="E401" t="str">
            <v>Ancash</v>
          </cell>
          <cell r="F401">
            <v>20110</v>
          </cell>
          <cell r="H401" t="str">
            <v>Huaraz</v>
          </cell>
          <cell r="I401" t="str">
            <v>Pariacoto</v>
          </cell>
          <cell r="R401" t="str">
            <v>PAC</v>
          </cell>
          <cell r="S401" t="str">
            <v>2022-2023-2024</v>
          </cell>
          <cell r="T401">
            <v>3</v>
          </cell>
          <cell r="U401" t="str">
            <v>SI</v>
          </cell>
          <cell r="V401" t="str">
            <v>SI</v>
          </cell>
          <cell r="W401">
            <v>0</v>
          </cell>
          <cell r="X401">
            <v>0</v>
          </cell>
          <cell r="Y401">
            <v>0</v>
          </cell>
          <cell r="Z401">
            <v>0</v>
          </cell>
          <cell r="AA401">
            <v>0</v>
          </cell>
          <cell r="AB401">
            <v>0</v>
          </cell>
          <cell r="AC401">
            <v>0</v>
          </cell>
          <cell r="AD401">
            <v>0</v>
          </cell>
          <cell r="AE401">
            <v>0</v>
          </cell>
          <cell r="AF401">
            <v>0</v>
          </cell>
          <cell r="AG401">
            <v>132</v>
          </cell>
          <cell r="AH401">
            <v>19</v>
          </cell>
          <cell r="AI401">
            <v>151</v>
          </cell>
          <cell r="AJ401">
            <v>132</v>
          </cell>
          <cell r="AK401">
            <v>19</v>
          </cell>
          <cell r="AL401">
            <v>151</v>
          </cell>
          <cell r="AM401">
            <v>135</v>
          </cell>
          <cell r="AN401">
            <v>14</v>
          </cell>
          <cell r="AO401">
            <v>149</v>
          </cell>
          <cell r="AP401">
            <v>0</v>
          </cell>
          <cell r="AQ401">
            <v>0</v>
          </cell>
          <cell r="AR401">
            <v>0</v>
          </cell>
          <cell r="AS401">
            <v>149</v>
          </cell>
          <cell r="AT401">
            <v>0</v>
          </cell>
          <cell r="AU401">
            <v>0</v>
          </cell>
          <cell r="AV401">
            <v>0</v>
          </cell>
          <cell r="AW401">
            <v>0</v>
          </cell>
          <cell r="AX401">
            <v>17</v>
          </cell>
          <cell r="AY401">
            <v>5</v>
          </cell>
          <cell r="AZ401">
            <v>37</v>
          </cell>
          <cell r="BA401">
            <v>1</v>
          </cell>
          <cell r="BB401">
            <v>27</v>
          </cell>
          <cell r="BC401">
            <v>3</v>
          </cell>
          <cell r="BD401">
            <v>0</v>
          </cell>
          <cell r="BE401">
            <v>0</v>
          </cell>
          <cell r="BF401">
            <v>0</v>
          </cell>
          <cell r="BG401">
            <v>0</v>
          </cell>
          <cell r="BH401">
            <v>0</v>
          </cell>
          <cell r="BI401">
            <v>0</v>
          </cell>
          <cell r="BL401">
            <v>0</v>
          </cell>
          <cell r="BM401">
            <v>0</v>
          </cell>
          <cell r="BN401">
            <v>0</v>
          </cell>
          <cell r="BQ401">
            <v>0</v>
          </cell>
          <cell r="BR401">
            <v>0</v>
          </cell>
          <cell r="BS401">
            <v>0</v>
          </cell>
          <cell r="BV401">
            <v>363932.5</v>
          </cell>
          <cell r="BW401">
            <v>0</v>
          </cell>
          <cell r="BX401">
            <v>363932.5</v>
          </cell>
          <cell r="CA401">
            <v>664665.59999999998</v>
          </cell>
          <cell r="CB401">
            <v>0</v>
          </cell>
          <cell r="CC401">
            <v>664665.59999999998</v>
          </cell>
          <cell r="CF401">
            <v>1376040</v>
          </cell>
          <cell r="CG401">
            <v>0</v>
          </cell>
          <cell r="CH401">
            <v>1376040</v>
          </cell>
          <cell r="CL401">
            <v>0</v>
          </cell>
          <cell r="CM401">
            <v>0</v>
          </cell>
          <cell r="CN401">
            <v>0</v>
          </cell>
          <cell r="CQ401">
            <v>0</v>
          </cell>
          <cell r="CR401">
            <v>664665.59999999998</v>
          </cell>
          <cell r="CS401">
            <v>0</v>
          </cell>
          <cell r="CT401">
            <v>0</v>
          </cell>
          <cell r="CU401">
            <v>0</v>
          </cell>
          <cell r="CV401">
            <v>0</v>
          </cell>
          <cell r="CW401">
            <v>664665.59999999998</v>
          </cell>
          <cell r="CX401">
            <v>0</v>
          </cell>
          <cell r="CY401">
            <v>1376040</v>
          </cell>
          <cell r="CZ401">
            <v>0</v>
          </cell>
          <cell r="DA401">
            <v>0</v>
          </cell>
          <cell r="DB401">
            <v>0</v>
          </cell>
          <cell r="DC401">
            <v>1376040</v>
          </cell>
          <cell r="DD401">
            <v>0</v>
          </cell>
          <cell r="DE401">
            <v>0</v>
          </cell>
          <cell r="DF401">
            <v>0</v>
          </cell>
          <cell r="DG401">
            <v>0</v>
          </cell>
          <cell r="DH401">
            <v>0</v>
          </cell>
          <cell r="DI401">
            <v>0</v>
          </cell>
          <cell r="DJ401" t="str">
            <v>COOPERATIVA AGRARIA COYAPAPI</v>
          </cell>
          <cell r="DK401" t="str">
            <v>02 Cooperativa</v>
          </cell>
          <cell r="FI401" t="str">
            <v>pacMAYOR</v>
          </cell>
        </row>
        <row r="402">
          <cell r="A402">
            <v>20600874919</v>
          </cell>
          <cell r="C402" t="str">
            <v>CACAO</v>
          </cell>
          <cell r="D402" t="str">
            <v>CACAO</v>
          </cell>
          <cell r="E402" t="str">
            <v>Madre de Dios</v>
          </cell>
          <cell r="F402">
            <v>170101</v>
          </cell>
          <cell r="H402" t="str">
            <v>Tambopata</v>
          </cell>
          <cell r="I402" t="str">
            <v>Tambopata</v>
          </cell>
          <cell r="R402" t="str">
            <v>PAC</v>
          </cell>
          <cell r="S402" t="str">
            <v>2018-2019-2020-2021-2022-2023</v>
          </cell>
          <cell r="T402">
            <v>6</v>
          </cell>
          <cell r="U402" t="str">
            <v>SI</v>
          </cell>
          <cell r="V402" t="str">
            <v>SI</v>
          </cell>
          <cell r="W402">
            <v>82</v>
          </cell>
          <cell r="X402">
            <v>82</v>
          </cell>
          <cell r="Y402">
            <v>30</v>
          </cell>
          <cell r="Z402">
            <v>112</v>
          </cell>
          <cell r="AA402">
            <v>89</v>
          </cell>
          <cell r="AB402">
            <v>31</v>
          </cell>
          <cell r="AC402">
            <v>120</v>
          </cell>
          <cell r="AD402">
            <v>83</v>
          </cell>
          <cell r="AE402">
            <v>26</v>
          </cell>
          <cell r="AF402">
            <v>109</v>
          </cell>
          <cell r="AG402">
            <v>83</v>
          </cell>
          <cell r="AH402">
            <v>26</v>
          </cell>
          <cell r="AI402">
            <v>109</v>
          </cell>
          <cell r="AJ402">
            <v>83</v>
          </cell>
          <cell r="AK402">
            <v>26</v>
          </cell>
          <cell r="AL402">
            <v>109</v>
          </cell>
          <cell r="AM402">
            <v>0</v>
          </cell>
          <cell r="AN402">
            <v>0</v>
          </cell>
          <cell r="AO402">
            <v>0</v>
          </cell>
          <cell r="AP402">
            <v>0</v>
          </cell>
          <cell r="AQ402">
            <v>0</v>
          </cell>
          <cell r="AR402">
            <v>0</v>
          </cell>
          <cell r="AS402">
            <v>109</v>
          </cell>
          <cell r="AT402">
            <v>0</v>
          </cell>
          <cell r="AU402">
            <v>2</v>
          </cell>
          <cell r="AV402">
            <v>26</v>
          </cell>
          <cell r="AW402">
            <v>4</v>
          </cell>
          <cell r="AX402">
            <v>32</v>
          </cell>
          <cell r="AY402">
            <v>7</v>
          </cell>
          <cell r="AZ402">
            <v>28</v>
          </cell>
          <cell r="BA402">
            <v>2</v>
          </cell>
          <cell r="BB402">
            <v>0</v>
          </cell>
          <cell r="BC402">
            <v>0</v>
          </cell>
          <cell r="BD402">
            <v>0</v>
          </cell>
          <cell r="BE402">
            <v>0</v>
          </cell>
          <cell r="BF402">
            <v>0</v>
          </cell>
          <cell r="BG402">
            <v>705164.84</v>
          </cell>
          <cell r="BH402">
            <v>0</v>
          </cell>
          <cell r="BI402">
            <v>705164.84</v>
          </cell>
          <cell r="BL402">
            <v>296046.14</v>
          </cell>
          <cell r="BM402">
            <v>0</v>
          </cell>
          <cell r="BN402">
            <v>296046.14</v>
          </cell>
          <cell r="BQ402">
            <v>758866.61</v>
          </cell>
          <cell r="BR402">
            <v>0</v>
          </cell>
          <cell r="BS402">
            <v>758866.61</v>
          </cell>
          <cell r="BV402">
            <v>469170.51</v>
          </cell>
          <cell r="BW402">
            <v>0</v>
          </cell>
          <cell r="BX402">
            <v>469170.51</v>
          </cell>
          <cell r="CA402">
            <v>836337.97</v>
          </cell>
          <cell r="CB402">
            <v>0</v>
          </cell>
          <cell r="CC402">
            <v>836337.97</v>
          </cell>
          <cell r="CF402">
            <v>0</v>
          </cell>
          <cell r="CG402">
            <v>0</v>
          </cell>
          <cell r="CH402">
            <v>0</v>
          </cell>
          <cell r="CL402">
            <v>0</v>
          </cell>
          <cell r="CM402">
            <v>0</v>
          </cell>
          <cell r="CN402">
            <v>0</v>
          </cell>
          <cell r="CQ402">
            <v>0</v>
          </cell>
          <cell r="CR402">
            <v>0</v>
          </cell>
          <cell r="CS402">
            <v>0</v>
          </cell>
          <cell r="CT402">
            <v>836337.96499999997</v>
          </cell>
          <cell r="CU402">
            <v>0</v>
          </cell>
          <cell r="CV402">
            <v>0</v>
          </cell>
          <cell r="CW402">
            <v>836337.96499999997</v>
          </cell>
          <cell r="CX402">
            <v>0</v>
          </cell>
          <cell r="CY402">
            <v>0</v>
          </cell>
          <cell r="CZ402">
            <v>0</v>
          </cell>
          <cell r="DA402">
            <v>0</v>
          </cell>
          <cell r="DB402">
            <v>0</v>
          </cell>
          <cell r="DC402">
            <v>0</v>
          </cell>
          <cell r="DD402">
            <v>0</v>
          </cell>
          <cell r="DE402">
            <v>0</v>
          </cell>
          <cell r="DF402">
            <v>0</v>
          </cell>
          <cell r="DG402">
            <v>0</v>
          </cell>
          <cell r="DH402">
            <v>0</v>
          </cell>
          <cell r="DI402">
            <v>0</v>
          </cell>
          <cell r="DJ402" t="str">
            <v>COOPERATIVA AGRARIA DE LA INTER OCEANICA LIMITADA</v>
          </cell>
          <cell r="DK402" t="str">
            <v>02 Cooperativa</v>
          </cell>
          <cell r="FI402" t="str">
            <v>pacMAYOR</v>
          </cell>
        </row>
        <row r="403">
          <cell r="A403">
            <v>20604315825</v>
          </cell>
          <cell r="C403" t="str">
            <v>FLORES</v>
          </cell>
          <cell r="D403" t="str">
            <v>FLORES</v>
          </cell>
          <cell r="E403" t="str">
            <v>Ucayali</v>
          </cell>
          <cell r="F403">
            <v>250301</v>
          </cell>
          <cell r="H403" t="str">
            <v>Padre Abad</v>
          </cell>
          <cell r="I403" t="str">
            <v>Padre Abad</v>
          </cell>
          <cell r="R403" t="str">
            <v>PAC</v>
          </cell>
          <cell r="S403" t="str">
            <v>2023-2024</v>
          </cell>
          <cell r="T403">
            <v>2</v>
          </cell>
          <cell r="U403" t="str">
            <v>SI</v>
          </cell>
          <cell r="V403" t="str">
            <v>SI</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20</v>
          </cell>
          <cell r="AK403">
            <v>13</v>
          </cell>
          <cell r="AL403">
            <v>33</v>
          </cell>
          <cell r="AM403">
            <v>22</v>
          </cell>
          <cell r="AN403">
            <v>2</v>
          </cell>
          <cell r="AO403">
            <v>24</v>
          </cell>
          <cell r="AP403">
            <v>0</v>
          </cell>
          <cell r="AQ403">
            <v>0</v>
          </cell>
          <cell r="AR403">
            <v>0</v>
          </cell>
          <cell r="AS403">
            <v>24</v>
          </cell>
          <cell r="AT403">
            <v>0</v>
          </cell>
          <cell r="AU403">
            <v>0</v>
          </cell>
          <cell r="AV403">
            <v>0</v>
          </cell>
          <cell r="AW403">
            <v>0</v>
          </cell>
          <cell r="AX403">
            <v>0</v>
          </cell>
          <cell r="AY403">
            <v>0</v>
          </cell>
          <cell r="AZ403">
            <v>47</v>
          </cell>
          <cell r="BA403">
            <v>1</v>
          </cell>
          <cell r="BB403">
            <v>37</v>
          </cell>
          <cell r="BC403">
            <v>1</v>
          </cell>
          <cell r="BD403">
            <v>0</v>
          </cell>
          <cell r="BE403">
            <v>0</v>
          </cell>
          <cell r="BF403">
            <v>0</v>
          </cell>
          <cell r="BG403">
            <v>0</v>
          </cell>
          <cell r="BH403">
            <v>0</v>
          </cell>
          <cell r="BI403">
            <v>0</v>
          </cell>
          <cell r="BL403">
            <v>0</v>
          </cell>
          <cell r="BM403">
            <v>0</v>
          </cell>
          <cell r="BN403">
            <v>0</v>
          </cell>
          <cell r="BQ403">
            <v>0</v>
          </cell>
          <cell r="BR403">
            <v>0</v>
          </cell>
          <cell r="BS403">
            <v>0</v>
          </cell>
          <cell r="BV403">
            <v>0</v>
          </cell>
          <cell r="BW403">
            <v>0</v>
          </cell>
          <cell r="BX403">
            <v>0</v>
          </cell>
          <cell r="CA403">
            <v>22950</v>
          </cell>
          <cell r="CB403">
            <v>0</v>
          </cell>
          <cell r="CC403">
            <v>22950</v>
          </cell>
          <cell r="CF403">
            <v>0</v>
          </cell>
          <cell r="CG403">
            <v>0</v>
          </cell>
          <cell r="CH403">
            <v>0</v>
          </cell>
          <cell r="CL403">
            <v>0</v>
          </cell>
          <cell r="CM403">
            <v>0</v>
          </cell>
          <cell r="CN403">
            <v>0</v>
          </cell>
          <cell r="CQ403">
            <v>22950</v>
          </cell>
          <cell r="CR403">
            <v>0</v>
          </cell>
          <cell r="CS403">
            <v>0</v>
          </cell>
          <cell r="CT403">
            <v>0</v>
          </cell>
          <cell r="CU403">
            <v>0</v>
          </cell>
          <cell r="CV403">
            <v>0</v>
          </cell>
          <cell r="CW403">
            <v>22950</v>
          </cell>
          <cell r="CX403">
            <v>0</v>
          </cell>
          <cell r="CY403">
            <v>0</v>
          </cell>
          <cell r="CZ403">
            <v>0</v>
          </cell>
          <cell r="DA403">
            <v>0</v>
          </cell>
          <cell r="DB403">
            <v>0</v>
          </cell>
          <cell r="DC403">
            <v>0</v>
          </cell>
          <cell r="DD403">
            <v>0</v>
          </cell>
          <cell r="DE403">
            <v>0</v>
          </cell>
          <cell r="DF403">
            <v>0</v>
          </cell>
          <cell r="DG403">
            <v>0</v>
          </cell>
          <cell r="DH403">
            <v>0</v>
          </cell>
          <cell r="DI403">
            <v>0</v>
          </cell>
          <cell r="DJ403" t="str">
            <v>ASOCIACION DE PRODUCTORES DE FLORES NATIVAS, AGROINDUSTRIALES, PISCICOLA Y MEDIO AMBIENTE - UCAYALI</v>
          </cell>
          <cell r="DK403" t="str">
            <v>01 Asociación</v>
          </cell>
          <cell r="FI403" t="str">
            <v>pacMAYOR</v>
          </cell>
        </row>
        <row r="404">
          <cell r="A404">
            <v>20573057385</v>
          </cell>
          <cell r="C404" t="str">
            <v>CACAO</v>
          </cell>
          <cell r="D404" t="str">
            <v>CACAO</v>
          </cell>
          <cell r="E404" t="str">
            <v>Huanuco</v>
          </cell>
          <cell r="F404">
            <v>100702</v>
          </cell>
          <cell r="H404" t="str">
            <v>Marañon</v>
          </cell>
          <cell r="I404" t="str">
            <v>Cholon</v>
          </cell>
          <cell r="R404" t="str">
            <v>PAC</v>
          </cell>
          <cell r="S404" t="str">
            <v>2019-2020</v>
          </cell>
          <cell r="T404">
            <v>2</v>
          </cell>
          <cell r="U404" t="str">
            <v>SI</v>
          </cell>
          <cell r="V404" t="str">
            <v>SI</v>
          </cell>
          <cell r="W404">
            <v>0</v>
          </cell>
          <cell r="X404">
            <v>84</v>
          </cell>
          <cell r="Y404">
            <v>37</v>
          </cell>
          <cell r="Z404">
            <v>121</v>
          </cell>
          <cell r="AA404">
            <v>84</v>
          </cell>
          <cell r="AB404">
            <v>37</v>
          </cell>
          <cell r="AC404">
            <v>121</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121</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63200</v>
          </cell>
          <cell r="BH404">
            <v>0</v>
          </cell>
          <cell r="BI404">
            <v>63200</v>
          </cell>
          <cell r="BL404">
            <v>493337.02</v>
          </cell>
          <cell r="BM404">
            <v>0</v>
          </cell>
          <cell r="BN404">
            <v>493337.02</v>
          </cell>
          <cell r="BQ404">
            <v>0</v>
          </cell>
          <cell r="BR404">
            <v>0</v>
          </cell>
          <cell r="BS404">
            <v>0</v>
          </cell>
          <cell r="BV404">
            <v>0</v>
          </cell>
          <cell r="BW404">
            <v>0</v>
          </cell>
          <cell r="BX404">
            <v>0</v>
          </cell>
          <cell r="CA404">
            <v>0</v>
          </cell>
          <cell r="CB404">
            <v>0</v>
          </cell>
          <cell r="CC404">
            <v>0</v>
          </cell>
          <cell r="CF404">
            <v>0</v>
          </cell>
          <cell r="CG404">
            <v>0</v>
          </cell>
          <cell r="CH404">
            <v>0</v>
          </cell>
          <cell r="CL404">
            <v>0</v>
          </cell>
          <cell r="CM404">
            <v>0</v>
          </cell>
          <cell r="CN404">
            <v>0</v>
          </cell>
          <cell r="CQ404">
            <v>0</v>
          </cell>
          <cell r="CR404">
            <v>0</v>
          </cell>
          <cell r="CS404">
            <v>0</v>
          </cell>
          <cell r="CT404">
            <v>0</v>
          </cell>
          <cell r="CU404">
            <v>0</v>
          </cell>
          <cell r="CV404">
            <v>0</v>
          </cell>
          <cell r="CW404">
            <v>0</v>
          </cell>
          <cell r="CX404">
            <v>0</v>
          </cell>
          <cell r="CY404">
            <v>0</v>
          </cell>
          <cell r="CZ404">
            <v>0</v>
          </cell>
          <cell r="DA404">
            <v>0</v>
          </cell>
          <cell r="DB404">
            <v>0</v>
          </cell>
          <cell r="DC404">
            <v>0</v>
          </cell>
          <cell r="DD404">
            <v>0</v>
          </cell>
          <cell r="DE404">
            <v>0</v>
          </cell>
          <cell r="DF404">
            <v>0</v>
          </cell>
          <cell r="DG404">
            <v>0</v>
          </cell>
          <cell r="DH404">
            <v>0</v>
          </cell>
          <cell r="DI404">
            <v>0</v>
          </cell>
          <cell r="DJ404" t="str">
            <v>COOPERATIVA AGRARIA PARAISO</v>
          </cell>
          <cell r="DK404" t="str">
            <v>02 Cooperativa</v>
          </cell>
          <cell r="FI404" t="str">
            <v>pacMAYOR</v>
          </cell>
        </row>
        <row r="405">
          <cell r="A405">
            <v>20604419175</v>
          </cell>
          <cell r="C405" t="str">
            <v>PAPA</v>
          </cell>
          <cell r="D405" t="str">
            <v>PAPA NATIVA</v>
          </cell>
          <cell r="E405" t="str">
            <v>Junin</v>
          </cell>
          <cell r="F405">
            <v>120114</v>
          </cell>
          <cell r="H405" t="str">
            <v>Huancayo</v>
          </cell>
          <cell r="I405" t="str">
            <v>El Tambo</v>
          </cell>
          <cell r="R405" t="str">
            <v>PAC</v>
          </cell>
          <cell r="S405" t="str">
            <v>2019-2020-2021-2022-2023</v>
          </cell>
          <cell r="T405">
            <v>5</v>
          </cell>
          <cell r="U405" t="str">
            <v>SI</v>
          </cell>
          <cell r="V405" t="str">
            <v>SI</v>
          </cell>
          <cell r="W405">
            <v>0</v>
          </cell>
          <cell r="X405">
            <v>124</v>
          </cell>
          <cell r="Y405">
            <v>31</v>
          </cell>
          <cell r="Z405">
            <v>155</v>
          </cell>
          <cell r="AA405">
            <v>197</v>
          </cell>
          <cell r="AB405">
            <v>99</v>
          </cell>
          <cell r="AC405">
            <v>296</v>
          </cell>
          <cell r="AD405">
            <v>148</v>
          </cell>
          <cell r="AE405">
            <v>58</v>
          </cell>
          <cell r="AF405">
            <v>206</v>
          </cell>
          <cell r="AG405">
            <v>148</v>
          </cell>
          <cell r="AH405">
            <v>58</v>
          </cell>
          <cell r="AI405">
            <v>206</v>
          </cell>
          <cell r="AJ405">
            <v>148</v>
          </cell>
          <cell r="AK405">
            <v>58</v>
          </cell>
          <cell r="AL405">
            <v>206</v>
          </cell>
          <cell r="AM405">
            <v>0</v>
          </cell>
          <cell r="AN405">
            <v>0</v>
          </cell>
          <cell r="AO405">
            <v>0</v>
          </cell>
          <cell r="AP405">
            <v>0</v>
          </cell>
          <cell r="AQ405">
            <v>0</v>
          </cell>
          <cell r="AR405">
            <v>0</v>
          </cell>
          <cell r="AS405">
            <v>206</v>
          </cell>
          <cell r="AT405">
            <v>0</v>
          </cell>
          <cell r="AU405">
            <v>0</v>
          </cell>
          <cell r="AV405">
            <v>45</v>
          </cell>
          <cell r="AW405">
            <v>1</v>
          </cell>
          <cell r="AX405">
            <v>33</v>
          </cell>
          <cell r="AY405">
            <v>2</v>
          </cell>
          <cell r="AZ405">
            <v>37</v>
          </cell>
          <cell r="BA405">
            <v>3</v>
          </cell>
          <cell r="BB405">
            <v>0</v>
          </cell>
          <cell r="BC405">
            <v>0</v>
          </cell>
          <cell r="BD405">
            <v>0</v>
          </cell>
          <cell r="BE405">
            <v>0</v>
          </cell>
          <cell r="BF405">
            <v>0</v>
          </cell>
          <cell r="BG405">
            <v>485191.97</v>
          </cell>
          <cell r="BH405">
            <v>0</v>
          </cell>
          <cell r="BI405">
            <v>485191.97</v>
          </cell>
          <cell r="BL405">
            <v>306114.21000000002</v>
          </cell>
          <cell r="BM405">
            <v>0</v>
          </cell>
          <cell r="BN405">
            <v>306114.21000000002</v>
          </cell>
          <cell r="BQ405">
            <v>316195.8</v>
          </cell>
          <cell r="BR405">
            <v>0</v>
          </cell>
          <cell r="BS405">
            <v>316195.8</v>
          </cell>
          <cell r="BV405">
            <v>169602.31</v>
          </cell>
          <cell r="BW405">
            <v>0</v>
          </cell>
          <cell r="BX405">
            <v>169602.31</v>
          </cell>
          <cell r="CA405">
            <v>445342.5</v>
          </cell>
          <cell r="CB405">
            <v>0</v>
          </cell>
          <cell r="CC405">
            <v>445342.5</v>
          </cell>
          <cell r="CF405">
            <v>0</v>
          </cell>
          <cell r="CG405">
            <v>0</v>
          </cell>
          <cell r="CH405">
            <v>0</v>
          </cell>
          <cell r="CL405">
            <v>0</v>
          </cell>
          <cell r="CM405">
            <v>0</v>
          </cell>
          <cell r="CN405">
            <v>0</v>
          </cell>
          <cell r="CQ405">
            <v>0</v>
          </cell>
          <cell r="CR405">
            <v>412342.5</v>
          </cell>
          <cell r="CS405">
            <v>0</v>
          </cell>
          <cell r="CT405">
            <v>33000</v>
          </cell>
          <cell r="CU405">
            <v>0</v>
          </cell>
          <cell r="CV405">
            <v>0</v>
          </cell>
          <cell r="CW405">
            <v>445342.5</v>
          </cell>
          <cell r="CX405">
            <v>0</v>
          </cell>
          <cell r="CY405">
            <v>0</v>
          </cell>
          <cell r="CZ405">
            <v>0</v>
          </cell>
          <cell r="DA405">
            <v>0</v>
          </cell>
          <cell r="DB405">
            <v>0</v>
          </cell>
          <cell r="DC405">
            <v>0</v>
          </cell>
          <cell r="DD405">
            <v>0</v>
          </cell>
          <cell r="DE405">
            <v>0</v>
          </cell>
          <cell r="DF405">
            <v>0</v>
          </cell>
          <cell r="DG405">
            <v>0</v>
          </cell>
          <cell r="DH405">
            <v>0</v>
          </cell>
          <cell r="DI405">
            <v>0</v>
          </cell>
          <cell r="DJ405" t="str">
            <v>ASOCIACION DE PRODUCTORES AGROPECUARIOS ECOLOGICOS DE LAS ZONAS ALTO ANDINAS DE JUNIN</v>
          </cell>
          <cell r="DK405" t="str">
            <v>01 Asociación</v>
          </cell>
          <cell r="FI405" t="str">
            <v>pacMAYOR</v>
          </cell>
        </row>
        <row r="406">
          <cell r="A406">
            <v>20604495483</v>
          </cell>
          <cell r="C406" t="str">
            <v>QUINUA Y OTROS GRANOS</v>
          </cell>
          <cell r="D406" t="str">
            <v>QUINUA</v>
          </cell>
          <cell r="E406" t="str">
            <v>Ayacucho</v>
          </cell>
          <cell r="F406">
            <v>51101</v>
          </cell>
          <cell r="H406" t="str">
            <v>Vilcas Huaman</v>
          </cell>
          <cell r="I406" t="str">
            <v>Vilcas Huaman</v>
          </cell>
          <cell r="R406" t="str">
            <v>PAC</v>
          </cell>
          <cell r="S406" t="str">
            <v>2021-2022-2023</v>
          </cell>
          <cell r="T406">
            <v>3</v>
          </cell>
          <cell r="U406" t="str">
            <v>SI</v>
          </cell>
          <cell r="V406" t="str">
            <v>SI</v>
          </cell>
          <cell r="W406">
            <v>0</v>
          </cell>
          <cell r="X406">
            <v>0</v>
          </cell>
          <cell r="Y406">
            <v>0</v>
          </cell>
          <cell r="Z406">
            <v>0</v>
          </cell>
          <cell r="AA406">
            <v>0</v>
          </cell>
          <cell r="AB406">
            <v>0</v>
          </cell>
          <cell r="AC406">
            <v>0</v>
          </cell>
          <cell r="AD406">
            <v>20</v>
          </cell>
          <cell r="AE406">
            <v>22</v>
          </cell>
          <cell r="AF406">
            <v>42</v>
          </cell>
          <cell r="AG406">
            <v>20</v>
          </cell>
          <cell r="AH406">
            <v>22</v>
          </cell>
          <cell r="AI406">
            <v>42</v>
          </cell>
          <cell r="AJ406">
            <v>20</v>
          </cell>
          <cell r="AK406">
            <v>22</v>
          </cell>
          <cell r="AL406">
            <v>42</v>
          </cell>
          <cell r="AM406">
            <v>0</v>
          </cell>
          <cell r="AN406">
            <v>0</v>
          </cell>
          <cell r="AO406">
            <v>0</v>
          </cell>
          <cell r="AP406">
            <v>0</v>
          </cell>
          <cell r="AQ406">
            <v>0</v>
          </cell>
          <cell r="AR406">
            <v>0</v>
          </cell>
          <cell r="AS406">
            <v>42</v>
          </cell>
          <cell r="AT406">
            <v>0</v>
          </cell>
          <cell r="AU406">
            <v>0</v>
          </cell>
          <cell r="AV406">
            <v>37</v>
          </cell>
          <cell r="AW406">
            <v>9</v>
          </cell>
          <cell r="AX406">
            <v>21</v>
          </cell>
          <cell r="AY406">
            <v>3</v>
          </cell>
          <cell r="AZ406">
            <v>55</v>
          </cell>
          <cell r="BA406">
            <v>5</v>
          </cell>
          <cell r="BB406">
            <v>0</v>
          </cell>
          <cell r="BC406">
            <v>0</v>
          </cell>
          <cell r="BD406">
            <v>0</v>
          </cell>
          <cell r="BE406">
            <v>0</v>
          </cell>
          <cell r="BF406">
            <v>0</v>
          </cell>
          <cell r="BG406">
            <v>0</v>
          </cell>
          <cell r="BH406">
            <v>0</v>
          </cell>
          <cell r="BI406">
            <v>0</v>
          </cell>
          <cell r="BL406">
            <v>0</v>
          </cell>
          <cell r="BM406">
            <v>0</v>
          </cell>
          <cell r="BN406">
            <v>0</v>
          </cell>
          <cell r="BQ406">
            <v>0</v>
          </cell>
          <cell r="BR406">
            <v>0</v>
          </cell>
          <cell r="BS406">
            <v>0</v>
          </cell>
          <cell r="BV406">
            <v>107000</v>
          </cell>
          <cell r="BW406">
            <v>0</v>
          </cell>
          <cell r="BX406">
            <v>107000</v>
          </cell>
          <cell r="CA406">
            <v>310000</v>
          </cell>
          <cell r="CB406">
            <v>0</v>
          </cell>
          <cell r="CC406">
            <v>310000</v>
          </cell>
          <cell r="CF406">
            <v>0</v>
          </cell>
          <cell r="CG406">
            <v>0</v>
          </cell>
          <cell r="CH406">
            <v>0</v>
          </cell>
          <cell r="CL406">
            <v>0</v>
          </cell>
          <cell r="CM406">
            <v>0</v>
          </cell>
          <cell r="CN406">
            <v>0</v>
          </cell>
          <cell r="CQ406">
            <v>0</v>
          </cell>
          <cell r="CR406">
            <v>245000</v>
          </cell>
          <cell r="CS406">
            <v>0</v>
          </cell>
          <cell r="CT406">
            <v>65000</v>
          </cell>
          <cell r="CU406">
            <v>0</v>
          </cell>
          <cell r="CV406">
            <v>0</v>
          </cell>
          <cell r="CW406">
            <v>310000</v>
          </cell>
          <cell r="CX406">
            <v>0</v>
          </cell>
          <cell r="CY406">
            <v>0</v>
          </cell>
          <cell r="CZ406">
            <v>0</v>
          </cell>
          <cell r="DA406">
            <v>0</v>
          </cell>
          <cell r="DB406">
            <v>0</v>
          </cell>
          <cell r="DC406">
            <v>0</v>
          </cell>
          <cell r="DD406">
            <v>0</v>
          </cell>
          <cell r="DE406">
            <v>0</v>
          </cell>
          <cell r="DF406">
            <v>0</v>
          </cell>
          <cell r="DG406">
            <v>0</v>
          </cell>
          <cell r="DH406">
            <v>0</v>
          </cell>
          <cell r="DI406">
            <v>0</v>
          </cell>
          <cell r="DJ406" t="str">
            <v>COOPERATIVA DE USUARIOS AGROINDUSTRIAL DE PRODUCTORES INTI RAYMI</v>
          </cell>
          <cell r="DK406" t="str">
            <v>02 Cooperativa</v>
          </cell>
          <cell r="FI406" t="str">
            <v>pacMAYOR</v>
          </cell>
        </row>
        <row r="407">
          <cell r="A407">
            <v>20604583081</v>
          </cell>
          <cell r="C407" t="str">
            <v>YUCA</v>
          </cell>
          <cell r="D407" t="str">
            <v>YUCA</v>
          </cell>
          <cell r="E407" t="str">
            <v>Loreto</v>
          </cell>
          <cell r="F407">
            <v>160106</v>
          </cell>
          <cell r="H407" t="str">
            <v>Maynas</v>
          </cell>
          <cell r="I407" t="str">
            <v>Mazan</v>
          </cell>
          <cell r="R407" t="str">
            <v>PAC</v>
          </cell>
          <cell r="S407" t="str">
            <v>2024</v>
          </cell>
          <cell r="T407">
            <v>1</v>
          </cell>
          <cell r="U407" t="str">
            <v>SI</v>
          </cell>
          <cell r="V407" t="str">
            <v>SI</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47</v>
          </cell>
          <cell r="AN407">
            <v>35</v>
          </cell>
          <cell r="AO407">
            <v>82</v>
          </cell>
          <cell r="AP407">
            <v>0</v>
          </cell>
          <cell r="AQ407">
            <v>0</v>
          </cell>
          <cell r="AR407">
            <v>0</v>
          </cell>
          <cell r="AS407">
            <v>82</v>
          </cell>
          <cell r="AT407">
            <v>0</v>
          </cell>
          <cell r="AU407">
            <v>0</v>
          </cell>
          <cell r="AV407">
            <v>0</v>
          </cell>
          <cell r="AW407">
            <v>0</v>
          </cell>
          <cell r="AX407">
            <v>0</v>
          </cell>
          <cell r="AY407">
            <v>0</v>
          </cell>
          <cell r="AZ407">
            <v>0</v>
          </cell>
          <cell r="BA407">
            <v>0</v>
          </cell>
          <cell r="BB407">
            <v>19</v>
          </cell>
          <cell r="BC407">
            <v>5</v>
          </cell>
          <cell r="BD407">
            <v>0</v>
          </cell>
          <cell r="BE407">
            <v>0</v>
          </cell>
          <cell r="BF407">
            <v>0</v>
          </cell>
          <cell r="BG407">
            <v>0</v>
          </cell>
          <cell r="BH407">
            <v>0</v>
          </cell>
          <cell r="BI407">
            <v>0</v>
          </cell>
          <cell r="BL407">
            <v>0</v>
          </cell>
          <cell r="BM407">
            <v>0</v>
          </cell>
          <cell r="BN407">
            <v>0</v>
          </cell>
          <cell r="BQ407">
            <v>0</v>
          </cell>
          <cell r="BR407">
            <v>0</v>
          </cell>
          <cell r="BS407">
            <v>0</v>
          </cell>
          <cell r="BV407">
            <v>0</v>
          </cell>
          <cell r="BW407">
            <v>0</v>
          </cell>
          <cell r="BX407">
            <v>0</v>
          </cell>
          <cell r="CA407">
            <v>0</v>
          </cell>
          <cell r="CB407">
            <v>0</v>
          </cell>
          <cell r="CC407">
            <v>0</v>
          </cell>
          <cell r="CF407">
            <v>28940</v>
          </cell>
          <cell r="CG407">
            <v>0</v>
          </cell>
          <cell r="CH407">
            <v>28940</v>
          </cell>
          <cell r="CL407">
            <v>0</v>
          </cell>
          <cell r="CM407">
            <v>0</v>
          </cell>
          <cell r="CN407">
            <v>0</v>
          </cell>
          <cell r="CQ407">
            <v>0</v>
          </cell>
          <cell r="CR407">
            <v>0</v>
          </cell>
          <cell r="CS407">
            <v>0</v>
          </cell>
          <cell r="CT407">
            <v>0</v>
          </cell>
          <cell r="CU407">
            <v>0</v>
          </cell>
          <cell r="CV407">
            <v>0</v>
          </cell>
          <cell r="CW407">
            <v>0</v>
          </cell>
          <cell r="CX407">
            <v>0</v>
          </cell>
          <cell r="CY407">
            <v>0</v>
          </cell>
          <cell r="CZ407">
            <v>28940</v>
          </cell>
          <cell r="DA407">
            <v>0</v>
          </cell>
          <cell r="DB407">
            <v>0</v>
          </cell>
          <cell r="DC407">
            <v>28940</v>
          </cell>
          <cell r="DD407">
            <v>0</v>
          </cell>
          <cell r="DE407">
            <v>0</v>
          </cell>
          <cell r="DF407">
            <v>0</v>
          </cell>
          <cell r="DG407">
            <v>0</v>
          </cell>
          <cell r="DH407">
            <v>0</v>
          </cell>
          <cell r="DI407">
            <v>0</v>
          </cell>
          <cell r="DJ407" t="str">
            <v>ASOCIACION AGROINDUSTRIAL COMUNIDADES UNIDAS DEL NAPO</v>
          </cell>
          <cell r="DK407" t="str">
            <v>01 Asociación</v>
          </cell>
          <cell r="FI407" t="str">
            <v>pacMAYOR</v>
          </cell>
        </row>
        <row r="408">
          <cell r="A408">
            <v>20486668335</v>
          </cell>
          <cell r="C408" t="str">
            <v>CACAO</v>
          </cell>
          <cell r="D408" t="str">
            <v>CACAO</v>
          </cell>
          <cell r="E408" t="str">
            <v>Junin</v>
          </cell>
          <cell r="F408">
            <v>120608</v>
          </cell>
          <cell r="H408" t="str">
            <v>Satipo</v>
          </cell>
          <cell r="I408" t="str">
            <v>Rio Tambo</v>
          </cell>
          <cell r="R408" t="str">
            <v>PAC</v>
          </cell>
          <cell r="S408" t="str">
            <v>2021-2022-2023</v>
          </cell>
          <cell r="T408">
            <v>3</v>
          </cell>
          <cell r="U408" t="str">
            <v>SI</v>
          </cell>
          <cell r="V408" t="str">
            <v>SI</v>
          </cell>
          <cell r="W408">
            <v>0</v>
          </cell>
          <cell r="X408">
            <v>0</v>
          </cell>
          <cell r="Y408">
            <v>0</v>
          </cell>
          <cell r="Z408">
            <v>0</v>
          </cell>
          <cell r="AA408">
            <v>0</v>
          </cell>
          <cell r="AB408">
            <v>0</v>
          </cell>
          <cell r="AC408">
            <v>0</v>
          </cell>
          <cell r="AD408">
            <v>194</v>
          </cell>
          <cell r="AE408">
            <v>66</v>
          </cell>
          <cell r="AF408">
            <v>260</v>
          </cell>
          <cell r="AG408">
            <v>186</v>
          </cell>
          <cell r="AH408">
            <v>65</v>
          </cell>
          <cell r="AI408">
            <v>251</v>
          </cell>
          <cell r="AJ408">
            <v>186</v>
          </cell>
          <cell r="AK408">
            <v>65</v>
          </cell>
          <cell r="AL408">
            <v>251</v>
          </cell>
          <cell r="AM408">
            <v>0</v>
          </cell>
          <cell r="AN408">
            <v>0</v>
          </cell>
          <cell r="AO408">
            <v>0</v>
          </cell>
          <cell r="AP408">
            <v>0</v>
          </cell>
          <cell r="AQ408">
            <v>0</v>
          </cell>
          <cell r="AR408">
            <v>0</v>
          </cell>
          <cell r="AS408">
            <v>251</v>
          </cell>
          <cell r="AT408">
            <v>0</v>
          </cell>
          <cell r="AU408">
            <v>0</v>
          </cell>
          <cell r="AV408">
            <v>23</v>
          </cell>
          <cell r="AW408">
            <v>10</v>
          </cell>
          <cell r="AX408">
            <v>26</v>
          </cell>
          <cell r="AY408">
            <v>11</v>
          </cell>
          <cell r="AZ408">
            <v>22</v>
          </cell>
          <cell r="BA408">
            <v>0</v>
          </cell>
          <cell r="BB408">
            <v>0</v>
          </cell>
          <cell r="BC408">
            <v>0</v>
          </cell>
          <cell r="BD408">
            <v>0</v>
          </cell>
          <cell r="BE408">
            <v>0</v>
          </cell>
          <cell r="BF408">
            <v>0</v>
          </cell>
          <cell r="BG408">
            <v>0</v>
          </cell>
          <cell r="BH408">
            <v>0</v>
          </cell>
          <cell r="BI408">
            <v>0</v>
          </cell>
          <cell r="BL408">
            <v>0</v>
          </cell>
          <cell r="BM408">
            <v>0</v>
          </cell>
          <cell r="BN408">
            <v>0</v>
          </cell>
          <cell r="BQ408">
            <v>196488.59</v>
          </cell>
          <cell r="BR408">
            <v>0</v>
          </cell>
          <cell r="BS408">
            <v>196488.59</v>
          </cell>
          <cell r="BV408">
            <v>0</v>
          </cell>
          <cell r="BW408">
            <v>0</v>
          </cell>
          <cell r="BX408">
            <v>0</v>
          </cell>
          <cell r="CA408">
            <v>124176</v>
          </cell>
          <cell r="CB408">
            <v>0</v>
          </cell>
          <cell r="CC408">
            <v>124176</v>
          </cell>
          <cell r="CF408">
            <v>0</v>
          </cell>
          <cell r="CG408">
            <v>0</v>
          </cell>
          <cell r="CH408">
            <v>0</v>
          </cell>
          <cell r="CL408">
            <v>0</v>
          </cell>
          <cell r="CM408">
            <v>0</v>
          </cell>
          <cell r="CN408">
            <v>0</v>
          </cell>
          <cell r="CQ408">
            <v>0</v>
          </cell>
          <cell r="CR408">
            <v>124176</v>
          </cell>
          <cell r="CS408">
            <v>0</v>
          </cell>
          <cell r="CT408">
            <v>0</v>
          </cell>
          <cell r="CU408">
            <v>0</v>
          </cell>
          <cell r="CV408">
            <v>0</v>
          </cell>
          <cell r="CW408">
            <v>124176</v>
          </cell>
          <cell r="CX408">
            <v>0</v>
          </cell>
          <cell r="CY408">
            <v>0</v>
          </cell>
          <cell r="CZ408">
            <v>0</v>
          </cell>
          <cell r="DA408">
            <v>0</v>
          </cell>
          <cell r="DB408">
            <v>0</v>
          </cell>
          <cell r="DC408">
            <v>0</v>
          </cell>
          <cell r="DD408">
            <v>0</v>
          </cell>
          <cell r="DE408">
            <v>0</v>
          </cell>
          <cell r="DF408">
            <v>0</v>
          </cell>
          <cell r="DG408">
            <v>0</v>
          </cell>
          <cell r="DH408">
            <v>0</v>
          </cell>
          <cell r="DI408">
            <v>0</v>
          </cell>
          <cell r="DJ408" t="str">
            <v>COOPERATIVA AGROINDUSTRIAL SONOMORO LTDA</v>
          </cell>
          <cell r="DK408" t="str">
            <v>02 Cooperativa</v>
          </cell>
          <cell r="FI408" t="str">
            <v>pacMAYOR</v>
          </cell>
        </row>
        <row r="409">
          <cell r="A409">
            <v>20604755230</v>
          </cell>
          <cell r="C409" t="str">
            <v>KIWICHA</v>
          </cell>
          <cell r="D409" t="str">
            <v>KIWICHA</v>
          </cell>
          <cell r="E409" t="str">
            <v>Ancash</v>
          </cell>
          <cell r="F409">
            <v>21208</v>
          </cell>
          <cell r="H409" t="str">
            <v>Huaylas</v>
          </cell>
          <cell r="I409" t="str">
            <v>Santa Cruz</v>
          </cell>
          <cell r="R409" t="str">
            <v>PAC</v>
          </cell>
          <cell r="S409" t="str">
            <v>2022-2024 - 2025</v>
          </cell>
          <cell r="T409">
            <v>3</v>
          </cell>
          <cell r="U409" t="str">
            <v>SI</v>
          </cell>
          <cell r="V409" t="str">
            <v>SI</v>
          </cell>
          <cell r="W409">
            <v>0</v>
          </cell>
          <cell r="X409">
            <v>0</v>
          </cell>
          <cell r="Y409">
            <v>0</v>
          </cell>
          <cell r="Z409">
            <v>0</v>
          </cell>
          <cell r="AA409">
            <v>0</v>
          </cell>
          <cell r="AB409">
            <v>0</v>
          </cell>
          <cell r="AC409">
            <v>0</v>
          </cell>
          <cell r="AD409">
            <v>0</v>
          </cell>
          <cell r="AE409">
            <v>0</v>
          </cell>
          <cell r="AF409">
            <v>0</v>
          </cell>
          <cell r="AG409">
            <v>9</v>
          </cell>
          <cell r="AH409">
            <v>10</v>
          </cell>
          <cell r="AI409">
            <v>19</v>
          </cell>
          <cell r="AJ409">
            <v>0</v>
          </cell>
          <cell r="AK409">
            <v>0</v>
          </cell>
          <cell r="AL409">
            <v>0</v>
          </cell>
          <cell r="AM409">
            <v>8</v>
          </cell>
          <cell r="AN409">
            <v>10</v>
          </cell>
          <cell r="AO409">
            <v>18</v>
          </cell>
          <cell r="AP409">
            <v>10</v>
          </cell>
          <cell r="AQ409">
            <v>17</v>
          </cell>
          <cell r="AR409">
            <v>27</v>
          </cell>
          <cell r="AS409">
            <v>27</v>
          </cell>
          <cell r="AT409">
            <v>0</v>
          </cell>
          <cell r="AU409">
            <v>0</v>
          </cell>
          <cell r="AV409">
            <v>0</v>
          </cell>
          <cell r="AW409">
            <v>0</v>
          </cell>
          <cell r="AX409">
            <v>22</v>
          </cell>
          <cell r="AY409">
            <v>6</v>
          </cell>
          <cell r="AZ409">
            <v>0</v>
          </cell>
          <cell r="BA409">
            <v>0</v>
          </cell>
          <cell r="BB409">
            <v>28</v>
          </cell>
          <cell r="BC409">
            <v>0</v>
          </cell>
          <cell r="BD409">
            <v>31</v>
          </cell>
          <cell r="BE409">
            <v>0</v>
          </cell>
          <cell r="BF409">
            <v>0</v>
          </cell>
          <cell r="BG409">
            <v>0</v>
          </cell>
          <cell r="BH409">
            <v>0</v>
          </cell>
          <cell r="BI409">
            <v>0</v>
          </cell>
          <cell r="BL409">
            <v>0</v>
          </cell>
          <cell r="BM409">
            <v>0</v>
          </cell>
          <cell r="BN409">
            <v>0</v>
          </cell>
          <cell r="BQ409">
            <v>0</v>
          </cell>
          <cell r="BR409">
            <v>0</v>
          </cell>
          <cell r="BS409">
            <v>0</v>
          </cell>
          <cell r="BV409">
            <v>29700</v>
          </cell>
          <cell r="BW409">
            <v>0</v>
          </cell>
          <cell r="BX409">
            <v>29700</v>
          </cell>
          <cell r="CA409">
            <v>0</v>
          </cell>
          <cell r="CB409">
            <v>0</v>
          </cell>
          <cell r="CC409">
            <v>0</v>
          </cell>
          <cell r="CF409">
            <v>65663.099999999991</v>
          </cell>
          <cell r="CG409">
            <v>0</v>
          </cell>
          <cell r="CH409">
            <v>65663.099999999991</v>
          </cell>
          <cell r="CL409">
            <v>28801.989704</v>
          </cell>
          <cell r="CM409">
            <v>0</v>
          </cell>
          <cell r="CN409">
            <v>28801.989704</v>
          </cell>
          <cell r="CQ409">
            <v>0</v>
          </cell>
          <cell r="CR409">
            <v>0</v>
          </cell>
          <cell r="CS409">
            <v>0</v>
          </cell>
          <cell r="CT409">
            <v>0</v>
          </cell>
          <cell r="CU409">
            <v>0</v>
          </cell>
          <cell r="CV409">
            <v>0</v>
          </cell>
          <cell r="CW409">
            <v>0</v>
          </cell>
          <cell r="CX409">
            <v>0</v>
          </cell>
          <cell r="CY409">
            <v>65663.099999999991</v>
          </cell>
          <cell r="CZ409">
            <v>0</v>
          </cell>
          <cell r="DA409">
            <v>0</v>
          </cell>
          <cell r="DB409">
            <v>0</v>
          </cell>
          <cell r="DC409">
            <v>65663.099999999991</v>
          </cell>
          <cell r="DD409">
            <v>1143.9897040000001</v>
          </cell>
          <cell r="DE409">
            <v>27658</v>
          </cell>
          <cell r="DF409">
            <v>0</v>
          </cell>
          <cell r="DG409">
            <v>0</v>
          </cell>
          <cell r="DH409">
            <v>0</v>
          </cell>
          <cell r="DI409">
            <v>28801.989704</v>
          </cell>
          <cell r="DJ409" t="str">
            <v>COOPERATIVA AGRARIA ANDINA DE SANTA CRUZ LTDA.</v>
          </cell>
          <cell r="DK409" t="str">
            <v>02 Cooperativa</v>
          </cell>
          <cell r="FI409" t="str">
            <v>pacMAYOR</v>
          </cell>
        </row>
        <row r="410">
          <cell r="A410">
            <v>20604757267</v>
          </cell>
          <cell r="C410" t="str">
            <v>PAPA</v>
          </cell>
          <cell r="D410" t="str">
            <v>PAPA NATIVA</v>
          </cell>
          <cell r="E410" t="str">
            <v>Huanuco</v>
          </cell>
          <cell r="F410">
            <v>100801</v>
          </cell>
          <cell r="H410" t="str">
            <v>Pachitea</v>
          </cell>
          <cell r="I410" t="str">
            <v>Panao</v>
          </cell>
          <cell r="R410" t="str">
            <v>PAC</v>
          </cell>
          <cell r="S410" t="str">
            <v>2021-2022-2023-2024</v>
          </cell>
          <cell r="T410">
            <v>4</v>
          </cell>
          <cell r="U410" t="str">
            <v>SI</v>
          </cell>
          <cell r="V410" t="str">
            <v>SI</v>
          </cell>
          <cell r="W410">
            <v>0</v>
          </cell>
          <cell r="X410">
            <v>0</v>
          </cell>
          <cell r="Y410">
            <v>0</v>
          </cell>
          <cell r="Z410">
            <v>0</v>
          </cell>
          <cell r="AA410">
            <v>0</v>
          </cell>
          <cell r="AB410">
            <v>0</v>
          </cell>
          <cell r="AC410">
            <v>0</v>
          </cell>
          <cell r="AD410">
            <v>24</v>
          </cell>
          <cell r="AE410">
            <v>9</v>
          </cell>
          <cell r="AF410">
            <v>33</v>
          </cell>
          <cell r="AG410">
            <v>24</v>
          </cell>
          <cell r="AH410">
            <v>9</v>
          </cell>
          <cell r="AI410">
            <v>33</v>
          </cell>
          <cell r="AJ410">
            <v>24</v>
          </cell>
          <cell r="AK410">
            <v>9</v>
          </cell>
          <cell r="AL410">
            <v>33</v>
          </cell>
          <cell r="AM410">
            <v>15</v>
          </cell>
          <cell r="AN410">
            <v>9</v>
          </cell>
          <cell r="AO410">
            <v>24</v>
          </cell>
          <cell r="AP410">
            <v>0</v>
          </cell>
          <cell r="AQ410">
            <v>0</v>
          </cell>
          <cell r="AR410">
            <v>0</v>
          </cell>
          <cell r="AS410">
            <v>24</v>
          </cell>
          <cell r="AT410">
            <v>0</v>
          </cell>
          <cell r="AU410">
            <v>0</v>
          </cell>
          <cell r="AV410">
            <v>51</v>
          </cell>
          <cell r="AW410">
            <v>3</v>
          </cell>
          <cell r="AX410">
            <v>34</v>
          </cell>
          <cell r="AY410">
            <v>2</v>
          </cell>
          <cell r="AZ410">
            <v>33</v>
          </cell>
          <cell r="BA410">
            <v>1</v>
          </cell>
          <cell r="BB410">
            <v>24</v>
          </cell>
          <cell r="BC410">
            <v>0</v>
          </cell>
          <cell r="BD410">
            <v>0</v>
          </cell>
          <cell r="BE410">
            <v>0</v>
          </cell>
          <cell r="BF410">
            <v>0</v>
          </cell>
          <cell r="BG410">
            <v>0</v>
          </cell>
          <cell r="BH410">
            <v>0</v>
          </cell>
          <cell r="BI410">
            <v>0</v>
          </cell>
          <cell r="BL410">
            <v>0</v>
          </cell>
          <cell r="BM410">
            <v>0</v>
          </cell>
          <cell r="BN410">
            <v>0</v>
          </cell>
          <cell r="BQ410">
            <v>192706</v>
          </cell>
          <cell r="BR410">
            <v>0</v>
          </cell>
          <cell r="BS410">
            <v>192706</v>
          </cell>
          <cell r="BV410">
            <v>61421</v>
          </cell>
          <cell r="BW410">
            <v>0</v>
          </cell>
          <cell r="BX410">
            <v>61421</v>
          </cell>
          <cell r="CA410">
            <v>449796</v>
          </cell>
          <cell r="CB410">
            <v>0</v>
          </cell>
          <cell r="CC410">
            <v>449796</v>
          </cell>
          <cell r="CF410">
            <v>378282.44</v>
          </cell>
          <cell r="CG410">
            <v>0</v>
          </cell>
          <cell r="CH410">
            <v>378282.44</v>
          </cell>
          <cell r="CL410">
            <v>0</v>
          </cell>
          <cell r="CM410">
            <v>0</v>
          </cell>
          <cell r="CN410">
            <v>0</v>
          </cell>
          <cell r="CQ410">
            <v>0</v>
          </cell>
          <cell r="CR410">
            <v>449795.99607479997</v>
          </cell>
          <cell r="CS410">
            <v>0</v>
          </cell>
          <cell r="CT410">
            <v>0</v>
          </cell>
          <cell r="CU410">
            <v>0</v>
          </cell>
          <cell r="CV410">
            <v>0</v>
          </cell>
          <cell r="CW410">
            <v>449795.99607479997</v>
          </cell>
          <cell r="CX410">
            <v>0</v>
          </cell>
          <cell r="CY410">
            <v>61448</v>
          </cell>
          <cell r="CZ410">
            <v>316834.44</v>
          </cell>
          <cell r="DA410">
            <v>0</v>
          </cell>
          <cell r="DB410">
            <v>0</v>
          </cell>
          <cell r="DC410">
            <v>378282.44</v>
          </cell>
          <cell r="DD410">
            <v>0</v>
          </cell>
          <cell r="DE410">
            <v>0</v>
          </cell>
          <cell r="DF410">
            <v>0</v>
          </cell>
          <cell r="DG410">
            <v>0</v>
          </cell>
          <cell r="DH410">
            <v>0</v>
          </cell>
          <cell r="DI410">
            <v>0</v>
          </cell>
          <cell r="DJ410" t="str">
            <v>ASOCIACION DE PRODUCTORES AGROPECUARIOS CHAGRAPOCHMUÑA</v>
          </cell>
          <cell r="DK410" t="str">
            <v>01 Asociación</v>
          </cell>
          <cell r="FI410" t="str">
            <v>pacMAYOR</v>
          </cell>
        </row>
        <row r="411">
          <cell r="A411">
            <v>20604817146</v>
          </cell>
          <cell r="C411" t="str">
            <v>DERIVADOS LACTEOS</v>
          </cell>
          <cell r="D411" t="str">
            <v>DERIVADOS LACTEOS</v>
          </cell>
          <cell r="E411" t="str">
            <v>Arequipa</v>
          </cell>
          <cell r="F411">
            <v>40601</v>
          </cell>
          <cell r="H411" t="str">
            <v>Condesuyos</v>
          </cell>
          <cell r="I411" t="str">
            <v>Chuquibamba</v>
          </cell>
          <cell r="R411" t="str">
            <v>PAC</v>
          </cell>
          <cell r="S411" t="str">
            <v>2019-2020-2021</v>
          </cell>
          <cell r="T411">
            <v>3</v>
          </cell>
          <cell r="U411" t="str">
            <v>SI</v>
          </cell>
          <cell r="V411" t="str">
            <v>SI</v>
          </cell>
          <cell r="W411">
            <v>0</v>
          </cell>
          <cell r="X411">
            <v>18</v>
          </cell>
          <cell r="Y411">
            <v>5</v>
          </cell>
          <cell r="Z411">
            <v>23</v>
          </cell>
          <cell r="AA411">
            <v>16</v>
          </cell>
          <cell r="AB411">
            <v>6</v>
          </cell>
          <cell r="AC411">
            <v>22</v>
          </cell>
          <cell r="AD411">
            <v>16</v>
          </cell>
          <cell r="AE411">
            <v>6</v>
          </cell>
          <cell r="AF411">
            <v>22</v>
          </cell>
          <cell r="AG411">
            <v>0</v>
          </cell>
          <cell r="AH411">
            <v>0</v>
          </cell>
          <cell r="AI411">
            <v>0</v>
          </cell>
          <cell r="AJ411">
            <v>0</v>
          </cell>
          <cell r="AK411">
            <v>0</v>
          </cell>
          <cell r="AL411">
            <v>0</v>
          </cell>
          <cell r="AM411">
            <v>0</v>
          </cell>
          <cell r="AN411">
            <v>0</v>
          </cell>
          <cell r="AO411">
            <v>0</v>
          </cell>
          <cell r="AP411">
            <v>0</v>
          </cell>
          <cell r="AQ411">
            <v>0</v>
          </cell>
          <cell r="AR411">
            <v>0</v>
          </cell>
          <cell r="AS411">
            <v>22</v>
          </cell>
          <cell r="AT411">
            <v>13</v>
          </cell>
          <cell r="AU411">
            <v>9</v>
          </cell>
          <cell r="AV411">
            <v>54</v>
          </cell>
          <cell r="AW411">
            <v>8</v>
          </cell>
          <cell r="AX411">
            <v>0</v>
          </cell>
          <cell r="AY411">
            <v>0</v>
          </cell>
          <cell r="AZ411">
            <v>0</v>
          </cell>
          <cell r="BA411">
            <v>0</v>
          </cell>
          <cell r="BB411">
            <v>0</v>
          </cell>
          <cell r="BC411">
            <v>0</v>
          </cell>
          <cell r="BD411">
            <v>0</v>
          </cell>
          <cell r="BE411">
            <v>0</v>
          </cell>
          <cell r="BF411">
            <v>0</v>
          </cell>
          <cell r="BG411">
            <v>273451.44</v>
          </cell>
          <cell r="BH411">
            <v>0</v>
          </cell>
          <cell r="BI411">
            <v>273451.44</v>
          </cell>
          <cell r="BL411">
            <v>311900.96000000002</v>
          </cell>
          <cell r="BM411">
            <v>0</v>
          </cell>
          <cell r="BN411">
            <v>311900.96000000002</v>
          </cell>
          <cell r="BQ411">
            <v>323919.98</v>
          </cell>
          <cell r="BR411">
            <v>0</v>
          </cell>
          <cell r="BS411">
            <v>323919.98</v>
          </cell>
          <cell r="BV411">
            <v>0</v>
          </cell>
          <cell r="BW411">
            <v>0</v>
          </cell>
          <cell r="BX411">
            <v>0</v>
          </cell>
          <cell r="CA411">
            <v>0</v>
          </cell>
          <cell r="CB411">
            <v>0</v>
          </cell>
          <cell r="CC411">
            <v>0</v>
          </cell>
          <cell r="CF411">
            <v>0</v>
          </cell>
          <cell r="CG411">
            <v>0</v>
          </cell>
          <cell r="CH411">
            <v>0</v>
          </cell>
          <cell r="CL411">
            <v>0</v>
          </cell>
          <cell r="CM411">
            <v>0</v>
          </cell>
          <cell r="CN411">
            <v>0</v>
          </cell>
          <cell r="CQ411">
            <v>0</v>
          </cell>
          <cell r="CR411">
            <v>0</v>
          </cell>
          <cell r="CS411">
            <v>0</v>
          </cell>
          <cell r="CT411">
            <v>0</v>
          </cell>
          <cell r="CU411">
            <v>0</v>
          </cell>
          <cell r="CV411">
            <v>0</v>
          </cell>
          <cell r="CW411">
            <v>0</v>
          </cell>
          <cell r="CX411">
            <v>0</v>
          </cell>
          <cell r="CY411">
            <v>0</v>
          </cell>
          <cell r="CZ411">
            <v>0</v>
          </cell>
          <cell r="DA411">
            <v>0</v>
          </cell>
          <cell r="DB411">
            <v>0</v>
          </cell>
          <cell r="DC411">
            <v>0</v>
          </cell>
          <cell r="DD411">
            <v>0</v>
          </cell>
          <cell r="DE411">
            <v>0</v>
          </cell>
          <cell r="DF411">
            <v>0</v>
          </cell>
          <cell r="DG411">
            <v>0</v>
          </cell>
          <cell r="DH411">
            <v>0</v>
          </cell>
          <cell r="DI411">
            <v>0</v>
          </cell>
          <cell r="DJ411" t="str">
            <v>ASOCIACION DE PRODUCTORES GANADEROS, LECHEROS Y AGRICULTORA ECOLOGICA DE CUYAY - CHUQUIBAMBA</v>
          </cell>
          <cell r="DK411" t="str">
            <v>01 Asociación</v>
          </cell>
          <cell r="FI411" t="str">
            <v>pacMAYOR</v>
          </cell>
        </row>
        <row r="412">
          <cell r="A412">
            <v>20450207544</v>
          </cell>
          <cell r="C412" t="str">
            <v>CACAO</v>
          </cell>
          <cell r="D412" t="str">
            <v>CACAO</v>
          </cell>
          <cell r="E412" t="str">
            <v>San Martin</v>
          </cell>
          <cell r="F412">
            <v>221005</v>
          </cell>
          <cell r="H412" t="str">
            <v>Tocache</v>
          </cell>
          <cell r="I412" t="str">
            <v>Uchiza</v>
          </cell>
          <cell r="R412" t="str">
            <v>PAC</v>
          </cell>
          <cell r="S412" t="str">
            <v>2019-2020</v>
          </cell>
          <cell r="T412">
            <v>2</v>
          </cell>
          <cell r="U412" t="str">
            <v>SI</v>
          </cell>
          <cell r="V412" t="str">
            <v>SI</v>
          </cell>
          <cell r="W412">
            <v>0</v>
          </cell>
          <cell r="X412">
            <v>144</v>
          </cell>
          <cell r="Y412">
            <v>60</v>
          </cell>
          <cell r="Z412">
            <v>204</v>
          </cell>
          <cell r="AA412">
            <v>145</v>
          </cell>
          <cell r="AB412">
            <v>60</v>
          </cell>
          <cell r="AC412">
            <v>205</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205</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480664.8</v>
          </cell>
          <cell r="BH412">
            <v>0</v>
          </cell>
          <cell r="BI412">
            <v>480664.8</v>
          </cell>
          <cell r="BL412">
            <v>19346.96</v>
          </cell>
          <cell r="BM412">
            <v>0</v>
          </cell>
          <cell r="BN412">
            <v>19346.96</v>
          </cell>
          <cell r="BQ412">
            <v>0</v>
          </cell>
          <cell r="BR412">
            <v>0</v>
          </cell>
          <cell r="BS412">
            <v>0</v>
          </cell>
          <cell r="BV412">
            <v>0</v>
          </cell>
          <cell r="BW412">
            <v>0</v>
          </cell>
          <cell r="BX412">
            <v>0</v>
          </cell>
          <cell r="CA412">
            <v>0</v>
          </cell>
          <cell r="CB412">
            <v>0</v>
          </cell>
          <cell r="CC412">
            <v>0</v>
          </cell>
          <cell r="CF412">
            <v>0</v>
          </cell>
          <cell r="CG412">
            <v>0</v>
          </cell>
          <cell r="CH412">
            <v>0</v>
          </cell>
          <cell r="CL412">
            <v>0</v>
          </cell>
          <cell r="CM412">
            <v>0</v>
          </cell>
          <cell r="CN412">
            <v>0</v>
          </cell>
          <cell r="CQ412">
            <v>0</v>
          </cell>
          <cell r="CR412">
            <v>0</v>
          </cell>
          <cell r="CS412">
            <v>0</v>
          </cell>
          <cell r="CT412">
            <v>0</v>
          </cell>
          <cell r="CU412">
            <v>0</v>
          </cell>
          <cell r="CV412">
            <v>0</v>
          </cell>
          <cell r="CW412">
            <v>0</v>
          </cell>
          <cell r="CX412">
            <v>0</v>
          </cell>
          <cell r="CY412">
            <v>0</v>
          </cell>
          <cell r="CZ412">
            <v>0</v>
          </cell>
          <cell r="DA412">
            <v>0</v>
          </cell>
          <cell r="DB412">
            <v>0</v>
          </cell>
          <cell r="DC412">
            <v>0</v>
          </cell>
          <cell r="DD412">
            <v>0</v>
          </cell>
          <cell r="DE412">
            <v>0</v>
          </cell>
          <cell r="DF412">
            <v>0</v>
          </cell>
          <cell r="DG412">
            <v>0</v>
          </cell>
          <cell r="DH412">
            <v>0</v>
          </cell>
          <cell r="DI412">
            <v>0</v>
          </cell>
          <cell r="DJ412" t="str">
            <v>COOPERATIVA AGROINDUSTRIAL UCHIZA LTDA</v>
          </cell>
          <cell r="DK412" t="str">
            <v>02 Cooperativa</v>
          </cell>
          <cell r="FI412" t="str">
            <v>pacMAYOR</v>
          </cell>
        </row>
        <row r="413">
          <cell r="A413">
            <v>20605025821</v>
          </cell>
          <cell r="C413" t="str">
            <v>PITAHAYA</v>
          </cell>
          <cell r="D413" t="str">
            <v>PITAHAYA</v>
          </cell>
          <cell r="E413" t="str">
            <v>Amazonas</v>
          </cell>
          <cell r="F413">
            <v>10609</v>
          </cell>
          <cell r="H413" t="str">
            <v>Rodriguez de Mendoza</v>
          </cell>
          <cell r="I413" t="str">
            <v>Omia</v>
          </cell>
          <cell r="R413" t="str">
            <v>PAC</v>
          </cell>
          <cell r="S413" t="str">
            <v>2023-2024 - 2025</v>
          </cell>
          <cell r="T413">
            <v>3</v>
          </cell>
          <cell r="U413" t="str">
            <v>SI</v>
          </cell>
          <cell r="V413" t="str">
            <v>SI</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32</v>
          </cell>
          <cell r="AK413">
            <v>8</v>
          </cell>
          <cell r="AL413">
            <v>40</v>
          </cell>
          <cell r="AM413">
            <v>13</v>
          </cell>
          <cell r="AN413">
            <v>13</v>
          </cell>
          <cell r="AO413">
            <v>26</v>
          </cell>
          <cell r="AP413">
            <v>12</v>
          </cell>
          <cell r="AQ413">
            <v>5</v>
          </cell>
          <cell r="AR413">
            <v>17</v>
          </cell>
          <cell r="AS413">
            <v>17</v>
          </cell>
          <cell r="AT413">
            <v>0</v>
          </cell>
          <cell r="AU413">
            <v>0</v>
          </cell>
          <cell r="AV413">
            <v>0</v>
          </cell>
          <cell r="AW413">
            <v>0</v>
          </cell>
          <cell r="AX413">
            <v>0</v>
          </cell>
          <cell r="AY413">
            <v>0</v>
          </cell>
          <cell r="AZ413">
            <v>47</v>
          </cell>
          <cell r="BA413">
            <v>6</v>
          </cell>
          <cell r="BB413">
            <v>16</v>
          </cell>
          <cell r="BC413">
            <v>4</v>
          </cell>
          <cell r="BD413">
            <v>18</v>
          </cell>
          <cell r="BE413">
            <v>4</v>
          </cell>
          <cell r="BF413">
            <v>0</v>
          </cell>
          <cell r="BG413">
            <v>0</v>
          </cell>
          <cell r="BH413">
            <v>0</v>
          </cell>
          <cell r="BI413">
            <v>0</v>
          </cell>
          <cell r="BL413">
            <v>0</v>
          </cell>
          <cell r="BM413">
            <v>0</v>
          </cell>
          <cell r="BN413">
            <v>0</v>
          </cell>
          <cell r="BQ413">
            <v>0</v>
          </cell>
          <cell r="BR413">
            <v>0</v>
          </cell>
          <cell r="BS413">
            <v>0</v>
          </cell>
          <cell r="BV413">
            <v>0</v>
          </cell>
          <cell r="BW413">
            <v>0</v>
          </cell>
          <cell r="BX413">
            <v>0</v>
          </cell>
          <cell r="CA413">
            <v>9760</v>
          </cell>
          <cell r="CB413">
            <v>0</v>
          </cell>
          <cell r="CC413">
            <v>9760</v>
          </cell>
          <cell r="CF413">
            <v>81600.350000000006</v>
          </cell>
          <cell r="CG413">
            <v>0</v>
          </cell>
          <cell r="CH413">
            <v>81600.350000000006</v>
          </cell>
          <cell r="CL413">
            <v>0</v>
          </cell>
          <cell r="CM413">
            <v>0</v>
          </cell>
          <cell r="CN413">
            <v>0</v>
          </cell>
          <cell r="CQ413">
            <v>0</v>
          </cell>
          <cell r="CR413">
            <v>0</v>
          </cell>
          <cell r="CS413">
            <v>0</v>
          </cell>
          <cell r="CT413">
            <v>9760</v>
          </cell>
          <cell r="CU413">
            <v>0</v>
          </cell>
          <cell r="CV413">
            <v>0</v>
          </cell>
          <cell r="CW413">
            <v>9760</v>
          </cell>
          <cell r="CX413">
            <v>78593.850000000006</v>
          </cell>
          <cell r="CY413">
            <v>0</v>
          </cell>
          <cell r="CZ413">
            <v>3006.5</v>
          </cell>
          <cell r="DA413">
            <v>0</v>
          </cell>
          <cell r="DB413">
            <v>0</v>
          </cell>
          <cell r="DC413">
            <v>81600.350000000006</v>
          </cell>
          <cell r="DD413">
            <v>0</v>
          </cell>
          <cell r="DE413">
            <v>0</v>
          </cell>
          <cell r="DF413">
            <v>0</v>
          </cell>
          <cell r="DG413">
            <v>0</v>
          </cell>
          <cell r="DH413">
            <v>0</v>
          </cell>
          <cell r="DI413">
            <v>0</v>
          </cell>
          <cell r="DJ413" t="str">
            <v>ASOCIACION PRODUCTIVA AGROECOLOGICA DE MENDOZA</v>
          </cell>
          <cell r="DK413" t="str">
            <v>01 Asociación</v>
          </cell>
          <cell r="FI413" t="str">
            <v>pacMAYOR</v>
          </cell>
        </row>
        <row r="414">
          <cell r="A414">
            <v>20605141456</v>
          </cell>
          <cell r="C414" t="str">
            <v>PLÁTANO</v>
          </cell>
          <cell r="D414" t="str">
            <v>PLÁTANO</v>
          </cell>
          <cell r="E414" t="str">
            <v>Ucayali</v>
          </cell>
          <cell r="F414">
            <v>100905</v>
          </cell>
          <cell r="H414" t="str">
            <v>Puerto Inca</v>
          </cell>
          <cell r="I414" t="str">
            <v>Yuyapichis</v>
          </cell>
          <cell r="R414" t="str">
            <v>PAC</v>
          </cell>
          <cell r="S414" t="str">
            <v>2024 - 2025</v>
          </cell>
          <cell r="T414">
            <v>2</v>
          </cell>
          <cell r="U414" t="str">
            <v>SI</v>
          </cell>
          <cell r="V414" t="str">
            <v>SI</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27</v>
          </cell>
          <cell r="AN414">
            <v>13</v>
          </cell>
          <cell r="AO414">
            <v>40</v>
          </cell>
          <cell r="AP414">
            <v>27</v>
          </cell>
          <cell r="AQ414">
            <v>13</v>
          </cell>
          <cell r="AR414">
            <v>40</v>
          </cell>
          <cell r="AS414">
            <v>40</v>
          </cell>
          <cell r="AT414">
            <v>0</v>
          </cell>
          <cell r="AU414">
            <v>0</v>
          </cell>
          <cell r="AV414">
            <v>0</v>
          </cell>
          <cell r="AW414">
            <v>0</v>
          </cell>
          <cell r="AX414">
            <v>0</v>
          </cell>
          <cell r="AY414">
            <v>0</v>
          </cell>
          <cell r="AZ414">
            <v>0</v>
          </cell>
          <cell r="BA414">
            <v>0</v>
          </cell>
          <cell r="BB414">
            <v>21</v>
          </cell>
          <cell r="BC414">
            <v>1</v>
          </cell>
          <cell r="BD414">
            <v>17</v>
          </cell>
          <cell r="BE414">
            <v>1</v>
          </cell>
          <cell r="BF414">
            <v>0</v>
          </cell>
          <cell r="BG414">
            <v>0</v>
          </cell>
          <cell r="BH414">
            <v>0</v>
          </cell>
          <cell r="BI414">
            <v>0</v>
          </cell>
          <cell r="BL414">
            <v>0</v>
          </cell>
          <cell r="BM414">
            <v>0</v>
          </cell>
          <cell r="BN414">
            <v>0</v>
          </cell>
          <cell r="BQ414">
            <v>0</v>
          </cell>
          <cell r="BR414">
            <v>0</v>
          </cell>
          <cell r="BS414">
            <v>0</v>
          </cell>
          <cell r="BV414">
            <v>0</v>
          </cell>
          <cell r="BW414">
            <v>0</v>
          </cell>
          <cell r="BX414">
            <v>0</v>
          </cell>
          <cell r="CA414">
            <v>0</v>
          </cell>
          <cell r="CB414">
            <v>0</v>
          </cell>
          <cell r="CC414">
            <v>0</v>
          </cell>
          <cell r="CF414">
            <v>530496.54099999997</v>
          </cell>
          <cell r="CG414">
            <v>0</v>
          </cell>
          <cell r="CH414">
            <v>530496.54099999997</v>
          </cell>
          <cell r="CL414">
            <v>127032.383</v>
          </cell>
          <cell r="CM414">
            <v>0</v>
          </cell>
          <cell r="CN414">
            <v>127032.383</v>
          </cell>
          <cell r="CQ414">
            <v>0</v>
          </cell>
          <cell r="CR414">
            <v>0</v>
          </cell>
          <cell r="CS414">
            <v>0</v>
          </cell>
          <cell r="CT414">
            <v>0</v>
          </cell>
          <cell r="CU414">
            <v>0</v>
          </cell>
          <cell r="CV414">
            <v>0</v>
          </cell>
          <cell r="CW414">
            <v>0</v>
          </cell>
          <cell r="CX414">
            <v>0</v>
          </cell>
          <cell r="CY414">
            <v>0</v>
          </cell>
          <cell r="CZ414">
            <v>530496.54099999997</v>
          </cell>
          <cell r="DA414">
            <v>0</v>
          </cell>
          <cell r="DB414">
            <v>0</v>
          </cell>
          <cell r="DC414">
            <v>530496.54099999997</v>
          </cell>
          <cell r="DD414">
            <v>0</v>
          </cell>
          <cell r="DE414">
            <v>0</v>
          </cell>
          <cell r="DF414">
            <v>127032.383</v>
          </cell>
          <cell r="DG414">
            <v>0</v>
          </cell>
          <cell r="DH414">
            <v>0</v>
          </cell>
          <cell r="DI414">
            <v>127032.383</v>
          </cell>
          <cell r="DJ414" t="str">
            <v>ASOCIACION CENTRAL DE PRODUCTORES AGROPECUARIOS Y ECOLOGICO DE YUYAPICHIS</v>
          </cell>
          <cell r="DK414" t="str">
            <v>01 Asociación</v>
          </cell>
          <cell r="FI414" t="str">
            <v>pacMAYOR</v>
          </cell>
        </row>
        <row r="415">
          <cell r="A415">
            <v>20605161678</v>
          </cell>
          <cell r="C415" t="str">
            <v>QUINUA Y OTROS GRANOS</v>
          </cell>
          <cell r="D415" t="str">
            <v>QUINUA</v>
          </cell>
          <cell r="E415" t="str">
            <v>Arequipa</v>
          </cell>
          <cell r="F415">
            <v>40410</v>
          </cell>
          <cell r="H415" t="str">
            <v>Castilla</v>
          </cell>
          <cell r="I415" t="str">
            <v>Pampacolca</v>
          </cell>
          <cell r="R415" t="str">
            <v>PAC</v>
          </cell>
          <cell r="S415" t="str">
            <v>2021-2022-2023-2024</v>
          </cell>
          <cell r="T415">
            <v>4</v>
          </cell>
          <cell r="U415" t="str">
            <v>SI</v>
          </cell>
          <cell r="V415" t="str">
            <v>SI</v>
          </cell>
          <cell r="W415">
            <v>0</v>
          </cell>
          <cell r="X415">
            <v>0</v>
          </cell>
          <cell r="Y415">
            <v>0</v>
          </cell>
          <cell r="Z415">
            <v>0</v>
          </cell>
          <cell r="AA415">
            <v>0</v>
          </cell>
          <cell r="AB415">
            <v>0</v>
          </cell>
          <cell r="AC415">
            <v>0</v>
          </cell>
          <cell r="AD415">
            <v>24</v>
          </cell>
          <cell r="AE415">
            <v>9</v>
          </cell>
          <cell r="AF415">
            <v>33</v>
          </cell>
          <cell r="AG415">
            <v>24</v>
          </cell>
          <cell r="AH415">
            <v>9</v>
          </cell>
          <cell r="AI415">
            <v>33</v>
          </cell>
          <cell r="AJ415">
            <v>24</v>
          </cell>
          <cell r="AK415">
            <v>9</v>
          </cell>
          <cell r="AL415">
            <v>33</v>
          </cell>
          <cell r="AM415">
            <v>24</v>
          </cell>
          <cell r="AN415">
            <v>9</v>
          </cell>
          <cell r="AO415">
            <v>33</v>
          </cell>
          <cell r="AP415">
            <v>0</v>
          </cell>
          <cell r="AQ415">
            <v>0</v>
          </cell>
          <cell r="AR415">
            <v>0</v>
          </cell>
          <cell r="AS415">
            <v>33</v>
          </cell>
          <cell r="AT415">
            <v>0</v>
          </cell>
          <cell r="AU415">
            <v>0</v>
          </cell>
          <cell r="AV415">
            <v>17</v>
          </cell>
          <cell r="AW415">
            <v>7</v>
          </cell>
          <cell r="AX415">
            <v>23</v>
          </cell>
          <cell r="AY415">
            <v>2</v>
          </cell>
          <cell r="AZ415">
            <v>26</v>
          </cell>
          <cell r="BA415">
            <v>4</v>
          </cell>
          <cell r="BB415">
            <v>37</v>
          </cell>
          <cell r="BC415">
            <v>1</v>
          </cell>
          <cell r="BD415">
            <v>0</v>
          </cell>
          <cell r="BE415">
            <v>0</v>
          </cell>
          <cell r="BF415">
            <v>0</v>
          </cell>
          <cell r="BG415">
            <v>0</v>
          </cell>
          <cell r="BH415">
            <v>0</v>
          </cell>
          <cell r="BI415">
            <v>0</v>
          </cell>
          <cell r="BL415">
            <v>0</v>
          </cell>
          <cell r="BM415">
            <v>0</v>
          </cell>
          <cell r="BN415">
            <v>0</v>
          </cell>
          <cell r="BQ415">
            <v>0</v>
          </cell>
          <cell r="BR415">
            <v>0</v>
          </cell>
          <cell r="BS415">
            <v>0</v>
          </cell>
          <cell r="BV415">
            <v>0</v>
          </cell>
          <cell r="BW415">
            <v>0</v>
          </cell>
          <cell r="BX415">
            <v>0</v>
          </cell>
          <cell r="CA415">
            <v>0</v>
          </cell>
          <cell r="CB415">
            <v>0</v>
          </cell>
          <cell r="CC415">
            <v>0</v>
          </cell>
          <cell r="CF415">
            <v>476733.94949999999</v>
          </cell>
          <cell r="CG415">
            <v>0</v>
          </cell>
          <cell r="CH415">
            <v>476733.94949999999</v>
          </cell>
          <cell r="CL415">
            <v>0</v>
          </cell>
          <cell r="CM415">
            <v>0</v>
          </cell>
          <cell r="CN415">
            <v>0</v>
          </cell>
          <cell r="CQ415">
            <v>0</v>
          </cell>
          <cell r="CR415">
            <v>0</v>
          </cell>
          <cell r="CS415">
            <v>0</v>
          </cell>
          <cell r="CT415">
            <v>0</v>
          </cell>
          <cell r="CU415">
            <v>0</v>
          </cell>
          <cell r="CV415">
            <v>0</v>
          </cell>
          <cell r="CW415">
            <v>0</v>
          </cell>
          <cell r="CX415">
            <v>0</v>
          </cell>
          <cell r="CY415">
            <v>476733.94949999999</v>
          </cell>
          <cell r="CZ415">
            <v>0</v>
          </cell>
          <cell r="DA415">
            <v>0</v>
          </cell>
          <cell r="DB415">
            <v>0</v>
          </cell>
          <cell r="DC415">
            <v>476733.94949999999</v>
          </cell>
          <cell r="DD415">
            <v>0</v>
          </cell>
          <cell r="DE415">
            <v>0</v>
          </cell>
          <cell r="DF415">
            <v>0</v>
          </cell>
          <cell r="DG415">
            <v>0</v>
          </cell>
          <cell r="DH415">
            <v>0</v>
          </cell>
          <cell r="DI415">
            <v>0</v>
          </cell>
          <cell r="DJ415" t="str">
            <v>COOPERATIVA AGRARIA DE PRODUCTOS ECOLOGICOS DE PAMPACOLCA - COAPEP</v>
          </cell>
          <cell r="DK415" t="str">
            <v>02 Cooperativa</v>
          </cell>
          <cell r="FI415" t="str">
            <v>pacMAYOR</v>
          </cell>
        </row>
        <row r="416">
          <cell r="A416">
            <v>20605197583</v>
          </cell>
          <cell r="C416" t="str">
            <v>PALTA</v>
          </cell>
          <cell r="D416" t="str">
            <v>PALTA</v>
          </cell>
          <cell r="E416" t="str">
            <v>Ancash</v>
          </cell>
          <cell r="F416">
            <v>20110</v>
          </cell>
          <cell r="H416" t="str">
            <v>Huaraz</v>
          </cell>
          <cell r="I416" t="str">
            <v>Pariacoto</v>
          </cell>
          <cell r="R416" t="str">
            <v>PAC</v>
          </cell>
          <cell r="S416" t="str">
            <v>2021-2022-2023-2024</v>
          </cell>
          <cell r="T416">
            <v>4</v>
          </cell>
          <cell r="U416" t="str">
            <v>SI</v>
          </cell>
          <cell r="V416" t="str">
            <v>SI</v>
          </cell>
          <cell r="W416">
            <v>0</v>
          </cell>
          <cell r="X416">
            <v>0</v>
          </cell>
          <cell r="Y416">
            <v>0</v>
          </cell>
          <cell r="Z416">
            <v>0</v>
          </cell>
          <cell r="AA416">
            <v>0</v>
          </cell>
          <cell r="AB416">
            <v>0</v>
          </cell>
          <cell r="AC416">
            <v>0</v>
          </cell>
          <cell r="AD416">
            <v>20</v>
          </cell>
          <cell r="AE416">
            <v>6</v>
          </cell>
          <cell r="AF416">
            <v>26</v>
          </cell>
          <cell r="AG416">
            <v>20</v>
          </cell>
          <cell r="AH416">
            <v>6</v>
          </cell>
          <cell r="AI416">
            <v>26</v>
          </cell>
          <cell r="AJ416">
            <v>20</v>
          </cell>
          <cell r="AK416">
            <v>6</v>
          </cell>
          <cell r="AL416">
            <v>26</v>
          </cell>
          <cell r="AM416">
            <v>20</v>
          </cell>
          <cell r="AN416">
            <v>6</v>
          </cell>
          <cell r="AO416">
            <v>26</v>
          </cell>
          <cell r="AP416">
            <v>0</v>
          </cell>
          <cell r="AQ416">
            <v>0</v>
          </cell>
          <cell r="AR416">
            <v>0</v>
          </cell>
          <cell r="AS416">
            <v>26</v>
          </cell>
          <cell r="AT416">
            <v>0</v>
          </cell>
          <cell r="AU416">
            <v>0</v>
          </cell>
          <cell r="AV416">
            <v>67</v>
          </cell>
          <cell r="AW416">
            <v>10</v>
          </cell>
          <cell r="AX416">
            <v>16</v>
          </cell>
          <cell r="AY416">
            <v>5</v>
          </cell>
          <cell r="AZ416">
            <v>38</v>
          </cell>
          <cell r="BA416">
            <v>1</v>
          </cell>
          <cell r="BB416">
            <v>30</v>
          </cell>
          <cell r="BC416">
            <v>0</v>
          </cell>
          <cell r="BD416">
            <v>0</v>
          </cell>
          <cell r="BE416">
            <v>0</v>
          </cell>
          <cell r="BF416">
            <v>0</v>
          </cell>
          <cell r="BG416">
            <v>0</v>
          </cell>
          <cell r="BH416">
            <v>0</v>
          </cell>
          <cell r="BI416">
            <v>0</v>
          </cell>
          <cell r="BL416">
            <v>0</v>
          </cell>
          <cell r="BM416">
            <v>0</v>
          </cell>
          <cell r="BN416">
            <v>0</v>
          </cell>
          <cell r="BQ416">
            <v>211492.7</v>
          </cell>
          <cell r="BR416">
            <v>0</v>
          </cell>
          <cell r="BS416">
            <v>211492.7</v>
          </cell>
          <cell r="BV416">
            <v>52556.7</v>
          </cell>
          <cell r="BW416">
            <v>0</v>
          </cell>
          <cell r="BX416">
            <v>52556.7</v>
          </cell>
          <cell r="CA416">
            <v>77420.7</v>
          </cell>
          <cell r="CB416">
            <v>0</v>
          </cell>
          <cell r="CC416">
            <v>77420.7</v>
          </cell>
          <cell r="CF416">
            <v>48724</v>
          </cell>
          <cell r="CG416">
            <v>0</v>
          </cell>
          <cell r="CH416">
            <v>48724</v>
          </cell>
          <cell r="CL416">
            <v>0</v>
          </cell>
          <cell r="CM416">
            <v>0</v>
          </cell>
          <cell r="CN416">
            <v>0</v>
          </cell>
          <cell r="CQ416">
            <v>0</v>
          </cell>
          <cell r="CR416">
            <v>77420.7</v>
          </cell>
          <cell r="CS416">
            <v>0</v>
          </cell>
          <cell r="CT416">
            <v>0</v>
          </cell>
          <cell r="CU416">
            <v>0</v>
          </cell>
          <cell r="CV416">
            <v>0</v>
          </cell>
          <cell r="CW416">
            <v>77420.7</v>
          </cell>
          <cell r="CX416">
            <v>0</v>
          </cell>
          <cell r="CY416">
            <v>48724</v>
          </cell>
          <cell r="CZ416">
            <v>0</v>
          </cell>
          <cell r="DA416">
            <v>0</v>
          </cell>
          <cell r="DB416">
            <v>0</v>
          </cell>
          <cell r="DC416">
            <v>48724</v>
          </cell>
          <cell r="DD416">
            <v>0</v>
          </cell>
          <cell r="DE416">
            <v>0</v>
          </cell>
          <cell r="DF416">
            <v>0</v>
          </cell>
          <cell r="DG416">
            <v>0</v>
          </cell>
          <cell r="DH416">
            <v>0</v>
          </cell>
          <cell r="DI416">
            <v>0</v>
          </cell>
          <cell r="DJ416" t="str">
            <v>ASOCIACION DE PRODUCTORES AGROECOLOGICOS DE PARIACOTO PROMOVIENDO VIDA SALUDABLE - APAPROVIS</v>
          </cell>
          <cell r="DK416" t="str">
            <v>01 Asociación</v>
          </cell>
          <cell r="FI416" t="str">
            <v>pacMAYOR</v>
          </cell>
        </row>
        <row r="417">
          <cell r="A417">
            <v>20605210733</v>
          </cell>
          <cell r="C417" t="str">
            <v>NARANJA</v>
          </cell>
          <cell r="D417" t="str">
            <v>NARANJA</v>
          </cell>
          <cell r="E417" t="str">
            <v>Cusco</v>
          </cell>
          <cell r="F417">
            <v>80902</v>
          </cell>
          <cell r="H417" t="str">
            <v>La Convencion</v>
          </cell>
          <cell r="I417" t="str">
            <v>Echarate</v>
          </cell>
          <cell r="R417" t="str">
            <v>PAC</v>
          </cell>
          <cell r="S417" t="str">
            <v>2025</v>
          </cell>
          <cell r="T417">
            <v>1</v>
          </cell>
          <cell r="U417" t="str">
            <v>SI</v>
          </cell>
          <cell r="V417" t="str">
            <v>SI</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26</v>
          </cell>
          <cell r="AQ417">
            <v>14</v>
          </cell>
          <cell r="AR417">
            <v>40</v>
          </cell>
          <cell r="AS417">
            <v>40</v>
          </cell>
          <cell r="BD417">
            <v>20</v>
          </cell>
          <cell r="BE417">
            <v>4</v>
          </cell>
          <cell r="CL417">
            <v>203638.00338000001</v>
          </cell>
          <cell r="CM417">
            <v>0</v>
          </cell>
          <cell r="CN417">
            <v>203638.00338000001</v>
          </cell>
          <cell r="DD417">
            <v>0</v>
          </cell>
          <cell r="DE417">
            <v>203638.00338000001</v>
          </cell>
          <cell r="DF417">
            <v>0</v>
          </cell>
          <cell r="DG417">
            <v>0</v>
          </cell>
          <cell r="DH417">
            <v>0</v>
          </cell>
          <cell r="DI417">
            <v>203638.00338000001</v>
          </cell>
          <cell r="DJ417" t="str">
            <v>ASOCIACION DE PRODUCTORES DE CITRICOS DE PIGUIATO</v>
          </cell>
          <cell r="DK417" t="str">
            <v>01 Asociación</v>
          </cell>
          <cell r="FI417" t="str">
            <v>pacMAYOR</v>
          </cell>
        </row>
        <row r="418">
          <cell r="A418">
            <v>20605216812</v>
          </cell>
          <cell r="C418" t="str">
            <v>PALTA</v>
          </cell>
          <cell r="D418" t="str">
            <v>PALTA</v>
          </cell>
          <cell r="E418" t="str">
            <v>Apurimac</v>
          </cell>
          <cell r="F418">
            <v>30601</v>
          </cell>
          <cell r="H418" t="str">
            <v>Chincheros</v>
          </cell>
          <cell r="I418" t="str">
            <v>Chincheros</v>
          </cell>
          <cell r="R418" t="str">
            <v>PAC</v>
          </cell>
          <cell r="S418" t="str">
            <v>2022-2023-2024</v>
          </cell>
          <cell r="T418">
            <v>3</v>
          </cell>
          <cell r="U418" t="str">
            <v>SI</v>
          </cell>
          <cell r="V418" t="str">
            <v>SI</v>
          </cell>
          <cell r="W418">
            <v>0</v>
          </cell>
          <cell r="X418">
            <v>0</v>
          </cell>
          <cell r="Y418">
            <v>0</v>
          </cell>
          <cell r="Z418">
            <v>0</v>
          </cell>
          <cell r="AA418">
            <v>0</v>
          </cell>
          <cell r="AB418">
            <v>0</v>
          </cell>
          <cell r="AC418">
            <v>0</v>
          </cell>
          <cell r="AD418">
            <v>0</v>
          </cell>
          <cell r="AE418">
            <v>0</v>
          </cell>
          <cell r="AF418">
            <v>0</v>
          </cell>
          <cell r="AG418">
            <v>17</v>
          </cell>
          <cell r="AH418">
            <v>9</v>
          </cell>
          <cell r="AI418">
            <v>26</v>
          </cell>
          <cell r="AJ418">
            <v>17</v>
          </cell>
          <cell r="AK418">
            <v>9</v>
          </cell>
          <cell r="AL418">
            <v>26</v>
          </cell>
          <cell r="AM418">
            <v>15</v>
          </cell>
          <cell r="AN418">
            <v>10</v>
          </cell>
          <cell r="AO418">
            <v>25</v>
          </cell>
          <cell r="AP418">
            <v>0</v>
          </cell>
          <cell r="AQ418">
            <v>0</v>
          </cell>
          <cell r="AR418">
            <v>0</v>
          </cell>
          <cell r="AS418">
            <v>25</v>
          </cell>
          <cell r="AT418">
            <v>0</v>
          </cell>
          <cell r="AU418">
            <v>0</v>
          </cell>
          <cell r="AV418">
            <v>0</v>
          </cell>
          <cell r="AW418">
            <v>0</v>
          </cell>
          <cell r="AX418">
            <v>30</v>
          </cell>
          <cell r="AY418">
            <v>4</v>
          </cell>
          <cell r="AZ418">
            <v>26</v>
          </cell>
          <cell r="BA418">
            <v>2</v>
          </cell>
          <cell r="BB418">
            <v>22</v>
          </cell>
          <cell r="BC418">
            <v>7</v>
          </cell>
          <cell r="BD418">
            <v>0</v>
          </cell>
          <cell r="BE418">
            <v>0</v>
          </cell>
          <cell r="BF418">
            <v>0</v>
          </cell>
          <cell r="BG418">
            <v>0</v>
          </cell>
          <cell r="BH418">
            <v>0</v>
          </cell>
          <cell r="BI418">
            <v>0</v>
          </cell>
          <cell r="BL418">
            <v>0</v>
          </cell>
          <cell r="BM418">
            <v>0</v>
          </cell>
          <cell r="BN418">
            <v>0</v>
          </cell>
          <cell r="BQ418">
            <v>0</v>
          </cell>
          <cell r="BR418">
            <v>0</v>
          </cell>
          <cell r="BS418">
            <v>0</v>
          </cell>
          <cell r="BV418">
            <v>525700</v>
          </cell>
          <cell r="BW418">
            <v>0</v>
          </cell>
          <cell r="BX418">
            <v>525700</v>
          </cell>
          <cell r="CA418">
            <v>320000</v>
          </cell>
          <cell r="CB418">
            <v>0</v>
          </cell>
          <cell r="CC418">
            <v>320000</v>
          </cell>
          <cell r="CF418">
            <v>0</v>
          </cell>
          <cell r="CG418">
            <v>0</v>
          </cell>
          <cell r="CH418">
            <v>0</v>
          </cell>
          <cell r="CL418">
            <v>0</v>
          </cell>
          <cell r="CM418">
            <v>0</v>
          </cell>
          <cell r="CN418">
            <v>0</v>
          </cell>
          <cell r="CQ418">
            <v>0</v>
          </cell>
          <cell r="CR418">
            <v>320000</v>
          </cell>
          <cell r="CS418">
            <v>0</v>
          </cell>
          <cell r="CT418">
            <v>0</v>
          </cell>
          <cell r="CU418">
            <v>0</v>
          </cell>
          <cell r="CV418">
            <v>0</v>
          </cell>
          <cell r="CW418">
            <v>320000</v>
          </cell>
          <cell r="CX418">
            <v>0</v>
          </cell>
          <cell r="CY418">
            <v>0</v>
          </cell>
          <cell r="CZ418">
            <v>0</v>
          </cell>
          <cell r="DA418">
            <v>0</v>
          </cell>
          <cell r="DB418">
            <v>0</v>
          </cell>
          <cell r="DC418">
            <v>0</v>
          </cell>
          <cell r="DD418">
            <v>0</v>
          </cell>
          <cell r="DE418">
            <v>0</v>
          </cell>
          <cell r="DF418">
            <v>0</v>
          </cell>
          <cell r="DG418">
            <v>0</v>
          </cell>
          <cell r="DH418">
            <v>0</v>
          </cell>
          <cell r="DI418">
            <v>0</v>
          </cell>
          <cell r="DJ418" t="str">
            <v>ASOCIACION DE PRODUCTORES AGROPECUARIOS PAMPAS-CALLEBAMBA</v>
          </cell>
          <cell r="DK418" t="str">
            <v>01 Asociación</v>
          </cell>
          <cell r="FI418" t="str">
            <v>pacMAYOR</v>
          </cell>
        </row>
        <row r="419">
          <cell r="A419">
            <v>20568567731</v>
          </cell>
          <cell r="C419" t="str">
            <v>CAFÉ</v>
          </cell>
          <cell r="D419" t="str">
            <v>CAFÉ</v>
          </cell>
          <cell r="E419" t="str">
            <v>Pasco</v>
          </cell>
          <cell r="F419">
            <v>190307</v>
          </cell>
          <cell r="H419" t="str">
            <v>Oxapampa</v>
          </cell>
          <cell r="I419" t="str">
            <v>Villa Rica</v>
          </cell>
          <cell r="R419" t="str">
            <v>PAC</v>
          </cell>
          <cell r="S419" t="str">
            <v>2021-2022-2023-2024 - 2025</v>
          </cell>
          <cell r="T419">
            <v>5</v>
          </cell>
          <cell r="U419" t="str">
            <v>SI</v>
          </cell>
          <cell r="V419" t="str">
            <v>SI</v>
          </cell>
          <cell r="W419">
            <v>0</v>
          </cell>
          <cell r="X419">
            <v>0</v>
          </cell>
          <cell r="Y419">
            <v>0</v>
          </cell>
          <cell r="Z419">
            <v>0</v>
          </cell>
          <cell r="AA419">
            <v>0</v>
          </cell>
          <cell r="AB419">
            <v>0</v>
          </cell>
          <cell r="AC419">
            <v>0</v>
          </cell>
          <cell r="AD419">
            <v>309</v>
          </cell>
          <cell r="AE419">
            <v>206</v>
          </cell>
          <cell r="AF419">
            <v>515</v>
          </cell>
          <cell r="AG419">
            <v>289</v>
          </cell>
          <cell r="AH419">
            <v>203</v>
          </cell>
          <cell r="AI419">
            <v>492</v>
          </cell>
          <cell r="AJ419">
            <v>289</v>
          </cell>
          <cell r="AK419">
            <v>203</v>
          </cell>
          <cell r="AL419">
            <v>492</v>
          </cell>
          <cell r="AM419">
            <v>289</v>
          </cell>
          <cell r="AN419">
            <v>203</v>
          </cell>
          <cell r="AO419">
            <v>492</v>
          </cell>
          <cell r="AP419">
            <v>289</v>
          </cell>
          <cell r="AQ419">
            <v>203</v>
          </cell>
          <cell r="AR419">
            <v>492</v>
          </cell>
          <cell r="AS419">
            <v>492</v>
          </cell>
          <cell r="AT419">
            <v>0</v>
          </cell>
          <cell r="AU419">
            <v>0</v>
          </cell>
          <cell r="AV419">
            <v>23</v>
          </cell>
          <cell r="AW419">
            <v>5</v>
          </cell>
          <cell r="AX419">
            <v>25</v>
          </cell>
          <cell r="AY419">
            <v>5</v>
          </cell>
          <cell r="AZ419">
            <v>23</v>
          </cell>
          <cell r="BA419">
            <v>0</v>
          </cell>
          <cell r="BB419">
            <v>24</v>
          </cell>
          <cell r="BC419">
            <v>0</v>
          </cell>
          <cell r="BD419">
            <v>21</v>
          </cell>
          <cell r="BE419">
            <v>3</v>
          </cell>
          <cell r="BF419">
            <v>0</v>
          </cell>
          <cell r="BG419">
            <v>0</v>
          </cell>
          <cell r="BH419">
            <v>0</v>
          </cell>
          <cell r="BI419">
            <v>0</v>
          </cell>
          <cell r="BL419">
            <v>0</v>
          </cell>
          <cell r="BM419">
            <v>0</v>
          </cell>
          <cell r="BN419">
            <v>0</v>
          </cell>
          <cell r="BQ419">
            <v>0</v>
          </cell>
          <cell r="BR419">
            <v>8160480.6600000001</v>
          </cell>
          <cell r="BS419">
            <v>8160480.6600000001</v>
          </cell>
          <cell r="BV419">
            <v>0</v>
          </cell>
          <cell r="BW419">
            <v>1181696.1100000001</v>
          </cell>
          <cell r="BX419">
            <v>1181696.1100000001</v>
          </cell>
          <cell r="CA419">
            <v>9680703.5800000001</v>
          </cell>
          <cell r="CB419">
            <v>2982276.28</v>
          </cell>
          <cell r="CC419">
            <v>12662979.859999999</v>
          </cell>
          <cell r="CF419">
            <v>172146.27849999999</v>
          </cell>
          <cell r="CG419">
            <v>0</v>
          </cell>
          <cell r="CH419">
            <v>172146.27849999999</v>
          </cell>
          <cell r="CL419">
            <v>21169.100000999999</v>
          </cell>
          <cell r="CM419">
            <v>0</v>
          </cell>
          <cell r="CN419">
            <v>21169.100000999999</v>
          </cell>
          <cell r="CQ419">
            <v>0</v>
          </cell>
          <cell r="CR419">
            <v>0</v>
          </cell>
          <cell r="CS419">
            <v>0</v>
          </cell>
          <cell r="CT419">
            <v>12662979.85828558</v>
          </cell>
          <cell r="CU419">
            <v>0</v>
          </cell>
          <cell r="CV419">
            <v>0</v>
          </cell>
          <cell r="CW419">
            <v>12662979.85828558</v>
          </cell>
          <cell r="CX419">
            <v>0</v>
          </cell>
          <cell r="CY419">
            <v>0</v>
          </cell>
          <cell r="CZ419">
            <v>172146.27849999999</v>
          </cell>
          <cell r="DA419">
            <v>0</v>
          </cell>
          <cell r="DB419">
            <v>0</v>
          </cell>
          <cell r="DC419">
            <v>172146.27849999999</v>
          </cell>
          <cell r="DD419">
            <v>0</v>
          </cell>
          <cell r="DE419">
            <v>14600.000001</v>
          </cell>
          <cell r="DF419">
            <v>6569.1</v>
          </cell>
          <cell r="DG419">
            <v>0</v>
          </cell>
          <cell r="DH419">
            <v>0</v>
          </cell>
          <cell r="DI419">
            <v>21169.100000999999</v>
          </cell>
          <cell r="DJ419" t="str">
            <v>COOPERATIVA AGRARIA VILLA RICA GOLDEN COFFEE LTDA.</v>
          </cell>
          <cell r="DK419" t="str">
            <v>02 Cooperativa</v>
          </cell>
          <cell r="FI419" t="str">
            <v>pacMAYOR</v>
          </cell>
        </row>
        <row r="420">
          <cell r="A420">
            <v>20605272577</v>
          </cell>
          <cell r="C420" t="str">
            <v>PLÁTANO</v>
          </cell>
          <cell r="D420" t="str">
            <v>HARINA DE PLÁTANO</v>
          </cell>
          <cell r="E420" t="str">
            <v>Loreto</v>
          </cell>
          <cell r="F420">
            <v>160301</v>
          </cell>
          <cell r="H420" t="str">
            <v>Loreto</v>
          </cell>
          <cell r="I420" t="str">
            <v>Nauta</v>
          </cell>
          <cell r="R420" t="str">
            <v>PAC</v>
          </cell>
          <cell r="S420" t="str">
            <v>2025</v>
          </cell>
          <cell r="T420">
            <v>1</v>
          </cell>
          <cell r="U420" t="str">
            <v>SI</v>
          </cell>
          <cell r="V420" t="str">
            <v>SI</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27</v>
          </cell>
          <cell r="AQ420">
            <v>20</v>
          </cell>
          <cell r="AR420">
            <v>47</v>
          </cell>
          <cell r="AS420">
            <v>47</v>
          </cell>
          <cell r="BD420">
            <v>7</v>
          </cell>
          <cell r="BE420">
            <v>1</v>
          </cell>
          <cell r="CL420">
            <v>0</v>
          </cell>
          <cell r="CM420">
            <v>0</v>
          </cell>
          <cell r="CN420">
            <v>0</v>
          </cell>
          <cell r="DD420">
            <v>0</v>
          </cell>
          <cell r="DE420">
            <v>0</v>
          </cell>
          <cell r="DF420">
            <v>0</v>
          </cell>
          <cell r="DG420">
            <v>0</v>
          </cell>
          <cell r="DH420">
            <v>0</v>
          </cell>
          <cell r="DI420">
            <v>0</v>
          </cell>
          <cell r="DJ420" t="str">
            <v>ASOCIACION AGROINDUSTRIAL ALLPA WIRAPAK</v>
          </cell>
          <cell r="DK420" t="str">
            <v>01 Asociación</v>
          </cell>
          <cell r="FI420" t="str">
            <v>pacMAYOR</v>
          </cell>
        </row>
        <row r="421">
          <cell r="A421">
            <v>20605304479</v>
          </cell>
          <cell r="C421" t="str">
            <v>DERIVADOS LACTEOS</v>
          </cell>
          <cell r="D421" t="str">
            <v>QUESO SEMI MADURO</v>
          </cell>
          <cell r="E421" t="str">
            <v>Cusco</v>
          </cell>
          <cell r="F421">
            <v>81210</v>
          </cell>
          <cell r="H421" t="str">
            <v>Quispicanchi</v>
          </cell>
          <cell r="I421" t="str">
            <v>Ocongate</v>
          </cell>
          <cell r="R421" t="str">
            <v>PAC</v>
          </cell>
          <cell r="S421" t="str">
            <v>2025</v>
          </cell>
          <cell r="T421">
            <v>1</v>
          </cell>
          <cell r="U421" t="str">
            <v>SI</v>
          </cell>
          <cell r="V421" t="str">
            <v>SI</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18</v>
          </cell>
          <cell r="AQ421">
            <v>12</v>
          </cell>
          <cell r="AR421">
            <v>30</v>
          </cell>
          <cell r="AS421">
            <v>30</v>
          </cell>
          <cell r="BD421">
            <v>10</v>
          </cell>
          <cell r="BE421">
            <v>3</v>
          </cell>
          <cell r="CL421">
            <v>163626</v>
          </cell>
          <cell r="CM421">
            <v>0</v>
          </cell>
          <cell r="CN421">
            <v>163626</v>
          </cell>
          <cell r="DD421">
            <v>0</v>
          </cell>
          <cell r="DE421">
            <v>163626</v>
          </cell>
          <cell r="DF421">
            <v>0</v>
          </cell>
          <cell r="DG421">
            <v>0</v>
          </cell>
          <cell r="DH421">
            <v>0</v>
          </cell>
          <cell r="DI421">
            <v>163626</v>
          </cell>
          <cell r="DJ421" t="str">
            <v>ASOCIACION DE PRODUCTORES DE DERIVADOS LACTEOS SUMAC AUSANGATE DEL DISTRITO DE OCONGATE</v>
          </cell>
          <cell r="DK421" t="str">
            <v>01 Asociación</v>
          </cell>
          <cell r="FI421" t="str">
            <v>pacMAYOR</v>
          </cell>
        </row>
        <row r="422">
          <cell r="A422">
            <v>20605348468</v>
          </cell>
          <cell r="C422" t="str">
            <v>DERIVADOS LACTEOS</v>
          </cell>
          <cell r="D422" t="str">
            <v>QUESOS MADURADOS</v>
          </cell>
          <cell r="E422" t="str">
            <v>Cusco</v>
          </cell>
          <cell r="F422">
            <v>81210</v>
          </cell>
          <cell r="H422" t="str">
            <v>Quispicanchi</v>
          </cell>
          <cell r="I422" t="str">
            <v>Ocongate</v>
          </cell>
          <cell r="R422" t="str">
            <v>PAC</v>
          </cell>
          <cell r="S422" t="str">
            <v>2018</v>
          </cell>
          <cell r="T422">
            <v>1</v>
          </cell>
          <cell r="U422" t="str">
            <v>NO</v>
          </cell>
          <cell r="V422" t="str">
            <v>NO</v>
          </cell>
          <cell r="W422">
            <v>55</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55</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L422">
            <v>0</v>
          </cell>
          <cell r="BM422">
            <v>0</v>
          </cell>
          <cell r="BN422">
            <v>0</v>
          </cell>
          <cell r="BQ422">
            <v>0</v>
          </cell>
          <cell r="BR422">
            <v>0</v>
          </cell>
          <cell r="BS422">
            <v>0</v>
          </cell>
          <cell r="BV422">
            <v>0</v>
          </cell>
          <cell r="BW422">
            <v>0</v>
          </cell>
          <cell r="BX422">
            <v>0</v>
          </cell>
          <cell r="CA422">
            <v>0</v>
          </cell>
          <cell r="CB422">
            <v>0</v>
          </cell>
          <cell r="CC422">
            <v>0</v>
          </cell>
          <cell r="CF422">
            <v>0</v>
          </cell>
          <cell r="CG422">
            <v>0</v>
          </cell>
          <cell r="CH422">
            <v>0</v>
          </cell>
          <cell r="CL422">
            <v>0</v>
          </cell>
          <cell r="CM422">
            <v>0</v>
          </cell>
          <cell r="CN422">
            <v>0</v>
          </cell>
          <cell r="CQ422">
            <v>0</v>
          </cell>
          <cell r="CR422">
            <v>0</v>
          </cell>
          <cell r="CS422">
            <v>0</v>
          </cell>
          <cell r="CT422">
            <v>0</v>
          </cell>
          <cell r="CU422">
            <v>0</v>
          </cell>
          <cell r="CV422">
            <v>0</v>
          </cell>
          <cell r="CW422">
            <v>0</v>
          </cell>
          <cell r="CX422">
            <v>0</v>
          </cell>
          <cell r="CY422">
            <v>0</v>
          </cell>
          <cell r="CZ422">
            <v>0</v>
          </cell>
          <cell r="DA422">
            <v>0</v>
          </cell>
          <cell r="DB422">
            <v>0</v>
          </cell>
          <cell r="DC422">
            <v>0</v>
          </cell>
          <cell r="DD422">
            <v>0</v>
          </cell>
          <cell r="DE422">
            <v>0</v>
          </cell>
          <cell r="DF422">
            <v>0</v>
          </cell>
          <cell r="DG422">
            <v>0</v>
          </cell>
          <cell r="DH422">
            <v>0</v>
          </cell>
          <cell r="DI422">
            <v>0</v>
          </cell>
          <cell r="DJ422" t="str">
            <v>ASOCIACION DE PRODUCTORES DE LACTEOS DE CCOLCCA AUSANLAC</v>
          </cell>
          <cell r="DK422" t="str">
            <v>01 Asociación</v>
          </cell>
          <cell r="FI422" t="str">
            <v>pacMAYOR</v>
          </cell>
        </row>
        <row r="423">
          <cell r="A423">
            <v>20605357122</v>
          </cell>
          <cell r="C423" t="str">
            <v>CUY</v>
          </cell>
          <cell r="D423" t="str">
            <v>CUY</v>
          </cell>
          <cell r="E423" t="str">
            <v>Ayacucho</v>
          </cell>
          <cell r="F423">
            <v>50404</v>
          </cell>
          <cell r="H423" t="str">
            <v>Huanta</v>
          </cell>
          <cell r="I423" t="str">
            <v>Iguain</v>
          </cell>
          <cell r="R423" t="str">
            <v>PAC</v>
          </cell>
          <cell r="S423" t="str">
            <v>2024</v>
          </cell>
          <cell r="T423">
            <v>1</v>
          </cell>
          <cell r="U423" t="str">
            <v>SI</v>
          </cell>
          <cell r="V423" t="str">
            <v>SI</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58</v>
          </cell>
          <cell r="AN423">
            <v>18</v>
          </cell>
          <cell r="AO423">
            <v>76</v>
          </cell>
          <cell r="AP423">
            <v>0</v>
          </cell>
          <cell r="AQ423">
            <v>0</v>
          </cell>
          <cell r="AR423">
            <v>0</v>
          </cell>
          <cell r="AS423">
            <v>76</v>
          </cell>
          <cell r="AT423">
            <v>0</v>
          </cell>
          <cell r="AU423">
            <v>0</v>
          </cell>
          <cell r="AV423">
            <v>0</v>
          </cell>
          <cell r="AW423">
            <v>0</v>
          </cell>
          <cell r="AX423">
            <v>0</v>
          </cell>
          <cell r="AY423">
            <v>0</v>
          </cell>
          <cell r="AZ423">
            <v>0</v>
          </cell>
          <cell r="BA423">
            <v>0</v>
          </cell>
          <cell r="BB423">
            <v>7</v>
          </cell>
          <cell r="BC423">
            <v>14</v>
          </cell>
          <cell r="BD423">
            <v>0</v>
          </cell>
          <cell r="BE423">
            <v>0</v>
          </cell>
          <cell r="BF423">
            <v>0</v>
          </cell>
          <cell r="BG423">
            <v>0</v>
          </cell>
          <cell r="BH423">
            <v>0</v>
          </cell>
          <cell r="BI423">
            <v>0</v>
          </cell>
          <cell r="BL423">
            <v>0</v>
          </cell>
          <cell r="BM423">
            <v>0</v>
          </cell>
          <cell r="BN423">
            <v>0</v>
          </cell>
          <cell r="BQ423">
            <v>0</v>
          </cell>
          <cell r="BR423">
            <v>0</v>
          </cell>
          <cell r="BS423">
            <v>0</v>
          </cell>
          <cell r="BV423">
            <v>0</v>
          </cell>
          <cell r="BW423">
            <v>0</v>
          </cell>
          <cell r="BX423">
            <v>0</v>
          </cell>
          <cell r="CA423">
            <v>0</v>
          </cell>
          <cell r="CB423">
            <v>0</v>
          </cell>
          <cell r="CC423">
            <v>0</v>
          </cell>
          <cell r="CF423">
            <v>61282</v>
          </cell>
          <cell r="CG423">
            <v>0</v>
          </cell>
          <cell r="CH423">
            <v>61282</v>
          </cell>
          <cell r="CL423">
            <v>0</v>
          </cell>
          <cell r="CM423">
            <v>0</v>
          </cell>
          <cell r="CN423">
            <v>0</v>
          </cell>
          <cell r="CQ423">
            <v>0</v>
          </cell>
          <cell r="CR423">
            <v>0</v>
          </cell>
          <cell r="CS423">
            <v>0</v>
          </cell>
          <cell r="CT423">
            <v>0</v>
          </cell>
          <cell r="CU423">
            <v>0</v>
          </cell>
          <cell r="CV423">
            <v>0</v>
          </cell>
          <cell r="CW423">
            <v>0</v>
          </cell>
          <cell r="CX423">
            <v>0</v>
          </cell>
          <cell r="CY423">
            <v>61282</v>
          </cell>
          <cell r="CZ423">
            <v>0</v>
          </cell>
          <cell r="DA423">
            <v>0</v>
          </cell>
          <cell r="DB423">
            <v>0</v>
          </cell>
          <cell r="DC423">
            <v>61282</v>
          </cell>
          <cell r="DD423">
            <v>0</v>
          </cell>
          <cell r="DE423">
            <v>0</v>
          </cell>
          <cell r="DF423">
            <v>0</v>
          </cell>
          <cell r="DG423">
            <v>0</v>
          </cell>
          <cell r="DH423">
            <v>0</v>
          </cell>
          <cell r="DI423">
            <v>0</v>
          </cell>
          <cell r="DJ423" t="str">
            <v>COOPERATIVA DE PRODUCCION Y SERVICIOS ESPECIALES DE LOS PRODUCTORES DE CUYES DE HUANTA-COOPROCUY HUA</v>
          </cell>
          <cell r="DK423" t="str">
            <v>02 Cooperativa</v>
          </cell>
          <cell r="FI423" t="str">
            <v>pacMAYOR</v>
          </cell>
        </row>
        <row r="424">
          <cell r="A424">
            <v>20605363092</v>
          </cell>
          <cell r="C424" t="str">
            <v>NARANJA</v>
          </cell>
          <cell r="D424" t="str">
            <v>NARANJA</v>
          </cell>
          <cell r="E424" t="str">
            <v>Cusco</v>
          </cell>
          <cell r="F424">
            <v>80902</v>
          </cell>
          <cell r="H424" t="str">
            <v>La Convencion</v>
          </cell>
          <cell r="I424" t="str">
            <v>Echarate</v>
          </cell>
          <cell r="R424" t="str">
            <v>PAC</v>
          </cell>
          <cell r="S424" t="str">
            <v>2021-2022-2023-2024 - 2025</v>
          </cell>
          <cell r="T424">
            <v>5</v>
          </cell>
          <cell r="U424" t="str">
            <v>SI</v>
          </cell>
          <cell r="V424" t="str">
            <v>SI</v>
          </cell>
          <cell r="W424">
            <v>0</v>
          </cell>
          <cell r="X424">
            <v>0</v>
          </cell>
          <cell r="Y424">
            <v>0</v>
          </cell>
          <cell r="Z424">
            <v>0</v>
          </cell>
          <cell r="AA424">
            <v>0</v>
          </cell>
          <cell r="AB424">
            <v>0</v>
          </cell>
          <cell r="AC424">
            <v>0</v>
          </cell>
          <cell r="AD424">
            <v>12</v>
          </cell>
          <cell r="AE424">
            <v>4</v>
          </cell>
          <cell r="AF424">
            <v>16</v>
          </cell>
          <cell r="AG424">
            <v>12</v>
          </cell>
          <cell r="AH424">
            <v>4</v>
          </cell>
          <cell r="AI424">
            <v>16</v>
          </cell>
          <cell r="AJ424">
            <v>12</v>
          </cell>
          <cell r="AK424">
            <v>4</v>
          </cell>
          <cell r="AL424">
            <v>16</v>
          </cell>
          <cell r="AM424">
            <v>12</v>
          </cell>
          <cell r="AN424">
            <v>4</v>
          </cell>
          <cell r="AO424">
            <v>16</v>
          </cell>
          <cell r="AP424">
            <v>18</v>
          </cell>
          <cell r="AQ424">
            <v>2</v>
          </cell>
          <cell r="AR424">
            <v>20</v>
          </cell>
          <cell r="AS424">
            <v>20</v>
          </cell>
          <cell r="AT424">
            <v>0</v>
          </cell>
          <cell r="AU424">
            <v>0</v>
          </cell>
          <cell r="AV424">
            <v>10</v>
          </cell>
          <cell r="AW424">
            <v>3</v>
          </cell>
          <cell r="AX424">
            <v>18</v>
          </cell>
          <cell r="AY424">
            <v>6</v>
          </cell>
          <cell r="AZ424">
            <v>15</v>
          </cell>
          <cell r="BA424">
            <v>4</v>
          </cell>
          <cell r="BB424">
            <v>33</v>
          </cell>
          <cell r="BC424">
            <v>8</v>
          </cell>
          <cell r="BD424">
            <v>20</v>
          </cell>
          <cell r="BE424">
            <v>4</v>
          </cell>
          <cell r="BF424">
            <v>0</v>
          </cell>
          <cell r="BG424">
            <v>0</v>
          </cell>
          <cell r="BH424">
            <v>0</v>
          </cell>
          <cell r="BI424">
            <v>0</v>
          </cell>
          <cell r="BL424">
            <v>0</v>
          </cell>
          <cell r="BM424">
            <v>0</v>
          </cell>
          <cell r="BN424">
            <v>0</v>
          </cell>
          <cell r="BQ424">
            <v>0</v>
          </cell>
          <cell r="BR424">
            <v>0</v>
          </cell>
          <cell r="BS424">
            <v>0</v>
          </cell>
          <cell r="BV424">
            <v>553280</v>
          </cell>
          <cell r="BW424">
            <v>0</v>
          </cell>
          <cell r="BX424">
            <v>553280</v>
          </cell>
          <cell r="CA424">
            <v>979000</v>
          </cell>
          <cell r="CB424">
            <v>0</v>
          </cell>
          <cell r="CC424">
            <v>979000</v>
          </cell>
          <cell r="CF424">
            <v>492500</v>
          </cell>
          <cell r="CG424">
            <v>0</v>
          </cell>
          <cell r="CH424">
            <v>492500</v>
          </cell>
          <cell r="CL424">
            <v>97171.996350000001</v>
          </cell>
          <cell r="CM424">
            <v>0</v>
          </cell>
          <cell r="CN424">
            <v>97171.996350000001</v>
          </cell>
          <cell r="CQ424">
            <v>0</v>
          </cell>
          <cell r="CR424">
            <v>979000</v>
          </cell>
          <cell r="CS424">
            <v>0</v>
          </cell>
          <cell r="CT424">
            <v>0</v>
          </cell>
          <cell r="CU424">
            <v>0</v>
          </cell>
          <cell r="CV424">
            <v>0</v>
          </cell>
          <cell r="CW424">
            <v>979000</v>
          </cell>
          <cell r="CX424">
            <v>0</v>
          </cell>
          <cell r="CY424">
            <v>492500</v>
          </cell>
          <cell r="CZ424">
            <v>0</v>
          </cell>
          <cell r="DA424">
            <v>0</v>
          </cell>
          <cell r="DB424">
            <v>0</v>
          </cell>
          <cell r="DC424">
            <v>492500</v>
          </cell>
          <cell r="DD424">
            <v>0</v>
          </cell>
          <cell r="DE424">
            <v>97171.996350000001</v>
          </cell>
          <cell r="DF424">
            <v>0</v>
          </cell>
          <cell r="DG424">
            <v>0</v>
          </cell>
          <cell r="DH424">
            <v>0</v>
          </cell>
          <cell r="DI424">
            <v>97171.996350000001</v>
          </cell>
          <cell r="DJ424" t="str">
            <v>ASOCIACION DE PRODUCTORES AGROPECUARIOS DE CITRICOS SAN ANTONIO DE PAMPA CONCEPCION ECHARATI-APACISA</v>
          </cell>
          <cell r="DK424" t="str">
            <v>01 Asociación</v>
          </cell>
          <cell r="FI424" t="str">
            <v>pacMAYOR</v>
          </cell>
        </row>
        <row r="425">
          <cell r="A425">
            <v>20605371869</v>
          </cell>
          <cell r="C425" t="str">
            <v>PALTA</v>
          </cell>
          <cell r="D425" t="str">
            <v>PALTA</v>
          </cell>
          <cell r="E425" t="str">
            <v>Ica</v>
          </cell>
          <cell r="F425">
            <v>110202</v>
          </cell>
          <cell r="H425" t="str">
            <v>Chincha</v>
          </cell>
          <cell r="I425" t="str">
            <v>Huamanpali</v>
          </cell>
          <cell r="R425" t="str">
            <v>PAC</v>
          </cell>
          <cell r="S425">
            <v>2025</v>
          </cell>
          <cell r="T425">
            <v>1</v>
          </cell>
          <cell r="AP425">
            <v>19</v>
          </cell>
          <cell r="AQ425">
            <v>2</v>
          </cell>
          <cell r="AR425">
            <v>21</v>
          </cell>
          <cell r="CL425">
            <v>0</v>
          </cell>
          <cell r="CM425">
            <v>0</v>
          </cell>
          <cell r="CN425">
            <v>0</v>
          </cell>
          <cell r="DD425">
            <v>0</v>
          </cell>
          <cell r="DE425">
            <v>0</v>
          </cell>
          <cell r="DF425">
            <v>0</v>
          </cell>
          <cell r="DG425">
            <v>0</v>
          </cell>
          <cell r="DH425">
            <v>0</v>
          </cell>
          <cell r="DI425">
            <v>0</v>
          </cell>
          <cell r="DK425" t="str">
            <v xml:space="preserve"> Asociación</v>
          </cell>
          <cell r="FI425" t="str">
            <v>pac</v>
          </cell>
        </row>
        <row r="426">
          <cell r="A426">
            <v>20605430458</v>
          </cell>
          <cell r="C426" t="str">
            <v>QUINUA Y OTROS GRANOS</v>
          </cell>
          <cell r="D426" t="str">
            <v>QUINUA</v>
          </cell>
          <cell r="E426" t="str">
            <v>Junin</v>
          </cell>
          <cell r="F426">
            <v>120431</v>
          </cell>
          <cell r="H426" t="str">
            <v>Jauja</v>
          </cell>
          <cell r="I426" t="str">
            <v>Sincos</v>
          </cell>
          <cell r="R426" t="str">
            <v>PAC</v>
          </cell>
          <cell r="S426" t="str">
            <v>2021-2022</v>
          </cell>
          <cell r="T426">
            <v>2</v>
          </cell>
          <cell r="U426" t="str">
            <v>SI</v>
          </cell>
          <cell r="V426" t="str">
            <v>SI</v>
          </cell>
          <cell r="W426">
            <v>0</v>
          </cell>
          <cell r="X426">
            <v>0</v>
          </cell>
          <cell r="Y426">
            <v>0</v>
          </cell>
          <cell r="Z426">
            <v>0</v>
          </cell>
          <cell r="AA426">
            <v>0</v>
          </cell>
          <cell r="AB426">
            <v>0</v>
          </cell>
          <cell r="AC426">
            <v>0</v>
          </cell>
          <cell r="AD426">
            <v>14</v>
          </cell>
          <cell r="AE426">
            <v>11</v>
          </cell>
          <cell r="AF426">
            <v>25</v>
          </cell>
          <cell r="AG426">
            <v>14</v>
          </cell>
          <cell r="AH426">
            <v>11</v>
          </cell>
          <cell r="AI426">
            <v>25</v>
          </cell>
          <cell r="AJ426">
            <v>0</v>
          </cell>
          <cell r="AK426">
            <v>0</v>
          </cell>
          <cell r="AL426">
            <v>0</v>
          </cell>
          <cell r="AM426">
            <v>0</v>
          </cell>
          <cell r="AN426">
            <v>0</v>
          </cell>
          <cell r="AO426">
            <v>0</v>
          </cell>
          <cell r="AP426">
            <v>0</v>
          </cell>
          <cell r="AQ426">
            <v>0</v>
          </cell>
          <cell r="AR426">
            <v>0</v>
          </cell>
          <cell r="AS426">
            <v>25</v>
          </cell>
          <cell r="AT426">
            <v>0</v>
          </cell>
          <cell r="AU426">
            <v>0</v>
          </cell>
          <cell r="AV426">
            <v>31</v>
          </cell>
          <cell r="AW426">
            <v>1</v>
          </cell>
          <cell r="AX426">
            <v>22</v>
          </cell>
          <cell r="AY426">
            <v>2</v>
          </cell>
          <cell r="AZ426">
            <v>0</v>
          </cell>
          <cell r="BA426">
            <v>0</v>
          </cell>
          <cell r="BB426">
            <v>0</v>
          </cell>
          <cell r="BC426">
            <v>0</v>
          </cell>
          <cell r="BD426">
            <v>0</v>
          </cell>
          <cell r="BE426">
            <v>0</v>
          </cell>
          <cell r="BF426">
            <v>0</v>
          </cell>
          <cell r="BG426">
            <v>0</v>
          </cell>
          <cell r="BH426">
            <v>0</v>
          </cell>
          <cell r="BI426">
            <v>0</v>
          </cell>
          <cell r="BL426">
            <v>0</v>
          </cell>
          <cell r="BM426">
            <v>0</v>
          </cell>
          <cell r="BN426">
            <v>0</v>
          </cell>
          <cell r="BQ426">
            <v>333900</v>
          </cell>
          <cell r="BR426">
            <v>0</v>
          </cell>
          <cell r="BS426">
            <v>333900</v>
          </cell>
          <cell r="BV426">
            <v>51000</v>
          </cell>
          <cell r="BW426">
            <v>0</v>
          </cell>
          <cell r="BX426">
            <v>51000</v>
          </cell>
          <cell r="CA426">
            <v>0</v>
          </cell>
          <cell r="CB426">
            <v>0</v>
          </cell>
          <cell r="CC426">
            <v>0</v>
          </cell>
          <cell r="CF426">
            <v>0</v>
          </cell>
          <cell r="CG426">
            <v>0</v>
          </cell>
          <cell r="CH426">
            <v>0</v>
          </cell>
          <cell r="CL426">
            <v>0</v>
          </cell>
          <cell r="CM426">
            <v>0</v>
          </cell>
          <cell r="CN426">
            <v>0</v>
          </cell>
          <cell r="CQ426">
            <v>0</v>
          </cell>
          <cell r="CR426">
            <v>0</v>
          </cell>
          <cell r="CS426">
            <v>0</v>
          </cell>
          <cell r="CT426">
            <v>0</v>
          </cell>
          <cell r="CU426">
            <v>0</v>
          </cell>
          <cell r="CV426">
            <v>0</v>
          </cell>
          <cell r="CW426">
            <v>0</v>
          </cell>
          <cell r="CX426">
            <v>0</v>
          </cell>
          <cell r="CY426">
            <v>0</v>
          </cell>
          <cell r="CZ426">
            <v>0</v>
          </cell>
          <cell r="DA426">
            <v>0</v>
          </cell>
          <cell r="DB426">
            <v>0</v>
          </cell>
          <cell r="DC426">
            <v>0</v>
          </cell>
          <cell r="DD426">
            <v>0</v>
          </cell>
          <cell r="DE426">
            <v>0</v>
          </cell>
          <cell r="DF426">
            <v>0</v>
          </cell>
          <cell r="DG426">
            <v>0</v>
          </cell>
          <cell r="DH426">
            <v>0</v>
          </cell>
          <cell r="DI426">
            <v>0</v>
          </cell>
          <cell r="DJ426" t="str">
            <v>ASOCIACION DE PRODUCTORES AGROPECUARIOS "VALLE DEL MANTARO TINKUS"</v>
          </cell>
          <cell r="DK426" t="str">
            <v>01 Asociación</v>
          </cell>
          <cell r="FI426" t="str">
            <v>pacMAYOR</v>
          </cell>
        </row>
        <row r="427">
          <cell r="A427">
            <v>20600668430</v>
          </cell>
          <cell r="C427" t="str">
            <v>CACAO</v>
          </cell>
          <cell r="D427" t="str">
            <v>CACAO</v>
          </cell>
          <cell r="E427" t="str">
            <v>Huanuco</v>
          </cell>
          <cell r="F427">
            <v>100606</v>
          </cell>
          <cell r="H427" t="str">
            <v>Leoncio Prado</v>
          </cell>
          <cell r="I427" t="str">
            <v>Mariano Damaso Beraun</v>
          </cell>
          <cell r="R427" t="str">
            <v>PAC</v>
          </cell>
          <cell r="S427" t="str">
            <v>2019-2020-2021-2022-2023</v>
          </cell>
          <cell r="T427">
            <v>5</v>
          </cell>
          <cell r="U427" t="str">
            <v>SI</v>
          </cell>
          <cell r="V427" t="str">
            <v>SI</v>
          </cell>
          <cell r="W427">
            <v>0</v>
          </cell>
          <cell r="X427">
            <v>21</v>
          </cell>
          <cell r="Y427">
            <v>51</v>
          </cell>
          <cell r="Z427">
            <v>72</v>
          </cell>
          <cell r="AA427">
            <v>30</v>
          </cell>
          <cell r="AB427">
            <v>41</v>
          </cell>
          <cell r="AC427">
            <v>71</v>
          </cell>
          <cell r="AD427">
            <v>29</v>
          </cell>
          <cell r="AE427">
            <v>42</v>
          </cell>
          <cell r="AF427">
            <v>71</v>
          </cell>
          <cell r="AG427">
            <v>29</v>
          </cell>
          <cell r="AH427">
            <v>42</v>
          </cell>
          <cell r="AI427">
            <v>71</v>
          </cell>
          <cell r="AJ427">
            <v>29</v>
          </cell>
          <cell r="AK427">
            <v>42</v>
          </cell>
          <cell r="AL427">
            <v>71</v>
          </cell>
          <cell r="AM427">
            <v>0</v>
          </cell>
          <cell r="AN427">
            <v>0</v>
          </cell>
          <cell r="AO427">
            <v>0</v>
          </cell>
          <cell r="AP427">
            <v>0</v>
          </cell>
          <cell r="AQ427">
            <v>0</v>
          </cell>
          <cell r="AR427">
            <v>0</v>
          </cell>
          <cell r="AS427">
            <v>71</v>
          </cell>
          <cell r="AT427">
            <v>0</v>
          </cell>
          <cell r="AU427">
            <v>1</v>
          </cell>
          <cell r="AV427">
            <v>48</v>
          </cell>
          <cell r="AW427">
            <v>2</v>
          </cell>
          <cell r="AX427">
            <v>56</v>
          </cell>
          <cell r="AY427">
            <v>0</v>
          </cell>
          <cell r="AZ427">
            <v>50</v>
          </cell>
          <cell r="BA427">
            <v>1</v>
          </cell>
          <cell r="BB427">
            <v>0</v>
          </cell>
          <cell r="BC427">
            <v>0</v>
          </cell>
          <cell r="BD427">
            <v>0</v>
          </cell>
          <cell r="BE427">
            <v>0</v>
          </cell>
          <cell r="BF427">
            <v>0</v>
          </cell>
          <cell r="BG427">
            <v>0</v>
          </cell>
          <cell r="BH427">
            <v>0</v>
          </cell>
          <cell r="BI427">
            <v>0</v>
          </cell>
          <cell r="BL427">
            <v>61283.38</v>
          </cell>
          <cell r="BM427">
            <v>0</v>
          </cell>
          <cell r="BN427">
            <v>61283.38</v>
          </cell>
          <cell r="BQ427">
            <v>83713.919999999998</v>
          </cell>
          <cell r="BR427">
            <v>0</v>
          </cell>
          <cell r="BS427">
            <v>83713.919999999998</v>
          </cell>
          <cell r="BV427">
            <v>154702.22</v>
          </cell>
          <cell r="BW427">
            <v>0</v>
          </cell>
          <cell r="BX427">
            <v>154702.22</v>
          </cell>
          <cell r="CA427">
            <v>128099.45</v>
          </cell>
          <cell r="CB427">
            <v>0</v>
          </cell>
          <cell r="CC427">
            <v>128099.45</v>
          </cell>
          <cell r="CF427">
            <v>0</v>
          </cell>
          <cell r="CG427">
            <v>0</v>
          </cell>
          <cell r="CH427">
            <v>0</v>
          </cell>
          <cell r="CL427">
            <v>0</v>
          </cell>
          <cell r="CM427">
            <v>0</v>
          </cell>
          <cell r="CN427">
            <v>0</v>
          </cell>
          <cell r="CQ427">
            <v>90768.101999999984</v>
          </cell>
          <cell r="CR427">
            <v>0</v>
          </cell>
          <cell r="CS427">
            <v>0</v>
          </cell>
          <cell r="CT427">
            <v>37311.350000000013</v>
          </cell>
          <cell r="CU427">
            <v>0</v>
          </cell>
          <cell r="CV427">
            <v>0</v>
          </cell>
          <cell r="CW427">
            <v>128079.452</v>
          </cell>
          <cell r="CX427">
            <v>0</v>
          </cell>
          <cell r="CY427">
            <v>0</v>
          </cell>
          <cell r="CZ427">
            <v>0</v>
          </cell>
          <cell r="DA427">
            <v>0</v>
          </cell>
          <cell r="DB427">
            <v>0</v>
          </cell>
          <cell r="DC427">
            <v>0</v>
          </cell>
          <cell r="DD427">
            <v>0</v>
          </cell>
          <cell r="DE427">
            <v>0</v>
          </cell>
          <cell r="DF427">
            <v>0</v>
          </cell>
          <cell r="DG427">
            <v>0</v>
          </cell>
          <cell r="DH427">
            <v>0</v>
          </cell>
          <cell r="DI427">
            <v>0</v>
          </cell>
          <cell r="DJ427" t="str">
            <v>COOPERATIVA AGRARIA DEL CENTRO POBLADO DE BELLA BAJO MONZON</v>
          </cell>
          <cell r="DK427" t="str">
            <v>02 Cooperativa</v>
          </cell>
          <cell r="FI427" t="str">
            <v>pacMAYOR</v>
          </cell>
        </row>
        <row r="428">
          <cell r="A428">
            <v>20605520058</v>
          </cell>
          <cell r="C428" t="str">
            <v>NARANJA</v>
          </cell>
          <cell r="D428" t="str">
            <v>NARANJA</v>
          </cell>
          <cell r="E428" t="str">
            <v>Junin</v>
          </cell>
          <cell r="F428">
            <v>120604</v>
          </cell>
          <cell r="H428" t="str">
            <v>Satipo</v>
          </cell>
          <cell r="I428" t="str">
            <v>Mazamari</v>
          </cell>
          <cell r="R428" t="str">
            <v>PAC</v>
          </cell>
          <cell r="S428" t="str">
            <v>2025</v>
          </cell>
          <cell r="T428">
            <v>1</v>
          </cell>
          <cell r="U428" t="str">
            <v>SI</v>
          </cell>
          <cell r="V428" t="str">
            <v>SI</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10</v>
          </cell>
          <cell r="AQ428">
            <v>9</v>
          </cell>
          <cell r="AR428">
            <v>19</v>
          </cell>
          <cell r="AS428">
            <v>19</v>
          </cell>
          <cell r="BD428">
            <v>10</v>
          </cell>
          <cell r="BE428">
            <v>1</v>
          </cell>
          <cell r="CL428">
            <v>2490600</v>
          </cell>
          <cell r="CM428">
            <v>0</v>
          </cell>
          <cell r="CN428">
            <v>2490600</v>
          </cell>
          <cell r="DD428">
            <v>0</v>
          </cell>
          <cell r="DE428">
            <v>2490600</v>
          </cell>
          <cell r="DF428">
            <v>0</v>
          </cell>
          <cell r="DG428">
            <v>0</v>
          </cell>
          <cell r="DH428">
            <v>0</v>
          </cell>
          <cell r="DI428">
            <v>2490600</v>
          </cell>
          <cell r="DJ428" t="str">
            <v>ASOCIACION DE PRODUCTORES AGROPECUARIOS CAPIRUSHARI DE MAZAMARI - APACM</v>
          </cell>
          <cell r="DK428" t="str">
            <v>01 Asociación</v>
          </cell>
          <cell r="FI428" t="str">
            <v>pacMAYOR</v>
          </cell>
        </row>
        <row r="429">
          <cell r="A429">
            <v>20605564730</v>
          </cell>
          <cell r="C429" t="str">
            <v>DERIVADOS LACTEOS</v>
          </cell>
          <cell r="D429" t="str">
            <v>QUESOS</v>
          </cell>
          <cell r="E429" t="str">
            <v>Puno</v>
          </cell>
          <cell r="F429">
            <v>210102</v>
          </cell>
          <cell r="H429" t="str">
            <v>Puno</v>
          </cell>
          <cell r="I429" t="str">
            <v>Acora</v>
          </cell>
          <cell r="R429" t="str">
            <v>PAC</v>
          </cell>
          <cell r="S429" t="str">
            <v>2024</v>
          </cell>
          <cell r="T429">
            <v>1</v>
          </cell>
          <cell r="U429" t="str">
            <v>SI</v>
          </cell>
          <cell r="V429" t="str">
            <v>SI</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50</v>
          </cell>
          <cell r="AN429">
            <v>66</v>
          </cell>
          <cell r="AO429">
            <v>116</v>
          </cell>
          <cell r="AP429">
            <v>0</v>
          </cell>
          <cell r="AQ429">
            <v>0</v>
          </cell>
          <cell r="AR429">
            <v>0</v>
          </cell>
          <cell r="AS429">
            <v>116</v>
          </cell>
          <cell r="AT429">
            <v>0</v>
          </cell>
          <cell r="AU429">
            <v>0</v>
          </cell>
          <cell r="AV429">
            <v>0</v>
          </cell>
          <cell r="AW429">
            <v>0</v>
          </cell>
          <cell r="AX429">
            <v>0</v>
          </cell>
          <cell r="AY429">
            <v>0</v>
          </cell>
          <cell r="AZ429">
            <v>0</v>
          </cell>
          <cell r="BA429">
            <v>0</v>
          </cell>
          <cell r="BB429">
            <v>36</v>
          </cell>
          <cell r="BC429">
            <v>1</v>
          </cell>
          <cell r="BD429">
            <v>0</v>
          </cell>
          <cell r="BE429">
            <v>0</v>
          </cell>
          <cell r="BF429">
            <v>0</v>
          </cell>
          <cell r="BG429">
            <v>0</v>
          </cell>
          <cell r="BH429">
            <v>0</v>
          </cell>
          <cell r="BI429">
            <v>0</v>
          </cell>
          <cell r="BL429">
            <v>0</v>
          </cell>
          <cell r="BM429">
            <v>0</v>
          </cell>
          <cell r="BN429">
            <v>0</v>
          </cell>
          <cell r="BQ429">
            <v>0</v>
          </cell>
          <cell r="BR429">
            <v>0</v>
          </cell>
          <cell r="BS429">
            <v>0</v>
          </cell>
          <cell r="BV429">
            <v>0</v>
          </cell>
          <cell r="BW429">
            <v>0</v>
          </cell>
          <cell r="BX429">
            <v>0</v>
          </cell>
          <cell r="CA429">
            <v>0</v>
          </cell>
          <cell r="CB429">
            <v>0</v>
          </cell>
          <cell r="CC429">
            <v>0</v>
          </cell>
          <cell r="CF429">
            <v>227430</v>
          </cell>
          <cell r="CG429">
            <v>0</v>
          </cell>
          <cell r="CH429">
            <v>227430</v>
          </cell>
          <cell r="CL429">
            <v>0</v>
          </cell>
          <cell r="CM429">
            <v>0</v>
          </cell>
          <cell r="CN429">
            <v>0</v>
          </cell>
          <cell r="CQ429">
            <v>0</v>
          </cell>
          <cell r="CR429">
            <v>0</v>
          </cell>
          <cell r="CS429">
            <v>0</v>
          </cell>
          <cell r="CT429">
            <v>0</v>
          </cell>
          <cell r="CU429">
            <v>0</v>
          </cell>
          <cell r="CV429">
            <v>0</v>
          </cell>
          <cell r="CW429">
            <v>0</v>
          </cell>
          <cell r="CX429">
            <v>0</v>
          </cell>
          <cell r="CY429">
            <v>227430</v>
          </cell>
          <cell r="CZ429">
            <v>0</v>
          </cell>
          <cell r="DA429">
            <v>0</v>
          </cell>
          <cell r="DB429">
            <v>0</v>
          </cell>
          <cell r="DC429">
            <v>227430</v>
          </cell>
          <cell r="DD429">
            <v>0</v>
          </cell>
          <cell r="DE429">
            <v>0</v>
          </cell>
          <cell r="DF429">
            <v>0</v>
          </cell>
          <cell r="DG429">
            <v>0</v>
          </cell>
          <cell r="DH429">
            <v>0</v>
          </cell>
          <cell r="DI429">
            <v>0</v>
          </cell>
          <cell r="DJ429" t="str">
            <v>COOPERATIVA DE PRODUCCION ECO AYMARA-ACORA</v>
          </cell>
          <cell r="DK429" t="str">
            <v>02 Cooperativa</v>
          </cell>
          <cell r="FI429" t="str">
            <v>pacMAYOR</v>
          </cell>
        </row>
        <row r="430">
          <cell r="A430">
            <v>20605600922</v>
          </cell>
          <cell r="C430" t="str">
            <v>CUY</v>
          </cell>
          <cell r="D430" t="str">
            <v>CUY</v>
          </cell>
          <cell r="E430" t="str">
            <v>Ayacucho</v>
          </cell>
          <cell r="F430">
            <v>50405</v>
          </cell>
          <cell r="H430" t="str">
            <v>Huanta</v>
          </cell>
          <cell r="I430" t="str">
            <v>Luricocha</v>
          </cell>
          <cell r="R430" t="str">
            <v>PAC</v>
          </cell>
          <cell r="S430" t="str">
            <v>2024 - 2025</v>
          </cell>
          <cell r="T430">
            <v>2</v>
          </cell>
          <cell r="U430" t="str">
            <v>SI</v>
          </cell>
          <cell r="V430" t="str">
            <v>SI</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17</v>
          </cell>
          <cell r="AN430">
            <v>12</v>
          </cell>
          <cell r="AO430">
            <v>29</v>
          </cell>
          <cell r="AP430">
            <v>12</v>
          </cell>
          <cell r="AQ430">
            <v>16</v>
          </cell>
          <cell r="AR430">
            <v>28</v>
          </cell>
          <cell r="AS430">
            <v>28</v>
          </cell>
          <cell r="AT430">
            <v>0</v>
          </cell>
          <cell r="AU430">
            <v>0</v>
          </cell>
          <cell r="AV430">
            <v>0</v>
          </cell>
          <cell r="AW430">
            <v>0</v>
          </cell>
          <cell r="AX430">
            <v>0</v>
          </cell>
          <cell r="AY430">
            <v>0</v>
          </cell>
          <cell r="AZ430">
            <v>0</v>
          </cell>
          <cell r="BA430">
            <v>0</v>
          </cell>
          <cell r="BB430">
            <v>20</v>
          </cell>
          <cell r="BC430">
            <v>17</v>
          </cell>
          <cell r="BD430">
            <v>14</v>
          </cell>
          <cell r="BE430">
            <v>1</v>
          </cell>
          <cell r="BF430">
            <v>0</v>
          </cell>
          <cell r="BG430">
            <v>0</v>
          </cell>
          <cell r="BH430">
            <v>0</v>
          </cell>
          <cell r="BI430">
            <v>0</v>
          </cell>
          <cell r="BL430">
            <v>0</v>
          </cell>
          <cell r="BM430">
            <v>0</v>
          </cell>
          <cell r="BN430">
            <v>0</v>
          </cell>
          <cell r="BQ430">
            <v>0</v>
          </cell>
          <cell r="BR430">
            <v>0</v>
          </cell>
          <cell r="BS430">
            <v>0</v>
          </cell>
          <cell r="BV430">
            <v>0</v>
          </cell>
          <cell r="BW430">
            <v>0</v>
          </cell>
          <cell r="BX430">
            <v>0</v>
          </cell>
          <cell r="CA430">
            <v>0</v>
          </cell>
          <cell r="CB430">
            <v>0</v>
          </cell>
          <cell r="CC430">
            <v>0</v>
          </cell>
          <cell r="CF430">
            <v>167834</v>
          </cell>
          <cell r="CG430">
            <v>0</v>
          </cell>
          <cell r="CH430">
            <v>167834</v>
          </cell>
          <cell r="CL430">
            <v>125490</v>
          </cell>
          <cell r="CM430">
            <v>0</v>
          </cell>
          <cell r="CN430">
            <v>125490</v>
          </cell>
          <cell r="CQ430">
            <v>0</v>
          </cell>
          <cell r="CR430">
            <v>0</v>
          </cell>
          <cell r="CS430">
            <v>0</v>
          </cell>
          <cell r="CT430">
            <v>0</v>
          </cell>
          <cell r="CU430">
            <v>0</v>
          </cell>
          <cell r="CV430">
            <v>0</v>
          </cell>
          <cell r="CW430">
            <v>0</v>
          </cell>
          <cell r="CX430">
            <v>0</v>
          </cell>
          <cell r="CY430">
            <v>167834</v>
          </cell>
          <cell r="CZ430">
            <v>0</v>
          </cell>
          <cell r="DA430">
            <v>0</v>
          </cell>
          <cell r="DB430">
            <v>0</v>
          </cell>
          <cell r="DC430">
            <v>167834</v>
          </cell>
          <cell r="DD430">
            <v>0</v>
          </cell>
          <cell r="DE430">
            <v>125490</v>
          </cell>
          <cell r="DF430">
            <v>0</v>
          </cell>
          <cell r="DG430">
            <v>0</v>
          </cell>
          <cell r="DH430">
            <v>0</v>
          </cell>
          <cell r="DI430">
            <v>125490</v>
          </cell>
          <cell r="DJ430" t="str">
            <v>ASOCIACION DE PRODUCTORES AGROPECUARIOS VALLE IRIBAMBA</v>
          </cell>
          <cell r="DK430" t="str">
            <v>01 Asociación</v>
          </cell>
          <cell r="FI430" t="str">
            <v>pacMAYOR</v>
          </cell>
        </row>
        <row r="431">
          <cell r="A431">
            <v>20602242464</v>
          </cell>
          <cell r="C431" t="str">
            <v>CACAO</v>
          </cell>
          <cell r="D431" t="str">
            <v>CACAO</v>
          </cell>
          <cell r="E431" t="str">
            <v>Piura</v>
          </cell>
          <cell r="F431">
            <v>200302</v>
          </cell>
          <cell r="H431" t="str">
            <v>Huancabamba</v>
          </cell>
          <cell r="I431" t="str">
            <v>Canchaque</v>
          </cell>
          <cell r="R431" t="str">
            <v>PAC</v>
          </cell>
          <cell r="S431" t="str">
            <v>2018-2019</v>
          </cell>
          <cell r="T431">
            <v>2</v>
          </cell>
          <cell r="U431" t="str">
            <v>SI</v>
          </cell>
          <cell r="V431" t="str">
            <v>NO</v>
          </cell>
          <cell r="W431">
            <v>18</v>
          </cell>
          <cell r="X431">
            <v>18</v>
          </cell>
          <cell r="Y431">
            <v>3</v>
          </cell>
          <cell r="Z431">
            <v>21</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21</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L431">
            <v>0</v>
          </cell>
          <cell r="BM431">
            <v>0</v>
          </cell>
          <cell r="BN431">
            <v>0</v>
          </cell>
          <cell r="BQ431">
            <v>0</v>
          </cell>
          <cell r="BR431">
            <v>0</v>
          </cell>
          <cell r="BS431">
            <v>0</v>
          </cell>
          <cell r="BV431">
            <v>0</v>
          </cell>
          <cell r="BW431">
            <v>0</v>
          </cell>
          <cell r="BX431">
            <v>0</v>
          </cell>
          <cell r="CA431">
            <v>0</v>
          </cell>
          <cell r="CB431">
            <v>0</v>
          </cell>
          <cell r="CC431">
            <v>0</v>
          </cell>
          <cell r="CF431">
            <v>0</v>
          </cell>
          <cell r="CG431">
            <v>0</v>
          </cell>
          <cell r="CH431">
            <v>0</v>
          </cell>
          <cell r="CL431">
            <v>0</v>
          </cell>
          <cell r="CM431">
            <v>0</v>
          </cell>
          <cell r="CN431">
            <v>0</v>
          </cell>
          <cell r="CQ431">
            <v>0</v>
          </cell>
          <cell r="CR431">
            <v>0</v>
          </cell>
          <cell r="CS431">
            <v>0</v>
          </cell>
          <cell r="CT431">
            <v>0</v>
          </cell>
          <cell r="CU431">
            <v>0</v>
          </cell>
          <cell r="CV431">
            <v>0</v>
          </cell>
          <cell r="CW431">
            <v>0</v>
          </cell>
          <cell r="CX431">
            <v>0</v>
          </cell>
          <cell r="CY431">
            <v>0</v>
          </cell>
          <cell r="CZ431">
            <v>0</v>
          </cell>
          <cell r="DA431">
            <v>0</v>
          </cell>
          <cell r="DB431">
            <v>0</v>
          </cell>
          <cell r="DC431">
            <v>0</v>
          </cell>
          <cell r="DD431">
            <v>0</v>
          </cell>
          <cell r="DE431">
            <v>0</v>
          </cell>
          <cell r="DF431">
            <v>0</v>
          </cell>
          <cell r="DG431">
            <v>0</v>
          </cell>
          <cell r="DH431">
            <v>0</v>
          </cell>
          <cell r="DI431">
            <v>0</v>
          </cell>
          <cell r="DJ431" t="str">
            <v>COOPERATIVA AGROPECUARIA MARCELINO VASQUEZ HUAMAN - COOPAMAVAHU</v>
          </cell>
          <cell r="DK431" t="str">
            <v>02 Cooperativa</v>
          </cell>
          <cell r="FI431" t="str">
            <v>pacMAYOR</v>
          </cell>
        </row>
        <row r="432">
          <cell r="A432">
            <v>20605783229</v>
          </cell>
          <cell r="C432" t="str">
            <v>LIMÓN</v>
          </cell>
          <cell r="D432" t="str">
            <v>LIMÓN</v>
          </cell>
          <cell r="E432" t="str">
            <v>Cusco</v>
          </cell>
          <cell r="F432">
            <v>80902</v>
          </cell>
          <cell r="H432" t="str">
            <v>La Convencion</v>
          </cell>
          <cell r="I432" t="str">
            <v>Echarate</v>
          </cell>
          <cell r="R432" t="str">
            <v>PAC</v>
          </cell>
          <cell r="S432" t="str">
            <v>2021-2022-2023-2024 - 2025</v>
          </cell>
          <cell r="T432">
            <v>5</v>
          </cell>
          <cell r="U432" t="str">
            <v>SI</v>
          </cell>
          <cell r="V432" t="str">
            <v>SI</v>
          </cell>
          <cell r="W432">
            <v>0</v>
          </cell>
          <cell r="X432">
            <v>0</v>
          </cell>
          <cell r="Y432">
            <v>0</v>
          </cell>
          <cell r="Z432">
            <v>0</v>
          </cell>
          <cell r="AA432">
            <v>0</v>
          </cell>
          <cell r="AB432">
            <v>0</v>
          </cell>
          <cell r="AC432">
            <v>0</v>
          </cell>
          <cell r="AD432">
            <v>9</v>
          </cell>
          <cell r="AE432">
            <v>7</v>
          </cell>
          <cell r="AF432">
            <v>16</v>
          </cell>
          <cell r="AG432">
            <v>9</v>
          </cell>
          <cell r="AH432">
            <v>7</v>
          </cell>
          <cell r="AI432">
            <v>16</v>
          </cell>
          <cell r="AJ432">
            <v>9</v>
          </cell>
          <cell r="AK432">
            <v>7</v>
          </cell>
          <cell r="AL432">
            <v>16</v>
          </cell>
          <cell r="AM432">
            <v>12</v>
          </cell>
          <cell r="AN432">
            <v>8</v>
          </cell>
          <cell r="AO432">
            <v>20</v>
          </cell>
          <cell r="AP432">
            <v>7</v>
          </cell>
          <cell r="AQ432">
            <v>9</v>
          </cell>
          <cell r="AR432">
            <v>16</v>
          </cell>
          <cell r="AS432">
            <v>16</v>
          </cell>
          <cell r="AT432">
            <v>0</v>
          </cell>
          <cell r="AU432">
            <v>0</v>
          </cell>
          <cell r="AV432">
            <v>11</v>
          </cell>
          <cell r="AW432">
            <v>3</v>
          </cell>
          <cell r="AX432">
            <v>14</v>
          </cell>
          <cell r="AY432">
            <v>6</v>
          </cell>
          <cell r="AZ432">
            <v>12</v>
          </cell>
          <cell r="BA432">
            <v>3</v>
          </cell>
          <cell r="BB432">
            <v>28</v>
          </cell>
          <cell r="BC432">
            <v>8</v>
          </cell>
          <cell r="BD432">
            <v>20</v>
          </cell>
          <cell r="BE432">
            <v>4</v>
          </cell>
          <cell r="BF432">
            <v>0</v>
          </cell>
          <cell r="BG432">
            <v>0</v>
          </cell>
          <cell r="BH432">
            <v>0</v>
          </cell>
          <cell r="BI432">
            <v>0</v>
          </cell>
          <cell r="BL432">
            <v>0</v>
          </cell>
          <cell r="BM432">
            <v>0</v>
          </cell>
          <cell r="BN432">
            <v>0</v>
          </cell>
          <cell r="BQ432">
            <v>47000.800000000003</v>
          </cell>
          <cell r="BR432">
            <v>0</v>
          </cell>
          <cell r="BS432">
            <v>47000.800000000003</v>
          </cell>
          <cell r="BV432">
            <v>742400</v>
          </cell>
          <cell r="BW432">
            <v>0</v>
          </cell>
          <cell r="BX432">
            <v>742400</v>
          </cell>
          <cell r="CA432">
            <v>1230000</v>
          </cell>
          <cell r="CB432">
            <v>0</v>
          </cell>
          <cell r="CC432">
            <v>1230000</v>
          </cell>
          <cell r="CF432">
            <v>874100</v>
          </cell>
          <cell r="CG432">
            <v>0</v>
          </cell>
          <cell r="CH432">
            <v>874100</v>
          </cell>
          <cell r="CL432">
            <v>330980</v>
          </cell>
          <cell r="CM432">
            <v>0</v>
          </cell>
          <cell r="CN432">
            <v>330980</v>
          </cell>
          <cell r="CQ432">
            <v>0</v>
          </cell>
          <cell r="CR432">
            <v>1230000</v>
          </cell>
          <cell r="CS432">
            <v>0</v>
          </cell>
          <cell r="CT432">
            <v>0</v>
          </cell>
          <cell r="CU432">
            <v>0</v>
          </cell>
          <cell r="CV432">
            <v>0</v>
          </cell>
          <cell r="CW432">
            <v>1230000</v>
          </cell>
          <cell r="CX432">
            <v>0</v>
          </cell>
          <cell r="CY432">
            <v>874100</v>
          </cell>
          <cell r="CZ432">
            <v>0</v>
          </cell>
          <cell r="DA432">
            <v>0</v>
          </cell>
          <cell r="DB432">
            <v>0</v>
          </cell>
          <cell r="DC432">
            <v>874100</v>
          </cell>
          <cell r="DD432">
            <v>0</v>
          </cell>
          <cell r="DE432">
            <v>330980</v>
          </cell>
          <cell r="DF432">
            <v>0</v>
          </cell>
          <cell r="DG432">
            <v>0</v>
          </cell>
          <cell r="DH432">
            <v>0</v>
          </cell>
          <cell r="DI432">
            <v>330980</v>
          </cell>
          <cell r="DJ432" t="str">
            <v>ASOCIACION DE PRODUCTORES AGROPECUARIOS LAS CATARATAS DE ILLAPANI</v>
          </cell>
          <cell r="DK432" t="str">
            <v>01 Asociación</v>
          </cell>
          <cell r="FI432" t="str">
            <v>pacMAYOR</v>
          </cell>
        </row>
        <row r="433">
          <cell r="A433">
            <v>20605784047</v>
          </cell>
          <cell r="C433" t="str">
            <v>PIÑA</v>
          </cell>
          <cell r="D433" t="str">
            <v>PIÑA</v>
          </cell>
          <cell r="E433" t="str">
            <v>Madre de Dios</v>
          </cell>
          <cell r="F433">
            <v>170303</v>
          </cell>
          <cell r="H433" t="str">
            <v>Tahuamanu</v>
          </cell>
          <cell r="I433" t="str">
            <v>Tahuamanu</v>
          </cell>
          <cell r="R433" t="str">
            <v>PAC</v>
          </cell>
          <cell r="S433" t="str">
            <v>2021</v>
          </cell>
          <cell r="T433">
            <v>1</v>
          </cell>
          <cell r="U433" t="str">
            <v>SI</v>
          </cell>
          <cell r="V433" t="str">
            <v>SI</v>
          </cell>
          <cell r="W433">
            <v>0</v>
          </cell>
          <cell r="X433">
            <v>0</v>
          </cell>
          <cell r="Y433">
            <v>0</v>
          </cell>
          <cell r="Z433">
            <v>0</v>
          </cell>
          <cell r="AA433">
            <v>0</v>
          </cell>
          <cell r="AB433">
            <v>0</v>
          </cell>
          <cell r="AC433">
            <v>0</v>
          </cell>
          <cell r="AD433">
            <v>11</v>
          </cell>
          <cell r="AE433">
            <v>4</v>
          </cell>
          <cell r="AF433">
            <v>15</v>
          </cell>
          <cell r="AG433">
            <v>0</v>
          </cell>
          <cell r="AH433">
            <v>0</v>
          </cell>
          <cell r="AI433">
            <v>0</v>
          </cell>
          <cell r="AJ433">
            <v>0</v>
          </cell>
          <cell r="AK433">
            <v>0</v>
          </cell>
          <cell r="AL433">
            <v>0</v>
          </cell>
          <cell r="AM433">
            <v>0</v>
          </cell>
          <cell r="AN433">
            <v>0</v>
          </cell>
          <cell r="AO433">
            <v>0</v>
          </cell>
          <cell r="AP433">
            <v>0</v>
          </cell>
          <cell r="AQ433">
            <v>0</v>
          </cell>
          <cell r="AR433">
            <v>0</v>
          </cell>
          <cell r="AS433">
            <v>15</v>
          </cell>
          <cell r="AT433">
            <v>0</v>
          </cell>
          <cell r="AU433">
            <v>0</v>
          </cell>
          <cell r="AV433">
            <v>19</v>
          </cell>
          <cell r="AW433">
            <v>4</v>
          </cell>
          <cell r="AX433">
            <v>0</v>
          </cell>
          <cell r="AY433">
            <v>0</v>
          </cell>
          <cell r="AZ433">
            <v>0</v>
          </cell>
          <cell r="BA433">
            <v>0</v>
          </cell>
          <cell r="BB433">
            <v>0</v>
          </cell>
          <cell r="BC433">
            <v>0</v>
          </cell>
          <cell r="BD433">
            <v>0</v>
          </cell>
          <cell r="BE433">
            <v>0</v>
          </cell>
          <cell r="BF433">
            <v>0</v>
          </cell>
          <cell r="BG433">
            <v>0</v>
          </cell>
          <cell r="BH433">
            <v>0</v>
          </cell>
          <cell r="BI433">
            <v>0</v>
          </cell>
          <cell r="BL433">
            <v>0</v>
          </cell>
          <cell r="BM433">
            <v>0</v>
          </cell>
          <cell r="BN433">
            <v>0</v>
          </cell>
          <cell r="BQ433">
            <v>18000</v>
          </cell>
          <cell r="BR433">
            <v>0</v>
          </cell>
          <cell r="BS433">
            <v>18000</v>
          </cell>
          <cell r="BV433">
            <v>0</v>
          </cell>
          <cell r="BW433">
            <v>0</v>
          </cell>
          <cell r="BX433">
            <v>0</v>
          </cell>
          <cell r="CA433">
            <v>0</v>
          </cell>
          <cell r="CB433">
            <v>0</v>
          </cell>
          <cell r="CC433">
            <v>0</v>
          </cell>
          <cell r="CF433">
            <v>0</v>
          </cell>
          <cell r="CG433">
            <v>0</v>
          </cell>
          <cell r="CH433">
            <v>0</v>
          </cell>
          <cell r="CL433">
            <v>0</v>
          </cell>
          <cell r="CM433">
            <v>0</v>
          </cell>
          <cell r="CN433">
            <v>0</v>
          </cell>
          <cell r="CQ433">
            <v>0</v>
          </cell>
          <cell r="CR433">
            <v>0</v>
          </cell>
          <cell r="CS433">
            <v>0</v>
          </cell>
          <cell r="CT433">
            <v>0</v>
          </cell>
          <cell r="CU433">
            <v>0</v>
          </cell>
          <cell r="CV433">
            <v>0</v>
          </cell>
          <cell r="CW433">
            <v>0</v>
          </cell>
          <cell r="CX433">
            <v>0</v>
          </cell>
          <cell r="CY433">
            <v>0</v>
          </cell>
          <cell r="CZ433">
            <v>0</v>
          </cell>
          <cell r="DA433">
            <v>0</v>
          </cell>
          <cell r="DB433">
            <v>0</v>
          </cell>
          <cell r="DC433">
            <v>0</v>
          </cell>
          <cell r="DD433">
            <v>0</v>
          </cell>
          <cell r="DE433">
            <v>0</v>
          </cell>
          <cell r="DF433">
            <v>0</v>
          </cell>
          <cell r="DG433">
            <v>0</v>
          </cell>
          <cell r="DH433">
            <v>0</v>
          </cell>
          <cell r="DI433">
            <v>0</v>
          </cell>
          <cell r="DJ433" t="str">
            <v>ASOCIACION DE PRODUCTORES AGROPECUARIOS BUENOS AIRES KM. 2 PACARAN</v>
          </cell>
          <cell r="DK433" t="str">
            <v>01 Asociación</v>
          </cell>
          <cell r="FI433" t="str">
            <v>pacMAYOR</v>
          </cell>
        </row>
        <row r="434">
          <cell r="A434">
            <v>20605910573</v>
          </cell>
          <cell r="C434" t="str">
            <v>FIBRA DE ALPACA</v>
          </cell>
          <cell r="D434" t="str">
            <v>FIBRA DE ALPACA</v>
          </cell>
          <cell r="E434" t="str">
            <v>Puno</v>
          </cell>
          <cell r="F434">
            <v>211002</v>
          </cell>
          <cell r="H434" t="str">
            <v>San Antonio de Putina</v>
          </cell>
          <cell r="I434" t="str">
            <v>Ananea</v>
          </cell>
          <cell r="R434" t="str">
            <v>PAC</v>
          </cell>
          <cell r="S434" t="str">
            <v>2021-2022-2023-2024</v>
          </cell>
          <cell r="T434">
            <v>4</v>
          </cell>
          <cell r="U434" t="str">
            <v>SI</v>
          </cell>
          <cell r="V434" t="str">
            <v>SI</v>
          </cell>
          <cell r="W434">
            <v>0</v>
          </cell>
          <cell r="X434">
            <v>0</v>
          </cell>
          <cell r="Y434">
            <v>0</v>
          </cell>
          <cell r="Z434">
            <v>0</v>
          </cell>
          <cell r="AA434">
            <v>0</v>
          </cell>
          <cell r="AB434">
            <v>0</v>
          </cell>
          <cell r="AC434">
            <v>0</v>
          </cell>
          <cell r="AD434">
            <v>41</v>
          </cell>
          <cell r="AE434">
            <v>10</v>
          </cell>
          <cell r="AF434">
            <v>51</v>
          </cell>
          <cell r="AG434">
            <v>43</v>
          </cell>
          <cell r="AH434">
            <v>10</v>
          </cell>
          <cell r="AI434">
            <v>53</v>
          </cell>
          <cell r="AJ434">
            <v>43</v>
          </cell>
          <cell r="AK434">
            <v>10</v>
          </cell>
          <cell r="AL434">
            <v>53</v>
          </cell>
          <cell r="AM434">
            <v>66</v>
          </cell>
          <cell r="AN434">
            <v>15</v>
          </cell>
          <cell r="AO434">
            <v>81</v>
          </cell>
          <cell r="AP434">
            <v>0</v>
          </cell>
          <cell r="AQ434">
            <v>0</v>
          </cell>
          <cell r="AR434">
            <v>0</v>
          </cell>
          <cell r="AS434">
            <v>81</v>
          </cell>
          <cell r="AT434">
            <v>0</v>
          </cell>
          <cell r="AU434">
            <v>0</v>
          </cell>
          <cell r="AV434">
            <v>10</v>
          </cell>
          <cell r="AW434">
            <v>1</v>
          </cell>
          <cell r="AX434">
            <v>40</v>
          </cell>
          <cell r="AY434">
            <v>3</v>
          </cell>
          <cell r="AZ434">
            <v>28</v>
          </cell>
          <cell r="BA434">
            <v>3</v>
          </cell>
          <cell r="BB434">
            <v>52</v>
          </cell>
          <cell r="BC434">
            <v>2</v>
          </cell>
          <cell r="BD434">
            <v>0</v>
          </cell>
          <cell r="BE434">
            <v>0</v>
          </cell>
          <cell r="BF434">
            <v>0</v>
          </cell>
          <cell r="BG434">
            <v>0</v>
          </cell>
          <cell r="BH434">
            <v>0</v>
          </cell>
          <cell r="BI434">
            <v>0</v>
          </cell>
          <cell r="BL434">
            <v>0</v>
          </cell>
          <cell r="BM434">
            <v>0</v>
          </cell>
          <cell r="BN434">
            <v>0</v>
          </cell>
          <cell r="BQ434">
            <v>0</v>
          </cell>
          <cell r="BR434">
            <v>0</v>
          </cell>
          <cell r="BS434">
            <v>0</v>
          </cell>
          <cell r="BV434">
            <v>294096.53999999998</v>
          </cell>
          <cell r="BW434">
            <v>0</v>
          </cell>
          <cell r="BX434">
            <v>294096.53999999998</v>
          </cell>
          <cell r="CA434">
            <v>209143.65</v>
          </cell>
          <cell r="CB434">
            <v>0</v>
          </cell>
          <cell r="CC434">
            <v>209143.65</v>
          </cell>
          <cell r="CF434">
            <v>278884.65000000002</v>
          </cell>
          <cell r="CG434">
            <v>0</v>
          </cell>
          <cell r="CH434">
            <v>278884.65000000002</v>
          </cell>
          <cell r="CL434">
            <v>0</v>
          </cell>
          <cell r="CM434">
            <v>0</v>
          </cell>
          <cell r="CN434">
            <v>0</v>
          </cell>
          <cell r="CQ434">
            <v>0</v>
          </cell>
          <cell r="CR434">
            <v>209143.65</v>
          </cell>
          <cell r="CS434">
            <v>0</v>
          </cell>
          <cell r="CT434">
            <v>0</v>
          </cell>
          <cell r="CU434">
            <v>0</v>
          </cell>
          <cell r="CV434">
            <v>0</v>
          </cell>
          <cell r="CW434">
            <v>209143.65</v>
          </cell>
          <cell r="CX434">
            <v>0</v>
          </cell>
          <cell r="CY434">
            <v>278884.65000000002</v>
          </cell>
          <cell r="CZ434">
            <v>0</v>
          </cell>
          <cell r="DA434">
            <v>0</v>
          </cell>
          <cell r="DB434">
            <v>0</v>
          </cell>
          <cell r="DC434">
            <v>278884.65000000002</v>
          </cell>
          <cell r="DD434">
            <v>0</v>
          </cell>
          <cell r="DE434">
            <v>0</v>
          </cell>
          <cell r="DF434">
            <v>0</v>
          </cell>
          <cell r="DG434">
            <v>0</v>
          </cell>
          <cell r="DH434">
            <v>0</v>
          </cell>
          <cell r="DI434">
            <v>0</v>
          </cell>
          <cell r="DJ434" t="str">
            <v>ASOCIACION DE ACOPIO Y PRODUCTORES DE GANADO - TRAPICHE</v>
          </cell>
          <cell r="DK434" t="str">
            <v>01 Asociación</v>
          </cell>
          <cell r="FI434" t="str">
            <v>pacMAYOR</v>
          </cell>
        </row>
        <row r="435">
          <cell r="A435">
            <v>20605962450</v>
          </cell>
          <cell r="C435" t="str">
            <v>PALTA</v>
          </cell>
          <cell r="D435" t="str">
            <v>PALTA</v>
          </cell>
          <cell r="E435" t="str">
            <v>Junin</v>
          </cell>
          <cell r="F435">
            <v>120135</v>
          </cell>
          <cell r="H435" t="str">
            <v>Huancayo</v>
          </cell>
          <cell r="I435" t="str">
            <v>Santo Domingo de Acobamba</v>
          </cell>
          <cell r="R435" t="str">
            <v>PAC</v>
          </cell>
          <cell r="S435" t="str">
            <v>2022-2023</v>
          </cell>
          <cell r="T435">
            <v>2</v>
          </cell>
          <cell r="U435" t="str">
            <v>SI</v>
          </cell>
          <cell r="V435" t="str">
            <v>SI</v>
          </cell>
          <cell r="W435">
            <v>0</v>
          </cell>
          <cell r="X435">
            <v>0</v>
          </cell>
          <cell r="Y435">
            <v>0</v>
          </cell>
          <cell r="Z435">
            <v>0</v>
          </cell>
          <cell r="AA435">
            <v>0</v>
          </cell>
          <cell r="AB435">
            <v>0</v>
          </cell>
          <cell r="AC435">
            <v>0</v>
          </cell>
          <cell r="AD435">
            <v>0</v>
          </cell>
          <cell r="AE435">
            <v>0</v>
          </cell>
          <cell r="AF435">
            <v>0</v>
          </cell>
          <cell r="AG435">
            <v>94</v>
          </cell>
          <cell r="AH435">
            <v>28</v>
          </cell>
          <cell r="AI435">
            <v>122</v>
          </cell>
          <cell r="AJ435">
            <v>94</v>
          </cell>
          <cell r="AK435">
            <v>28</v>
          </cell>
          <cell r="AL435">
            <v>122</v>
          </cell>
          <cell r="AM435">
            <v>0</v>
          </cell>
          <cell r="AN435">
            <v>0</v>
          </cell>
          <cell r="AO435">
            <v>0</v>
          </cell>
          <cell r="AP435">
            <v>0</v>
          </cell>
          <cell r="AQ435">
            <v>0</v>
          </cell>
          <cell r="AR435">
            <v>0</v>
          </cell>
          <cell r="AS435">
            <v>122</v>
          </cell>
          <cell r="AT435">
            <v>0</v>
          </cell>
          <cell r="AU435">
            <v>0</v>
          </cell>
          <cell r="AV435">
            <v>0</v>
          </cell>
          <cell r="AW435">
            <v>0</v>
          </cell>
          <cell r="AX435">
            <v>25</v>
          </cell>
          <cell r="AY435">
            <v>2</v>
          </cell>
          <cell r="AZ435">
            <v>39</v>
          </cell>
          <cell r="BA435">
            <v>1</v>
          </cell>
          <cell r="BB435">
            <v>0</v>
          </cell>
          <cell r="BC435">
            <v>0</v>
          </cell>
          <cell r="BD435">
            <v>0</v>
          </cell>
          <cell r="BE435">
            <v>0</v>
          </cell>
          <cell r="BF435">
            <v>0</v>
          </cell>
          <cell r="BG435">
            <v>0</v>
          </cell>
          <cell r="BH435">
            <v>0</v>
          </cell>
          <cell r="BI435">
            <v>0</v>
          </cell>
          <cell r="BL435">
            <v>0</v>
          </cell>
          <cell r="BM435">
            <v>0</v>
          </cell>
          <cell r="BN435">
            <v>0</v>
          </cell>
          <cell r="BQ435">
            <v>0</v>
          </cell>
          <cell r="BR435">
            <v>0</v>
          </cell>
          <cell r="BS435">
            <v>0</v>
          </cell>
          <cell r="BV435">
            <v>630066.09</v>
          </cell>
          <cell r="BW435">
            <v>0</v>
          </cell>
          <cell r="BX435">
            <v>630066.09</v>
          </cell>
          <cell r="CA435">
            <v>1054600</v>
          </cell>
          <cell r="CB435">
            <v>167146.57999999999</v>
          </cell>
          <cell r="CC435">
            <v>1221746.58</v>
          </cell>
          <cell r="CF435">
            <v>0</v>
          </cell>
          <cell r="CG435">
            <v>0</v>
          </cell>
          <cell r="CH435">
            <v>0</v>
          </cell>
          <cell r="CL435">
            <v>0</v>
          </cell>
          <cell r="CM435">
            <v>0</v>
          </cell>
          <cell r="CN435">
            <v>0</v>
          </cell>
          <cell r="CQ435">
            <v>0</v>
          </cell>
          <cell r="CR435">
            <v>1054600</v>
          </cell>
          <cell r="CS435">
            <v>0</v>
          </cell>
          <cell r="CT435">
            <v>167146.57999999999</v>
          </cell>
          <cell r="CU435">
            <v>0</v>
          </cell>
          <cell r="CV435">
            <v>0</v>
          </cell>
          <cell r="CW435">
            <v>1221746.58</v>
          </cell>
          <cell r="CX435">
            <v>0</v>
          </cell>
          <cell r="CY435">
            <v>0</v>
          </cell>
          <cell r="CZ435">
            <v>0</v>
          </cell>
          <cell r="DA435">
            <v>0</v>
          </cell>
          <cell r="DB435">
            <v>0</v>
          </cell>
          <cell r="DC435">
            <v>0</v>
          </cell>
          <cell r="DD435">
            <v>0</v>
          </cell>
          <cell r="DE435">
            <v>0</v>
          </cell>
          <cell r="DF435">
            <v>0</v>
          </cell>
          <cell r="DG435">
            <v>0</v>
          </cell>
          <cell r="DH435">
            <v>0</v>
          </cell>
          <cell r="DI435">
            <v>0</v>
          </cell>
          <cell r="DJ435" t="str">
            <v>COOPERATIVA AGRARIA ECOINDUSTRIAL DEL VALLE PAURAN</v>
          </cell>
          <cell r="DK435" t="str">
            <v>02 Cooperativa</v>
          </cell>
          <cell r="FI435" t="str">
            <v>pacMAYOR</v>
          </cell>
        </row>
        <row r="436">
          <cell r="A436">
            <v>20606017406</v>
          </cell>
          <cell r="C436" t="str">
            <v>PAPA</v>
          </cell>
          <cell r="D436" t="str">
            <v>PAPA NATIVA</v>
          </cell>
          <cell r="E436" t="str">
            <v>Huanuco</v>
          </cell>
          <cell r="F436">
            <v>100201</v>
          </cell>
          <cell r="H436" t="str">
            <v>Ambo</v>
          </cell>
          <cell r="I436" t="str">
            <v>Ambo</v>
          </cell>
          <cell r="R436" t="str">
            <v>PAC</v>
          </cell>
          <cell r="S436" t="str">
            <v>2023</v>
          </cell>
          <cell r="T436">
            <v>1</v>
          </cell>
          <cell r="U436" t="str">
            <v>SI</v>
          </cell>
          <cell r="V436" t="str">
            <v>SI</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13</v>
          </cell>
          <cell r="AK436">
            <v>7</v>
          </cell>
          <cell r="AL436">
            <v>20</v>
          </cell>
          <cell r="AM436">
            <v>0</v>
          </cell>
          <cell r="AN436">
            <v>0</v>
          </cell>
          <cell r="AO436">
            <v>0</v>
          </cell>
          <cell r="AP436">
            <v>0</v>
          </cell>
          <cell r="AQ436">
            <v>0</v>
          </cell>
          <cell r="AR436">
            <v>0</v>
          </cell>
          <cell r="AS436">
            <v>20</v>
          </cell>
          <cell r="AT436">
            <v>0</v>
          </cell>
          <cell r="AU436">
            <v>0</v>
          </cell>
          <cell r="AV436">
            <v>0</v>
          </cell>
          <cell r="AW436">
            <v>0</v>
          </cell>
          <cell r="AX436">
            <v>0</v>
          </cell>
          <cell r="AY436">
            <v>0</v>
          </cell>
          <cell r="AZ436">
            <v>55</v>
          </cell>
          <cell r="BA436">
            <v>2</v>
          </cell>
          <cell r="BB436">
            <v>0</v>
          </cell>
          <cell r="BC436">
            <v>0</v>
          </cell>
          <cell r="BD436">
            <v>0</v>
          </cell>
          <cell r="BE436">
            <v>0</v>
          </cell>
          <cell r="BF436">
            <v>0</v>
          </cell>
          <cell r="BG436">
            <v>0</v>
          </cell>
          <cell r="BH436">
            <v>0</v>
          </cell>
          <cell r="BI436">
            <v>0</v>
          </cell>
          <cell r="BL436">
            <v>0</v>
          </cell>
          <cell r="BM436">
            <v>0</v>
          </cell>
          <cell r="BN436">
            <v>0</v>
          </cell>
          <cell r="BQ436">
            <v>0</v>
          </cell>
          <cell r="BR436">
            <v>0</v>
          </cell>
          <cell r="BS436">
            <v>0</v>
          </cell>
          <cell r="BV436">
            <v>0</v>
          </cell>
          <cell r="BW436">
            <v>0</v>
          </cell>
          <cell r="BX436">
            <v>0</v>
          </cell>
          <cell r="CA436">
            <v>231250.6</v>
          </cell>
          <cell r="CB436">
            <v>0</v>
          </cell>
          <cell r="CC436">
            <v>231250.6</v>
          </cell>
          <cell r="CF436">
            <v>0</v>
          </cell>
          <cell r="CG436">
            <v>0</v>
          </cell>
          <cell r="CH436">
            <v>0</v>
          </cell>
          <cell r="CL436">
            <v>0</v>
          </cell>
          <cell r="CM436">
            <v>0</v>
          </cell>
          <cell r="CN436">
            <v>0</v>
          </cell>
          <cell r="CQ436">
            <v>0</v>
          </cell>
          <cell r="CR436">
            <v>231250.60795899999</v>
          </cell>
          <cell r="CS436">
            <v>0</v>
          </cell>
          <cell r="CT436">
            <v>0</v>
          </cell>
          <cell r="CU436">
            <v>0</v>
          </cell>
          <cell r="CV436">
            <v>0</v>
          </cell>
          <cell r="CW436">
            <v>231250.60795899999</v>
          </cell>
          <cell r="CX436">
            <v>0</v>
          </cell>
          <cell r="CY436">
            <v>0</v>
          </cell>
          <cell r="CZ436">
            <v>0</v>
          </cell>
          <cell r="DA436">
            <v>0</v>
          </cell>
          <cell r="DB436">
            <v>0</v>
          </cell>
          <cell r="DC436">
            <v>0</v>
          </cell>
          <cell r="DD436">
            <v>0</v>
          </cell>
          <cell r="DE436">
            <v>0</v>
          </cell>
          <cell r="DF436">
            <v>0</v>
          </cell>
          <cell r="DG436">
            <v>0</v>
          </cell>
          <cell r="DH436">
            <v>0</v>
          </cell>
          <cell r="DI436">
            <v>0</v>
          </cell>
          <cell r="DJ436" t="str">
            <v>ASOCIACION DE PRODUCTORES AGROPECUARIOS Y ARTESANALES YAWARCOCHA</v>
          </cell>
          <cell r="DK436" t="str">
            <v>01 Asociación</v>
          </cell>
          <cell r="FI436" t="str">
            <v>pacMAYOR</v>
          </cell>
        </row>
        <row r="437">
          <cell r="A437">
            <v>20601939402</v>
          </cell>
          <cell r="C437" t="str">
            <v>CACAO</v>
          </cell>
          <cell r="D437" t="str">
            <v>CACAO</v>
          </cell>
          <cell r="E437" t="str">
            <v>Junin</v>
          </cell>
          <cell r="F437">
            <v>120601</v>
          </cell>
          <cell r="H437" t="str">
            <v>Satipo</v>
          </cell>
          <cell r="I437" t="str">
            <v>Satipo</v>
          </cell>
          <cell r="R437" t="str">
            <v>PAC</v>
          </cell>
          <cell r="S437" t="str">
            <v>2024 - 2025</v>
          </cell>
          <cell r="T437">
            <v>2</v>
          </cell>
          <cell r="U437" t="str">
            <v>SI</v>
          </cell>
          <cell r="V437" t="str">
            <v>SI</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247</v>
          </cell>
          <cell r="AN437">
            <v>66</v>
          </cell>
          <cell r="AO437">
            <v>313</v>
          </cell>
          <cell r="AP437">
            <v>246</v>
          </cell>
          <cell r="AQ437">
            <v>67</v>
          </cell>
          <cell r="AR437">
            <v>313</v>
          </cell>
          <cell r="AS437">
            <v>313</v>
          </cell>
          <cell r="AT437">
            <v>0</v>
          </cell>
          <cell r="AU437">
            <v>0</v>
          </cell>
          <cell r="AV437">
            <v>0</v>
          </cell>
          <cell r="AW437">
            <v>0</v>
          </cell>
          <cell r="AX437">
            <v>0</v>
          </cell>
          <cell r="AY437">
            <v>0</v>
          </cell>
          <cell r="AZ437">
            <v>0</v>
          </cell>
          <cell r="BA437">
            <v>0</v>
          </cell>
          <cell r="BB437">
            <v>19</v>
          </cell>
          <cell r="BC437">
            <v>0</v>
          </cell>
          <cell r="BD437">
            <v>12</v>
          </cell>
          <cell r="BE437">
            <v>1</v>
          </cell>
          <cell r="BF437">
            <v>0</v>
          </cell>
          <cell r="BG437">
            <v>0</v>
          </cell>
          <cell r="BH437">
            <v>0</v>
          </cell>
          <cell r="BI437">
            <v>0</v>
          </cell>
          <cell r="BL437">
            <v>0</v>
          </cell>
          <cell r="BM437">
            <v>0</v>
          </cell>
          <cell r="BN437">
            <v>0</v>
          </cell>
          <cell r="BQ437">
            <v>0</v>
          </cell>
          <cell r="BR437">
            <v>0</v>
          </cell>
          <cell r="BS437">
            <v>0</v>
          </cell>
          <cell r="BV437">
            <v>0</v>
          </cell>
          <cell r="BW437">
            <v>0</v>
          </cell>
          <cell r="BX437">
            <v>0</v>
          </cell>
          <cell r="CA437">
            <v>0</v>
          </cell>
          <cell r="CB437">
            <v>0</v>
          </cell>
          <cell r="CC437">
            <v>0</v>
          </cell>
          <cell r="CF437">
            <v>760629.16364000004</v>
          </cell>
          <cell r="CG437">
            <v>0</v>
          </cell>
          <cell r="CH437">
            <v>760629.16364000004</v>
          </cell>
          <cell r="CL437">
            <v>616540.95724000002</v>
          </cell>
          <cell r="CM437">
            <v>0</v>
          </cell>
          <cell r="CN437">
            <v>616540.95724000002</v>
          </cell>
          <cell r="CQ437">
            <v>0</v>
          </cell>
          <cell r="CR437">
            <v>0</v>
          </cell>
          <cell r="CS437">
            <v>0</v>
          </cell>
          <cell r="CT437">
            <v>0</v>
          </cell>
          <cell r="CU437">
            <v>0</v>
          </cell>
          <cell r="CV437">
            <v>0</v>
          </cell>
          <cell r="CW437">
            <v>0</v>
          </cell>
          <cell r="CX437">
            <v>0</v>
          </cell>
          <cell r="CY437">
            <v>0</v>
          </cell>
          <cell r="CZ437">
            <v>760629.16364000004</v>
          </cell>
          <cell r="DA437">
            <v>0</v>
          </cell>
          <cell r="DB437">
            <v>0</v>
          </cell>
          <cell r="DC437">
            <v>760629.16364000004</v>
          </cell>
          <cell r="DD437">
            <v>0</v>
          </cell>
          <cell r="DE437">
            <v>0</v>
          </cell>
          <cell r="DF437">
            <v>616540.95724000002</v>
          </cell>
          <cell r="DG437">
            <v>0</v>
          </cell>
          <cell r="DH437">
            <v>0</v>
          </cell>
          <cell r="DI437">
            <v>616540.95724000002</v>
          </cell>
          <cell r="DJ437" t="str">
            <v>COOPERATIVA AGRARIA ASHANINKA KEMITO SANKORI LTDA</v>
          </cell>
          <cell r="DK437" t="str">
            <v>02 Cooperativa</v>
          </cell>
          <cell r="FI437" t="str">
            <v>pacMAYOR</v>
          </cell>
        </row>
        <row r="438">
          <cell r="A438">
            <v>20606047364</v>
          </cell>
          <cell r="C438" t="str">
            <v>HABA</v>
          </cell>
          <cell r="D438" t="str">
            <v>HABA</v>
          </cell>
          <cell r="E438" t="str">
            <v>Cusco</v>
          </cell>
          <cell r="F438">
            <v>81303</v>
          </cell>
          <cell r="H438" t="str">
            <v>Urubamba</v>
          </cell>
          <cell r="I438" t="str">
            <v>Huayllabamba</v>
          </cell>
          <cell r="R438" t="str">
            <v>PAC</v>
          </cell>
          <cell r="S438" t="str">
            <v>2020-2021-2022-2023</v>
          </cell>
          <cell r="T438">
            <v>4</v>
          </cell>
          <cell r="U438" t="str">
            <v>SI</v>
          </cell>
          <cell r="V438" t="str">
            <v>SI</v>
          </cell>
          <cell r="W438">
            <v>0</v>
          </cell>
          <cell r="X438">
            <v>0</v>
          </cell>
          <cell r="Y438">
            <v>0</v>
          </cell>
          <cell r="Z438">
            <v>0</v>
          </cell>
          <cell r="AA438">
            <v>5</v>
          </cell>
          <cell r="AB438">
            <v>16</v>
          </cell>
          <cell r="AC438">
            <v>21</v>
          </cell>
          <cell r="AD438">
            <v>14</v>
          </cell>
          <cell r="AE438">
            <v>16</v>
          </cell>
          <cell r="AF438">
            <v>30</v>
          </cell>
          <cell r="AG438">
            <v>14</v>
          </cell>
          <cell r="AH438">
            <v>16</v>
          </cell>
          <cell r="AI438">
            <v>30</v>
          </cell>
          <cell r="AJ438">
            <v>14</v>
          </cell>
          <cell r="AK438">
            <v>16</v>
          </cell>
          <cell r="AL438">
            <v>30</v>
          </cell>
          <cell r="AM438">
            <v>0</v>
          </cell>
          <cell r="AN438">
            <v>0</v>
          </cell>
          <cell r="AO438">
            <v>0</v>
          </cell>
          <cell r="AP438">
            <v>0</v>
          </cell>
          <cell r="AQ438">
            <v>0</v>
          </cell>
          <cell r="AR438">
            <v>0</v>
          </cell>
          <cell r="AS438">
            <v>30</v>
          </cell>
          <cell r="AT438">
            <v>0</v>
          </cell>
          <cell r="AU438">
            <v>0</v>
          </cell>
          <cell r="AV438">
            <v>17</v>
          </cell>
          <cell r="AW438">
            <v>3</v>
          </cell>
          <cell r="AX438">
            <v>31</v>
          </cell>
          <cell r="AY438">
            <v>5</v>
          </cell>
          <cell r="AZ438">
            <v>23</v>
          </cell>
          <cell r="BA438">
            <v>5</v>
          </cell>
          <cell r="BB438">
            <v>0</v>
          </cell>
          <cell r="BC438">
            <v>0</v>
          </cell>
          <cell r="BD438">
            <v>0</v>
          </cell>
          <cell r="BE438">
            <v>0</v>
          </cell>
          <cell r="BF438">
            <v>0</v>
          </cell>
          <cell r="BG438">
            <v>0</v>
          </cell>
          <cell r="BH438">
            <v>0</v>
          </cell>
          <cell r="BI438">
            <v>0</v>
          </cell>
          <cell r="BL438">
            <v>230000</v>
          </cell>
          <cell r="BM438">
            <v>0</v>
          </cell>
          <cell r="BN438">
            <v>230000</v>
          </cell>
          <cell r="BQ438">
            <v>157500</v>
          </cell>
          <cell r="BR438">
            <v>0</v>
          </cell>
          <cell r="BS438">
            <v>157500</v>
          </cell>
          <cell r="BV438">
            <v>383500</v>
          </cell>
          <cell r="BW438">
            <v>0</v>
          </cell>
          <cell r="BX438">
            <v>383500</v>
          </cell>
          <cell r="CA438">
            <v>498592.9</v>
          </cell>
          <cell r="CB438">
            <v>0</v>
          </cell>
          <cell r="CC438">
            <v>498592.9</v>
          </cell>
          <cell r="CF438">
            <v>0</v>
          </cell>
          <cell r="CG438">
            <v>0</v>
          </cell>
          <cell r="CH438">
            <v>0</v>
          </cell>
          <cell r="CL438">
            <v>0</v>
          </cell>
          <cell r="CM438">
            <v>0</v>
          </cell>
          <cell r="CN438">
            <v>0</v>
          </cell>
          <cell r="CQ438">
            <v>0</v>
          </cell>
          <cell r="CR438">
            <v>307650</v>
          </cell>
          <cell r="CS438">
            <v>0</v>
          </cell>
          <cell r="CT438">
            <v>0</v>
          </cell>
          <cell r="CU438">
            <v>0</v>
          </cell>
          <cell r="CV438">
            <v>190942.9</v>
          </cell>
          <cell r="CW438">
            <v>498592.9</v>
          </cell>
          <cell r="CX438">
            <v>0</v>
          </cell>
          <cell r="CY438">
            <v>0</v>
          </cell>
          <cell r="CZ438">
            <v>0</v>
          </cell>
          <cell r="DA438">
            <v>0</v>
          </cell>
          <cell r="DB438">
            <v>0</v>
          </cell>
          <cell r="DC438">
            <v>0</v>
          </cell>
          <cell r="DD438">
            <v>0</v>
          </cell>
          <cell r="DE438">
            <v>0</v>
          </cell>
          <cell r="DF438">
            <v>0</v>
          </cell>
          <cell r="DG438">
            <v>0</v>
          </cell>
          <cell r="DH438">
            <v>0</v>
          </cell>
          <cell r="DI438">
            <v>0</v>
          </cell>
          <cell r="DJ438" t="str">
            <v>ASOCIACIÓN AGROPECUARIO ARTESANAL E INDUSTRIAL WIÑAY LLANKAQ RACCHI AYLLO</v>
          </cell>
          <cell r="DK438" t="str">
            <v>01 Asociación</v>
          </cell>
          <cell r="FI438" t="str">
            <v>pacMAYOR</v>
          </cell>
        </row>
        <row r="439">
          <cell r="A439">
            <v>20606101423</v>
          </cell>
          <cell r="C439" t="str">
            <v>DERIVADOS LACTEOS</v>
          </cell>
          <cell r="D439" t="str">
            <v>QUESOS</v>
          </cell>
          <cell r="E439" t="str">
            <v>Puno</v>
          </cell>
          <cell r="F439">
            <v>210210</v>
          </cell>
          <cell r="H439" t="str">
            <v>Azangaro</v>
          </cell>
          <cell r="I439" t="str">
            <v>Saman</v>
          </cell>
          <cell r="R439" t="str">
            <v>PAC</v>
          </cell>
          <cell r="S439" t="str">
            <v>2024 - 2025</v>
          </cell>
          <cell r="T439">
            <v>2</v>
          </cell>
          <cell r="U439" t="str">
            <v>SI</v>
          </cell>
          <cell r="V439" t="str">
            <v>SI</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10</v>
          </cell>
          <cell r="AN439">
            <v>20</v>
          </cell>
          <cell r="AO439">
            <v>30</v>
          </cell>
          <cell r="AP439">
            <v>5</v>
          </cell>
          <cell r="AQ439">
            <v>7</v>
          </cell>
          <cell r="AR439">
            <v>12</v>
          </cell>
          <cell r="AS439">
            <v>12</v>
          </cell>
          <cell r="AT439">
            <v>0</v>
          </cell>
          <cell r="AU439">
            <v>0</v>
          </cell>
          <cell r="AV439">
            <v>0</v>
          </cell>
          <cell r="AW439">
            <v>0</v>
          </cell>
          <cell r="AX439">
            <v>0</v>
          </cell>
          <cell r="AY439">
            <v>0</v>
          </cell>
          <cell r="AZ439">
            <v>0</v>
          </cell>
          <cell r="BA439">
            <v>0</v>
          </cell>
          <cell r="BB439">
            <v>37</v>
          </cell>
          <cell r="BC439">
            <v>1</v>
          </cell>
          <cell r="BD439">
            <v>19</v>
          </cell>
          <cell r="BE439">
            <v>2</v>
          </cell>
          <cell r="BF439">
            <v>0</v>
          </cell>
          <cell r="BG439">
            <v>0</v>
          </cell>
          <cell r="BH439">
            <v>0</v>
          </cell>
          <cell r="BI439">
            <v>0</v>
          </cell>
          <cell r="BL439">
            <v>0</v>
          </cell>
          <cell r="BM439">
            <v>0</v>
          </cell>
          <cell r="BN439">
            <v>0</v>
          </cell>
          <cell r="BQ439">
            <v>0</v>
          </cell>
          <cell r="BR439">
            <v>0</v>
          </cell>
          <cell r="BS439">
            <v>0</v>
          </cell>
          <cell r="BV439">
            <v>0</v>
          </cell>
          <cell r="BW439">
            <v>0</v>
          </cell>
          <cell r="BX439">
            <v>0</v>
          </cell>
          <cell r="CA439">
            <v>0</v>
          </cell>
          <cell r="CB439">
            <v>0</v>
          </cell>
          <cell r="CC439">
            <v>0</v>
          </cell>
          <cell r="CF439">
            <v>385200</v>
          </cell>
          <cell r="CG439">
            <v>0</v>
          </cell>
          <cell r="CH439">
            <v>385200</v>
          </cell>
          <cell r="CL439">
            <v>594080</v>
          </cell>
          <cell r="CM439">
            <v>0</v>
          </cell>
          <cell r="CN439">
            <v>594080</v>
          </cell>
          <cell r="CQ439">
            <v>0</v>
          </cell>
          <cell r="CR439">
            <v>0</v>
          </cell>
          <cell r="CS439">
            <v>0</v>
          </cell>
          <cell r="CT439">
            <v>0</v>
          </cell>
          <cell r="CU439">
            <v>0</v>
          </cell>
          <cell r="CV439">
            <v>0</v>
          </cell>
          <cell r="CW439">
            <v>0</v>
          </cell>
          <cell r="CX439">
            <v>0</v>
          </cell>
          <cell r="CY439">
            <v>385200</v>
          </cell>
          <cell r="CZ439">
            <v>0</v>
          </cell>
          <cell r="DA439">
            <v>0</v>
          </cell>
          <cell r="DB439">
            <v>0</v>
          </cell>
          <cell r="DC439">
            <v>385200</v>
          </cell>
          <cell r="DD439">
            <v>0</v>
          </cell>
          <cell r="DE439">
            <v>594080</v>
          </cell>
          <cell r="DF439">
            <v>0</v>
          </cell>
          <cell r="DG439">
            <v>0</v>
          </cell>
          <cell r="DH439">
            <v>0</v>
          </cell>
          <cell r="DI439">
            <v>594080</v>
          </cell>
          <cell r="DJ439" t="str">
            <v>ASOCIACION DE PRODUCTORES AGROPECUARIOS DON LORENZO DEL DISTRITO DE SAMAN</v>
          </cell>
          <cell r="DK439" t="str">
            <v>02 Cooperativa</v>
          </cell>
          <cell r="FI439" t="str">
            <v>pacMAYOR</v>
          </cell>
        </row>
        <row r="440">
          <cell r="A440">
            <v>20606161655</v>
          </cell>
          <cell r="C440" t="str">
            <v>FIBRA DE ALPACA</v>
          </cell>
          <cell r="D440" t="str">
            <v>FIBRA DE ALPACA</v>
          </cell>
          <cell r="E440" t="str">
            <v>Huancavelica</v>
          </cell>
          <cell r="F440">
            <v>90101</v>
          </cell>
          <cell r="H440" t="str">
            <v>Huancavelica</v>
          </cell>
          <cell r="I440" t="str">
            <v>Huancavelica</v>
          </cell>
          <cell r="R440" t="str">
            <v>PAC</v>
          </cell>
          <cell r="S440" t="str">
            <v>2022-2023-2024 - 2025</v>
          </cell>
          <cell r="T440">
            <v>4</v>
          </cell>
          <cell r="U440" t="str">
            <v>SI</v>
          </cell>
          <cell r="V440" t="str">
            <v>SI</v>
          </cell>
          <cell r="W440">
            <v>0</v>
          </cell>
          <cell r="X440">
            <v>0</v>
          </cell>
          <cell r="Y440">
            <v>0</v>
          </cell>
          <cell r="Z440">
            <v>0</v>
          </cell>
          <cell r="AA440">
            <v>0</v>
          </cell>
          <cell r="AB440">
            <v>0</v>
          </cell>
          <cell r="AC440">
            <v>0</v>
          </cell>
          <cell r="AD440">
            <v>0</v>
          </cell>
          <cell r="AE440">
            <v>0</v>
          </cell>
          <cell r="AF440">
            <v>0</v>
          </cell>
          <cell r="AG440">
            <v>149</v>
          </cell>
          <cell r="AH440">
            <v>50</v>
          </cell>
          <cell r="AI440">
            <v>199</v>
          </cell>
          <cell r="AJ440">
            <v>149</v>
          </cell>
          <cell r="AK440">
            <v>50</v>
          </cell>
          <cell r="AL440">
            <v>199</v>
          </cell>
          <cell r="AM440">
            <v>100</v>
          </cell>
          <cell r="AN440">
            <v>50</v>
          </cell>
          <cell r="AO440">
            <v>150</v>
          </cell>
          <cell r="AP440">
            <v>149</v>
          </cell>
          <cell r="AQ440">
            <v>50</v>
          </cell>
          <cell r="AR440">
            <v>199</v>
          </cell>
          <cell r="AS440">
            <v>199</v>
          </cell>
          <cell r="AT440">
            <v>0</v>
          </cell>
          <cell r="AU440">
            <v>0</v>
          </cell>
          <cell r="AV440">
            <v>0</v>
          </cell>
          <cell r="AW440">
            <v>0</v>
          </cell>
          <cell r="AX440">
            <v>12</v>
          </cell>
          <cell r="AY440">
            <v>4</v>
          </cell>
          <cell r="AZ440">
            <v>8</v>
          </cell>
          <cell r="BA440">
            <v>4</v>
          </cell>
          <cell r="BB440">
            <v>26</v>
          </cell>
          <cell r="BC440">
            <v>1</v>
          </cell>
          <cell r="BD440">
            <v>30</v>
          </cell>
          <cell r="BE440">
            <v>6</v>
          </cell>
          <cell r="BF440">
            <v>0</v>
          </cell>
          <cell r="BG440">
            <v>0</v>
          </cell>
          <cell r="BH440">
            <v>0</v>
          </cell>
          <cell r="BI440">
            <v>0</v>
          </cell>
          <cell r="BL440">
            <v>0</v>
          </cell>
          <cell r="BM440">
            <v>0</v>
          </cell>
          <cell r="BN440">
            <v>0</v>
          </cell>
          <cell r="BQ440">
            <v>0</v>
          </cell>
          <cell r="BR440">
            <v>0</v>
          </cell>
          <cell r="BS440">
            <v>0</v>
          </cell>
          <cell r="BV440">
            <v>0</v>
          </cell>
          <cell r="BW440">
            <v>0</v>
          </cell>
          <cell r="BX440">
            <v>0</v>
          </cell>
          <cell r="CA440">
            <v>0</v>
          </cell>
          <cell r="CB440">
            <v>0</v>
          </cell>
          <cell r="CC440">
            <v>0</v>
          </cell>
          <cell r="CF440">
            <v>0</v>
          </cell>
          <cell r="CG440">
            <v>0</v>
          </cell>
          <cell r="CH440">
            <v>0</v>
          </cell>
          <cell r="CL440">
            <v>0</v>
          </cell>
          <cell r="CM440">
            <v>0</v>
          </cell>
          <cell r="CN440">
            <v>0</v>
          </cell>
          <cell r="CQ440">
            <v>0</v>
          </cell>
          <cell r="CR440">
            <v>0</v>
          </cell>
          <cell r="CS440">
            <v>0</v>
          </cell>
          <cell r="CT440">
            <v>0</v>
          </cell>
          <cell r="CU440">
            <v>0</v>
          </cell>
          <cell r="CV440">
            <v>0</v>
          </cell>
          <cell r="CW440">
            <v>0</v>
          </cell>
          <cell r="CX440">
            <v>0</v>
          </cell>
          <cell r="CY440">
            <v>0</v>
          </cell>
          <cell r="CZ440">
            <v>0</v>
          </cell>
          <cell r="DA440">
            <v>0</v>
          </cell>
          <cell r="DB440">
            <v>0</v>
          </cell>
          <cell r="DC440">
            <v>0</v>
          </cell>
          <cell r="DD440">
            <v>0</v>
          </cell>
          <cell r="DE440">
            <v>0</v>
          </cell>
          <cell r="DF440">
            <v>0</v>
          </cell>
          <cell r="DG440">
            <v>0</v>
          </cell>
          <cell r="DH440">
            <v>0</v>
          </cell>
          <cell r="DI440">
            <v>0</v>
          </cell>
          <cell r="DJ440" t="str">
            <v>COOPERATIVA DE SERVICIOS ESPECIALES DE ALPAQUEROS LOS ANDES DE HUANCAVELICA - COOPAH</v>
          </cell>
          <cell r="DK440" t="str">
            <v>02 Cooperativa</v>
          </cell>
          <cell r="FI440" t="str">
            <v>pacMAYOR</v>
          </cell>
        </row>
        <row r="441">
          <cell r="A441">
            <v>20606192119</v>
          </cell>
          <cell r="C441" t="str">
            <v>CUY</v>
          </cell>
          <cell r="D441" t="str">
            <v>CUY</v>
          </cell>
          <cell r="E441" t="str">
            <v>Moquegua-Tacna</v>
          </cell>
          <cell r="F441">
            <v>230204</v>
          </cell>
          <cell r="H441" t="str">
            <v>Candarave</v>
          </cell>
          <cell r="I441" t="str">
            <v>Curibaya</v>
          </cell>
          <cell r="R441" t="str">
            <v>PAC</v>
          </cell>
          <cell r="S441" t="str">
            <v>2022-2023-2024 - 2025</v>
          </cell>
          <cell r="T441">
            <v>4</v>
          </cell>
          <cell r="U441" t="str">
            <v>SI</v>
          </cell>
          <cell r="V441" t="str">
            <v>SI</v>
          </cell>
          <cell r="W441">
            <v>0</v>
          </cell>
          <cell r="X441">
            <v>0</v>
          </cell>
          <cell r="Y441">
            <v>0</v>
          </cell>
          <cell r="Z441">
            <v>0</v>
          </cell>
          <cell r="AA441">
            <v>0</v>
          </cell>
          <cell r="AB441">
            <v>0</v>
          </cell>
          <cell r="AC441">
            <v>0</v>
          </cell>
          <cell r="AD441">
            <v>0</v>
          </cell>
          <cell r="AE441">
            <v>0</v>
          </cell>
          <cell r="AF441">
            <v>0</v>
          </cell>
          <cell r="AG441">
            <v>2</v>
          </cell>
          <cell r="AH441">
            <v>10</v>
          </cell>
          <cell r="AI441">
            <v>12</v>
          </cell>
          <cell r="AJ441">
            <v>2</v>
          </cell>
          <cell r="AK441">
            <v>10</v>
          </cell>
          <cell r="AL441">
            <v>12</v>
          </cell>
          <cell r="AM441">
            <v>2</v>
          </cell>
          <cell r="AN441">
            <v>10</v>
          </cell>
          <cell r="AO441">
            <v>12</v>
          </cell>
          <cell r="AP441">
            <v>2</v>
          </cell>
          <cell r="AQ441">
            <v>11</v>
          </cell>
          <cell r="AR441">
            <v>13</v>
          </cell>
          <cell r="AS441">
            <v>13</v>
          </cell>
          <cell r="AT441">
            <v>0</v>
          </cell>
          <cell r="AU441">
            <v>0</v>
          </cell>
          <cell r="AV441">
            <v>0</v>
          </cell>
          <cell r="AW441">
            <v>0</v>
          </cell>
          <cell r="AX441">
            <v>31</v>
          </cell>
          <cell r="AY441">
            <v>5</v>
          </cell>
          <cell r="AZ441">
            <v>46</v>
          </cell>
          <cell r="BA441">
            <v>8</v>
          </cell>
          <cell r="BB441">
            <v>33</v>
          </cell>
          <cell r="BC441">
            <v>5</v>
          </cell>
          <cell r="BD441">
            <v>21</v>
          </cell>
          <cell r="BE441">
            <v>4</v>
          </cell>
          <cell r="BF441">
            <v>0</v>
          </cell>
          <cell r="BG441">
            <v>0</v>
          </cell>
          <cell r="BH441">
            <v>0</v>
          </cell>
          <cell r="BI441">
            <v>0</v>
          </cell>
          <cell r="BL441">
            <v>0</v>
          </cell>
          <cell r="BM441">
            <v>0</v>
          </cell>
          <cell r="BN441">
            <v>0</v>
          </cell>
          <cell r="BQ441">
            <v>0</v>
          </cell>
          <cell r="BR441">
            <v>0</v>
          </cell>
          <cell r="BS441">
            <v>0</v>
          </cell>
          <cell r="BV441">
            <v>65317.4</v>
          </cell>
          <cell r="BW441">
            <v>0</v>
          </cell>
          <cell r="BX441">
            <v>65317.4</v>
          </cell>
          <cell r="CA441">
            <v>96627</v>
          </cell>
          <cell r="CB441">
            <v>0</v>
          </cell>
          <cell r="CC441">
            <v>96627</v>
          </cell>
          <cell r="CF441">
            <v>119601</v>
          </cell>
          <cell r="CG441">
            <v>0</v>
          </cell>
          <cell r="CH441">
            <v>119601</v>
          </cell>
          <cell r="CL441">
            <v>103840</v>
          </cell>
          <cell r="CM441">
            <v>0</v>
          </cell>
          <cell r="CN441">
            <v>103840</v>
          </cell>
          <cell r="CQ441">
            <v>0</v>
          </cell>
          <cell r="CR441">
            <v>96627</v>
          </cell>
          <cell r="CS441">
            <v>0</v>
          </cell>
          <cell r="CT441">
            <v>0</v>
          </cell>
          <cell r="CU441">
            <v>0</v>
          </cell>
          <cell r="CV441">
            <v>0</v>
          </cell>
          <cell r="CW441">
            <v>96627</v>
          </cell>
          <cell r="CX441">
            <v>0</v>
          </cell>
          <cell r="CY441">
            <v>119601</v>
          </cell>
          <cell r="CZ441">
            <v>0</v>
          </cell>
          <cell r="DA441">
            <v>0</v>
          </cell>
          <cell r="DB441">
            <v>0</v>
          </cell>
          <cell r="DC441">
            <v>119601</v>
          </cell>
          <cell r="DD441">
            <v>0</v>
          </cell>
          <cell r="DE441">
            <v>103840</v>
          </cell>
          <cell r="DF441">
            <v>0</v>
          </cell>
          <cell r="DG441">
            <v>0</v>
          </cell>
          <cell r="DH441">
            <v>0</v>
          </cell>
          <cell r="DI441">
            <v>103840</v>
          </cell>
          <cell r="DJ441" t="str">
            <v>ASOC. DE MUJERES AGROPECUARIAS ARTESANALES Y TURISTICA GRANJA DE CUYES VIRGEN LA ASUNTA DE CURIBAYA</v>
          </cell>
          <cell r="DK441" t="str">
            <v>01 Asociación</v>
          </cell>
          <cell r="FI441" t="str">
            <v>pacMAYOR</v>
          </cell>
        </row>
        <row r="442">
          <cell r="A442">
            <v>20606214082</v>
          </cell>
          <cell r="C442" t="str">
            <v>QUINUA Y OTROS GRANOS</v>
          </cell>
          <cell r="D442" t="str">
            <v>QUINUA Y OTROS GRANOS</v>
          </cell>
          <cell r="E442" t="str">
            <v>Puno</v>
          </cell>
          <cell r="F442">
            <v>210607</v>
          </cell>
          <cell r="H442" t="str">
            <v>Huancane</v>
          </cell>
          <cell r="I442" t="str">
            <v>Taraco</v>
          </cell>
          <cell r="R442" t="str">
            <v>PAC</v>
          </cell>
          <cell r="S442" t="str">
            <v>2024 - 2025</v>
          </cell>
          <cell r="T442">
            <v>2</v>
          </cell>
          <cell r="U442" t="str">
            <v>SI</v>
          </cell>
          <cell r="V442" t="str">
            <v>SI</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40</v>
          </cell>
          <cell r="AN442">
            <v>30</v>
          </cell>
          <cell r="AO442">
            <v>70</v>
          </cell>
          <cell r="AP442">
            <v>214</v>
          </cell>
          <cell r="AQ442">
            <v>167</v>
          </cell>
          <cell r="AR442">
            <v>381</v>
          </cell>
          <cell r="AS442">
            <v>381</v>
          </cell>
          <cell r="AT442">
            <v>0</v>
          </cell>
          <cell r="AU442">
            <v>0</v>
          </cell>
          <cell r="AV442">
            <v>0</v>
          </cell>
          <cell r="AW442">
            <v>0</v>
          </cell>
          <cell r="AX442">
            <v>0</v>
          </cell>
          <cell r="AY442">
            <v>0</v>
          </cell>
          <cell r="AZ442">
            <v>0</v>
          </cell>
          <cell r="BA442">
            <v>0</v>
          </cell>
          <cell r="BB442">
            <v>67</v>
          </cell>
          <cell r="BC442">
            <v>5</v>
          </cell>
          <cell r="BD442">
            <v>133</v>
          </cell>
          <cell r="BE442">
            <v>4</v>
          </cell>
          <cell r="BF442">
            <v>0</v>
          </cell>
          <cell r="BG442">
            <v>0</v>
          </cell>
          <cell r="BH442">
            <v>0</v>
          </cell>
          <cell r="BI442">
            <v>0</v>
          </cell>
          <cell r="BL442">
            <v>0</v>
          </cell>
          <cell r="BM442">
            <v>0</v>
          </cell>
          <cell r="BN442">
            <v>0</v>
          </cell>
          <cell r="BQ442">
            <v>0</v>
          </cell>
          <cell r="BR442">
            <v>0</v>
          </cell>
          <cell r="BS442">
            <v>0</v>
          </cell>
          <cell r="BV442">
            <v>0</v>
          </cell>
          <cell r="BW442">
            <v>0</v>
          </cell>
          <cell r="BX442">
            <v>0</v>
          </cell>
          <cell r="CA442">
            <v>0</v>
          </cell>
          <cell r="CB442">
            <v>0</v>
          </cell>
          <cell r="CC442">
            <v>0</v>
          </cell>
          <cell r="CF442">
            <v>640885.14</v>
          </cell>
          <cell r="CG442">
            <v>0</v>
          </cell>
          <cell r="CH442">
            <v>640885.14</v>
          </cell>
          <cell r="CL442">
            <v>356891.06</v>
          </cell>
          <cell r="CM442">
            <v>0</v>
          </cell>
          <cell r="CN442">
            <v>356891.06</v>
          </cell>
          <cell r="CQ442">
            <v>0</v>
          </cell>
          <cell r="CR442">
            <v>0</v>
          </cell>
          <cell r="CS442">
            <v>0</v>
          </cell>
          <cell r="CT442">
            <v>0</v>
          </cell>
          <cell r="CU442">
            <v>0</v>
          </cell>
          <cell r="CV442">
            <v>0</v>
          </cell>
          <cell r="CW442">
            <v>0</v>
          </cell>
          <cell r="CX442">
            <v>0</v>
          </cell>
          <cell r="CY442">
            <v>0</v>
          </cell>
          <cell r="CZ442">
            <v>640885.14</v>
          </cell>
          <cell r="DA442">
            <v>0</v>
          </cell>
          <cell r="DB442">
            <v>0</v>
          </cell>
          <cell r="DC442">
            <v>640885.14</v>
          </cell>
          <cell r="DD442">
            <v>0</v>
          </cell>
          <cell r="DE442">
            <v>356891.06</v>
          </cell>
          <cell r="DF442">
            <v>0</v>
          </cell>
          <cell r="DG442">
            <v>0</v>
          </cell>
          <cell r="DH442">
            <v>0</v>
          </cell>
          <cell r="DI442">
            <v>356891.06</v>
          </cell>
          <cell r="DJ442" t="str">
            <v>COOPERATIVA AGRARIA QORI QUINUA TARACO LTDA</v>
          </cell>
          <cell r="DK442" t="str">
            <v>02 Cooperativa</v>
          </cell>
          <cell r="FI442" t="str">
            <v>pacMAYOR</v>
          </cell>
        </row>
        <row r="443">
          <cell r="A443">
            <v>20606226013</v>
          </cell>
          <cell r="C443" t="str">
            <v>CUY</v>
          </cell>
          <cell r="D443" t="str">
            <v>CUY PARA CONSUMO</v>
          </cell>
          <cell r="E443" t="str">
            <v>Apurimac</v>
          </cell>
          <cell r="F443">
            <v>30218</v>
          </cell>
          <cell r="H443" t="str">
            <v>Andahuaylas</v>
          </cell>
          <cell r="I443" t="str">
            <v>Turpo</v>
          </cell>
          <cell r="R443" t="str">
            <v>PAC</v>
          </cell>
          <cell r="S443" t="str">
            <v>2025</v>
          </cell>
          <cell r="T443">
            <v>1</v>
          </cell>
          <cell r="U443" t="str">
            <v>SI</v>
          </cell>
          <cell r="V443" t="str">
            <v>SI</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4</v>
          </cell>
          <cell r="AQ443">
            <v>11</v>
          </cell>
          <cell r="AR443">
            <v>15</v>
          </cell>
          <cell r="AS443">
            <v>15</v>
          </cell>
          <cell r="BD443">
            <v>38</v>
          </cell>
          <cell r="BE443">
            <v>6</v>
          </cell>
          <cell r="CL443">
            <v>36121</v>
          </cell>
          <cell r="CM443">
            <v>0</v>
          </cell>
          <cell r="CN443">
            <v>36121</v>
          </cell>
          <cell r="DD443">
            <v>0</v>
          </cell>
          <cell r="DE443">
            <v>36121</v>
          </cell>
          <cell r="DF443">
            <v>0</v>
          </cell>
          <cell r="DG443">
            <v>0</v>
          </cell>
          <cell r="DH443">
            <v>0</v>
          </cell>
          <cell r="DI443">
            <v>36121</v>
          </cell>
          <cell r="DJ443" t="str">
            <v>ASOCIACION DE PRODUCTORES AGROPECUARIOS CONTUCNA NUEVA GENERACION APACNG</v>
          </cell>
          <cell r="DK443" t="str">
            <v>01 Asociación</v>
          </cell>
          <cell r="FI443" t="str">
            <v>pacMAYOR</v>
          </cell>
        </row>
        <row r="444">
          <cell r="A444">
            <v>20606257172</v>
          </cell>
          <cell r="C444" t="str">
            <v>PALTA</v>
          </cell>
          <cell r="D444" t="str">
            <v>PALTA</v>
          </cell>
          <cell r="E444" t="str">
            <v>Arequipa</v>
          </cell>
          <cell r="F444">
            <v>40520</v>
          </cell>
          <cell r="H444" t="str">
            <v>Caylloma</v>
          </cell>
          <cell r="I444" t="str">
            <v>Majes</v>
          </cell>
          <cell r="R444" t="str">
            <v>PAC</v>
          </cell>
          <cell r="S444" t="str">
            <v>2023-2024 - 2025</v>
          </cell>
          <cell r="T444">
            <v>3</v>
          </cell>
          <cell r="U444" t="str">
            <v>SI</v>
          </cell>
          <cell r="V444" t="str">
            <v>SI</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35</v>
          </cell>
          <cell r="AK444">
            <v>5</v>
          </cell>
          <cell r="AL444">
            <v>40</v>
          </cell>
          <cell r="AM444">
            <v>28</v>
          </cell>
          <cell r="AN444">
            <v>17</v>
          </cell>
          <cell r="AO444">
            <v>45</v>
          </cell>
          <cell r="AP444">
            <v>28</v>
          </cell>
          <cell r="AQ444">
            <v>17</v>
          </cell>
          <cell r="AR444">
            <v>45</v>
          </cell>
          <cell r="AS444">
            <v>45</v>
          </cell>
          <cell r="AT444">
            <v>0</v>
          </cell>
          <cell r="AU444">
            <v>0</v>
          </cell>
          <cell r="AV444">
            <v>0</v>
          </cell>
          <cell r="AW444">
            <v>0</v>
          </cell>
          <cell r="AX444">
            <v>0</v>
          </cell>
          <cell r="AY444">
            <v>0</v>
          </cell>
          <cell r="AZ444">
            <v>36</v>
          </cell>
          <cell r="BA444">
            <v>2</v>
          </cell>
          <cell r="BB444">
            <v>48</v>
          </cell>
          <cell r="BC444">
            <v>3</v>
          </cell>
          <cell r="BD444">
            <v>42</v>
          </cell>
          <cell r="BE444">
            <v>2</v>
          </cell>
          <cell r="BF444">
            <v>0</v>
          </cell>
          <cell r="BG444">
            <v>0</v>
          </cell>
          <cell r="BH444">
            <v>0</v>
          </cell>
          <cell r="BI444">
            <v>0</v>
          </cell>
          <cell r="BL444">
            <v>0</v>
          </cell>
          <cell r="BM444">
            <v>0</v>
          </cell>
          <cell r="BN444">
            <v>0</v>
          </cell>
          <cell r="BQ444">
            <v>0</v>
          </cell>
          <cell r="BR444">
            <v>0</v>
          </cell>
          <cell r="BS444">
            <v>0</v>
          </cell>
          <cell r="BV444">
            <v>0</v>
          </cell>
          <cell r="BW444">
            <v>0</v>
          </cell>
          <cell r="BX444">
            <v>0</v>
          </cell>
          <cell r="CA444">
            <v>423000</v>
          </cell>
          <cell r="CB444">
            <v>0</v>
          </cell>
          <cell r="CC444">
            <v>423000</v>
          </cell>
          <cell r="CF444">
            <v>960000</v>
          </cell>
          <cell r="CG444">
            <v>0</v>
          </cell>
          <cell r="CH444">
            <v>960000</v>
          </cell>
          <cell r="CL444">
            <v>800000</v>
          </cell>
          <cell r="CM444">
            <v>0</v>
          </cell>
          <cell r="CN444">
            <v>800000</v>
          </cell>
          <cell r="CQ444">
            <v>0</v>
          </cell>
          <cell r="CR444">
            <v>423000</v>
          </cell>
          <cell r="CS444">
            <v>0</v>
          </cell>
          <cell r="CT444">
            <v>0</v>
          </cell>
          <cell r="CU444">
            <v>0</v>
          </cell>
          <cell r="CV444">
            <v>0</v>
          </cell>
          <cell r="CW444">
            <v>423000</v>
          </cell>
          <cell r="CX444">
            <v>0</v>
          </cell>
          <cell r="CY444">
            <v>960000</v>
          </cell>
          <cell r="CZ444">
            <v>0</v>
          </cell>
          <cell r="DA444">
            <v>0</v>
          </cell>
          <cell r="DB444">
            <v>0</v>
          </cell>
          <cell r="DC444">
            <v>960000</v>
          </cell>
          <cell r="DD444">
            <v>0</v>
          </cell>
          <cell r="DE444">
            <v>800000</v>
          </cell>
          <cell r="DF444">
            <v>0</v>
          </cell>
          <cell r="DG444">
            <v>0</v>
          </cell>
          <cell r="DH444">
            <v>0</v>
          </cell>
          <cell r="DI444">
            <v>800000</v>
          </cell>
          <cell r="DJ444" t="str">
            <v>ASOCIACIÓN DE AGRICULTORES EXPORTADORES MAJES CON FUTURO</v>
          </cell>
          <cell r="DK444" t="str">
            <v>01 Asociación</v>
          </cell>
          <cell r="FI444" t="str">
            <v>pacMAYOR</v>
          </cell>
        </row>
        <row r="445">
          <cell r="A445">
            <v>20606293888</v>
          </cell>
          <cell r="C445" t="str">
            <v>PALTA</v>
          </cell>
          <cell r="D445" t="str">
            <v>PALTA</v>
          </cell>
          <cell r="E445" t="str">
            <v>Apurimac</v>
          </cell>
          <cell r="F445">
            <v>30207</v>
          </cell>
          <cell r="H445" t="str">
            <v>Andahuaylas</v>
          </cell>
          <cell r="I445" t="str">
            <v>Kishuara</v>
          </cell>
          <cell r="R445" t="str">
            <v>PAC</v>
          </cell>
          <cell r="S445" t="str">
            <v>2025</v>
          </cell>
          <cell r="T445">
            <v>1</v>
          </cell>
          <cell r="U445" t="str">
            <v>SI</v>
          </cell>
          <cell r="V445" t="str">
            <v>SI</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31</v>
          </cell>
          <cell r="AQ445">
            <v>20</v>
          </cell>
          <cell r="AR445">
            <v>51</v>
          </cell>
          <cell r="AS445">
            <v>51</v>
          </cell>
          <cell r="BD445">
            <v>33</v>
          </cell>
          <cell r="BE445">
            <v>5</v>
          </cell>
          <cell r="CL445">
            <v>247343.95</v>
          </cell>
          <cell r="CM445">
            <v>0</v>
          </cell>
          <cell r="CN445">
            <v>247343.95</v>
          </cell>
          <cell r="DD445">
            <v>0</v>
          </cell>
          <cell r="DE445">
            <v>247343.95</v>
          </cell>
          <cell r="DF445">
            <v>0</v>
          </cell>
          <cell r="DG445">
            <v>0</v>
          </cell>
          <cell r="DH445">
            <v>0</v>
          </cell>
          <cell r="DI445">
            <v>247343.95</v>
          </cell>
          <cell r="DJ445" t="str">
            <v>ASOCIACION DE PRODUCTORES AGROPECUARIOS ORO VERDE DE SOTCCOMAYO</v>
          </cell>
          <cell r="DK445" t="str">
            <v>01 Asociación</v>
          </cell>
          <cell r="FI445" t="str">
            <v>pacMAYOR</v>
          </cell>
        </row>
        <row r="446">
          <cell r="A446">
            <v>20606307625</v>
          </cell>
          <cell r="C446" t="str">
            <v>PALTA</v>
          </cell>
          <cell r="D446" t="str">
            <v>PALTA</v>
          </cell>
          <cell r="E446" t="str">
            <v>Cajamarca</v>
          </cell>
          <cell r="F446">
            <v>60202</v>
          </cell>
          <cell r="H446" t="str">
            <v>Cajabamba</v>
          </cell>
          <cell r="I446" t="str">
            <v>Cachachi</v>
          </cell>
          <cell r="R446" t="str">
            <v>PAC</v>
          </cell>
          <cell r="S446" t="str">
            <v>2023-2024 - 2025</v>
          </cell>
          <cell r="T446">
            <v>3</v>
          </cell>
          <cell r="U446" t="str">
            <v>SI</v>
          </cell>
          <cell r="V446" t="str">
            <v>SI</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200</v>
          </cell>
          <cell r="AK446">
            <v>44</v>
          </cell>
          <cell r="AL446">
            <v>244</v>
          </cell>
          <cell r="AM446">
            <v>15</v>
          </cell>
          <cell r="AN446">
            <v>5</v>
          </cell>
          <cell r="AO446">
            <v>20</v>
          </cell>
          <cell r="AP446">
            <v>12</v>
          </cell>
          <cell r="AQ446">
            <v>8</v>
          </cell>
          <cell r="AR446">
            <v>20</v>
          </cell>
          <cell r="AS446">
            <v>20</v>
          </cell>
          <cell r="AT446">
            <v>0</v>
          </cell>
          <cell r="AU446">
            <v>0</v>
          </cell>
          <cell r="AV446">
            <v>0</v>
          </cell>
          <cell r="AW446">
            <v>0</v>
          </cell>
          <cell r="AX446">
            <v>0</v>
          </cell>
          <cell r="AY446">
            <v>0</v>
          </cell>
          <cell r="AZ446">
            <v>32</v>
          </cell>
          <cell r="BA446">
            <v>3</v>
          </cell>
          <cell r="BB446">
            <v>35</v>
          </cell>
          <cell r="BC446">
            <v>4</v>
          </cell>
          <cell r="BD446">
            <v>15</v>
          </cell>
          <cell r="BE446">
            <v>2</v>
          </cell>
          <cell r="BF446">
            <v>0</v>
          </cell>
          <cell r="BG446">
            <v>0</v>
          </cell>
          <cell r="BH446">
            <v>0</v>
          </cell>
          <cell r="BI446">
            <v>0</v>
          </cell>
          <cell r="BL446">
            <v>0</v>
          </cell>
          <cell r="BM446">
            <v>0</v>
          </cell>
          <cell r="BN446">
            <v>0</v>
          </cell>
          <cell r="BQ446">
            <v>0</v>
          </cell>
          <cell r="BR446">
            <v>0</v>
          </cell>
          <cell r="BS446">
            <v>0</v>
          </cell>
          <cell r="BV446">
            <v>0</v>
          </cell>
          <cell r="BW446">
            <v>0</v>
          </cell>
          <cell r="BX446">
            <v>0</v>
          </cell>
          <cell r="CA446">
            <v>50000</v>
          </cell>
          <cell r="CB446">
            <v>0</v>
          </cell>
          <cell r="CC446">
            <v>50000</v>
          </cell>
          <cell r="CF446">
            <v>159800.99667600001</v>
          </cell>
          <cell r="CG446">
            <v>0</v>
          </cell>
          <cell r="CH446">
            <v>159800.99667600001</v>
          </cell>
          <cell r="CL446">
            <v>40082.6</v>
          </cell>
          <cell r="CM446">
            <v>0</v>
          </cell>
          <cell r="CN446">
            <v>40082.6</v>
          </cell>
          <cell r="CQ446">
            <v>0</v>
          </cell>
          <cell r="CR446">
            <v>50000</v>
          </cell>
          <cell r="CS446">
            <v>0</v>
          </cell>
          <cell r="CT446">
            <v>0</v>
          </cell>
          <cell r="CU446">
            <v>0</v>
          </cell>
          <cell r="CV446">
            <v>0</v>
          </cell>
          <cell r="CW446">
            <v>50000</v>
          </cell>
          <cell r="CX446">
            <v>0</v>
          </cell>
          <cell r="CY446">
            <v>159800.99667600001</v>
          </cell>
          <cell r="CZ446">
            <v>0</v>
          </cell>
          <cell r="DA446">
            <v>0</v>
          </cell>
          <cell r="DB446">
            <v>0</v>
          </cell>
          <cell r="DC446">
            <v>159800.99667600001</v>
          </cell>
          <cell r="DD446">
            <v>0</v>
          </cell>
          <cell r="DE446">
            <v>40082.6</v>
          </cell>
          <cell r="DF446">
            <v>0</v>
          </cell>
          <cell r="DG446">
            <v>0</v>
          </cell>
          <cell r="DH446">
            <v>0</v>
          </cell>
          <cell r="DI446">
            <v>40082.6</v>
          </cell>
          <cell r="DJ446" t="str">
            <v>ASOCIACION DE PRODUCTORES AGRICOLAS VILLA HERMOSA - CHUQUIBAMBA</v>
          </cell>
          <cell r="DK446" t="str">
            <v>01 Asociación</v>
          </cell>
          <cell r="FI446" t="str">
            <v>pacMAYOR</v>
          </cell>
        </row>
        <row r="447">
          <cell r="A447">
            <v>20606396849</v>
          </cell>
          <cell r="C447" t="str">
            <v>QUINUA Y OTROS GRANOS</v>
          </cell>
          <cell r="D447" t="str">
            <v>QUINUA</v>
          </cell>
          <cell r="E447" t="str">
            <v>Apurimac</v>
          </cell>
          <cell r="F447">
            <v>30220</v>
          </cell>
          <cell r="H447" t="str">
            <v>Andahuaylas</v>
          </cell>
          <cell r="I447" t="str">
            <v>Jose Maria Arguedas</v>
          </cell>
          <cell r="R447" t="str">
            <v>PAC</v>
          </cell>
          <cell r="S447" t="str">
            <v>2022-2023</v>
          </cell>
          <cell r="T447">
            <v>2</v>
          </cell>
          <cell r="U447" t="str">
            <v>SI</v>
          </cell>
          <cell r="V447" t="str">
            <v>SI</v>
          </cell>
          <cell r="W447">
            <v>0</v>
          </cell>
          <cell r="X447">
            <v>0</v>
          </cell>
          <cell r="Y447">
            <v>0</v>
          </cell>
          <cell r="Z447">
            <v>0</v>
          </cell>
          <cell r="AA447">
            <v>0</v>
          </cell>
          <cell r="AB447">
            <v>0</v>
          </cell>
          <cell r="AC447">
            <v>0</v>
          </cell>
          <cell r="AD447">
            <v>0</v>
          </cell>
          <cell r="AE447">
            <v>0</v>
          </cell>
          <cell r="AF447">
            <v>0</v>
          </cell>
          <cell r="AG447">
            <v>42</v>
          </cell>
          <cell r="AH447">
            <v>34</v>
          </cell>
          <cell r="AI447">
            <v>76</v>
          </cell>
          <cell r="AJ447">
            <v>42</v>
          </cell>
          <cell r="AK447">
            <v>34</v>
          </cell>
          <cell r="AL447">
            <v>76</v>
          </cell>
          <cell r="AM447">
            <v>0</v>
          </cell>
          <cell r="AN447">
            <v>0</v>
          </cell>
          <cell r="AO447">
            <v>0</v>
          </cell>
          <cell r="AP447">
            <v>0</v>
          </cell>
          <cell r="AQ447">
            <v>0</v>
          </cell>
          <cell r="AR447">
            <v>0</v>
          </cell>
          <cell r="AS447">
            <v>76</v>
          </cell>
          <cell r="AT447">
            <v>0</v>
          </cell>
          <cell r="AU447">
            <v>0</v>
          </cell>
          <cell r="AV447">
            <v>0</v>
          </cell>
          <cell r="AW447">
            <v>0</v>
          </cell>
          <cell r="AX447">
            <v>19</v>
          </cell>
          <cell r="AY447">
            <v>2</v>
          </cell>
          <cell r="AZ447">
            <v>16</v>
          </cell>
          <cell r="BA447">
            <v>3</v>
          </cell>
          <cell r="BB447">
            <v>0</v>
          </cell>
          <cell r="BC447">
            <v>0</v>
          </cell>
          <cell r="BD447">
            <v>0</v>
          </cell>
          <cell r="BE447">
            <v>0</v>
          </cell>
          <cell r="BF447">
            <v>0</v>
          </cell>
          <cell r="BG447">
            <v>0</v>
          </cell>
          <cell r="BH447">
            <v>0</v>
          </cell>
          <cell r="BI447">
            <v>0</v>
          </cell>
          <cell r="BL447">
            <v>0</v>
          </cell>
          <cell r="BM447">
            <v>0</v>
          </cell>
          <cell r="BN447">
            <v>0</v>
          </cell>
          <cell r="BQ447">
            <v>0</v>
          </cell>
          <cell r="BR447">
            <v>0</v>
          </cell>
          <cell r="BS447">
            <v>0</v>
          </cell>
          <cell r="BV447">
            <v>0</v>
          </cell>
          <cell r="BW447">
            <v>0</v>
          </cell>
          <cell r="BX447">
            <v>0</v>
          </cell>
          <cell r="CA447">
            <v>216575.5</v>
          </cell>
          <cell r="CB447">
            <v>0</v>
          </cell>
          <cell r="CC447">
            <v>216575.5</v>
          </cell>
          <cell r="CF447">
            <v>0</v>
          </cell>
          <cell r="CG447">
            <v>0</v>
          </cell>
          <cell r="CH447">
            <v>0</v>
          </cell>
          <cell r="CL447">
            <v>0</v>
          </cell>
          <cell r="CM447">
            <v>0</v>
          </cell>
          <cell r="CN447">
            <v>0</v>
          </cell>
          <cell r="CQ447">
            <v>0</v>
          </cell>
          <cell r="CR447">
            <v>216575.5</v>
          </cell>
          <cell r="CS447">
            <v>0</v>
          </cell>
          <cell r="CT447">
            <v>0</v>
          </cell>
          <cell r="CU447">
            <v>0</v>
          </cell>
          <cell r="CV447">
            <v>0</v>
          </cell>
          <cell r="CW447">
            <v>216575.5</v>
          </cell>
          <cell r="CX447">
            <v>0</v>
          </cell>
          <cell r="CY447">
            <v>0</v>
          </cell>
          <cell r="CZ447">
            <v>0</v>
          </cell>
          <cell r="DA447">
            <v>0</v>
          </cell>
          <cell r="DB447">
            <v>0</v>
          </cell>
          <cell r="DC447">
            <v>0</v>
          </cell>
          <cell r="DD447">
            <v>0</v>
          </cell>
          <cell r="DE447">
            <v>0</v>
          </cell>
          <cell r="DF447">
            <v>0</v>
          </cell>
          <cell r="DG447">
            <v>0</v>
          </cell>
          <cell r="DH447">
            <v>0</v>
          </cell>
          <cell r="DI447">
            <v>0</v>
          </cell>
          <cell r="DJ447" t="str">
            <v>COOPERATIVA AGRARIA DE SERVICIOS MULTIPLES CAMPO VERDE DE JOSE MARIA ARGUEDAS - CASMUCAV</v>
          </cell>
          <cell r="DK447" t="str">
            <v>02 Cooperativa</v>
          </cell>
          <cell r="FI447" t="str">
            <v>pacMAYOR</v>
          </cell>
        </row>
        <row r="448">
          <cell r="A448">
            <v>20146696041</v>
          </cell>
          <cell r="C448" t="str">
            <v>CAFÉ</v>
          </cell>
          <cell r="D448" t="str">
            <v>CAFÉ</v>
          </cell>
          <cell r="E448" t="str">
            <v>Piura</v>
          </cell>
          <cell r="F448">
            <v>200302</v>
          </cell>
          <cell r="H448" t="str">
            <v>Huancabamba</v>
          </cell>
          <cell r="I448" t="str">
            <v>Canchaque</v>
          </cell>
          <cell r="R448" t="str">
            <v>PAC</v>
          </cell>
          <cell r="S448" t="str">
            <v>2021-2023</v>
          </cell>
          <cell r="T448">
            <v>2</v>
          </cell>
          <cell r="U448" t="str">
            <v>SI</v>
          </cell>
          <cell r="V448" t="str">
            <v>SI</v>
          </cell>
          <cell r="W448">
            <v>0</v>
          </cell>
          <cell r="X448">
            <v>0</v>
          </cell>
          <cell r="Y448">
            <v>0</v>
          </cell>
          <cell r="Z448">
            <v>0</v>
          </cell>
          <cell r="AA448">
            <v>0</v>
          </cell>
          <cell r="AB448">
            <v>0</v>
          </cell>
          <cell r="AC448">
            <v>0</v>
          </cell>
          <cell r="AD448">
            <v>97</v>
          </cell>
          <cell r="AE448">
            <v>49</v>
          </cell>
          <cell r="AF448">
            <v>146</v>
          </cell>
          <cell r="AG448">
            <v>97</v>
          </cell>
          <cell r="AH448">
            <v>49</v>
          </cell>
          <cell r="AI448">
            <v>146</v>
          </cell>
          <cell r="AJ448">
            <v>97</v>
          </cell>
          <cell r="AK448">
            <v>49</v>
          </cell>
          <cell r="AL448">
            <v>146</v>
          </cell>
          <cell r="AM448">
            <v>0</v>
          </cell>
          <cell r="AN448">
            <v>0</v>
          </cell>
          <cell r="AO448">
            <v>0</v>
          </cell>
          <cell r="AP448">
            <v>0</v>
          </cell>
          <cell r="AQ448">
            <v>0</v>
          </cell>
          <cell r="AR448">
            <v>0</v>
          </cell>
          <cell r="AS448">
            <v>146</v>
          </cell>
          <cell r="AT448">
            <v>0</v>
          </cell>
          <cell r="AU448">
            <v>0</v>
          </cell>
          <cell r="AV448">
            <v>21</v>
          </cell>
          <cell r="AW448">
            <v>8</v>
          </cell>
          <cell r="AX448">
            <v>0</v>
          </cell>
          <cell r="AY448">
            <v>0</v>
          </cell>
          <cell r="AZ448">
            <v>61</v>
          </cell>
          <cell r="BA448">
            <v>0</v>
          </cell>
          <cell r="BB448">
            <v>0</v>
          </cell>
          <cell r="BC448">
            <v>0</v>
          </cell>
          <cell r="BD448">
            <v>0</v>
          </cell>
          <cell r="BE448">
            <v>0</v>
          </cell>
          <cell r="BF448">
            <v>0</v>
          </cell>
          <cell r="BG448">
            <v>0</v>
          </cell>
          <cell r="BH448">
            <v>0</v>
          </cell>
          <cell r="BI448">
            <v>0</v>
          </cell>
          <cell r="BL448">
            <v>0</v>
          </cell>
          <cell r="BM448">
            <v>0</v>
          </cell>
          <cell r="BN448">
            <v>0</v>
          </cell>
          <cell r="BQ448">
            <v>106838.51</v>
          </cell>
          <cell r="BR448">
            <v>0</v>
          </cell>
          <cell r="BS448">
            <v>106838.51</v>
          </cell>
          <cell r="BV448">
            <v>0</v>
          </cell>
          <cell r="BW448">
            <v>0</v>
          </cell>
          <cell r="BX448">
            <v>0</v>
          </cell>
          <cell r="CA448">
            <v>0</v>
          </cell>
          <cell r="CB448">
            <v>0</v>
          </cell>
          <cell r="CC448">
            <v>0</v>
          </cell>
          <cell r="CF448">
            <v>0</v>
          </cell>
          <cell r="CG448">
            <v>0</v>
          </cell>
          <cell r="CH448">
            <v>0</v>
          </cell>
          <cell r="CL448">
            <v>0</v>
          </cell>
          <cell r="CM448">
            <v>0</v>
          </cell>
          <cell r="CN448">
            <v>0</v>
          </cell>
          <cell r="CQ448">
            <v>0</v>
          </cell>
          <cell r="CR448">
            <v>0</v>
          </cell>
          <cell r="CS448">
            <v>0</v>
          </cell>
          <cell r="CT448">
            <v>0</v>
          </cell>
          <cell r="CU448">
            <v>0</v>
          </cell>
          <cell r="CV448">
            <v>0</v>
          </cell>
          <cell r="CW448">
            <v>0</v>
          </cell>
          <cell r="CX448">
            <v>0</v>
          </cell>
          <cell r="CY448">
            <v>0</v>
          </cell>
          <cell r="CZ448">
            <v>0</v>
          </cell>
          <cell r="DA448">
            <v>0</v>
          </cell>
          <cell r="DB448">
            <v>0</v>
          </cell>
          <cell r="DC448">
            <v>0</v>
          </cell>
          <cell r="DD448">
            <v>0</v>
          </cell>
          <cell r="DE448">
            <v>0</v>
          </cell>
          <cell r="DF448">
            <v>0</v>
          </cell>
          <cell r="DG448">
            <v>0</v>
          </cell>
          <cell r="DH448">
            <v>0</v>
          </cell>
          <cell r="DI448">
            <v>0</v>
          </cell>
          <cell r="DJ448" t="str">
            <v>COOP AGRARIA CAFET JOSE GABRIEL CONDORCA</v>
          </cell>
          <cell r="DK448" t="str">
            <v>02 Cooperativa</v>
          </cell>
          <cell r="FI448" t="str">
            <v>pacMAYOR</v>
          </cell>
        </row>
        <row r="449">
          <cell r="A449">
            <v>20572190251</v>
          </cell>
          <cell r="C449" t="str">
            <v>CACAO</v>
          </cell>
          <cell r="D449" t="str">
            <v>CACAO</v>
          </cell>
          <cell r="E449" t="str">
            <v>Huanuco</v>
          </cell>
          <cell r="F449">
            <v>221001</v>
          </cell>
          <cell r="H449" t="str">
            <v>Tocache</v>
          </cell>
          <cell r="I449" t="str">
            <v>Tocache</v>
          </cell>
          <cell r="R449" t="str">
            <v>PAC</v>
          </cell>
          <cell r="S449" t="str">
            <v>2021-2022-2023</v>
          </cell>
          <cell r="T449">
            <v>3</v>
          </cell>
          <cell r="U449" t="str">
            <v>SI</v>
          </cell>
          <cell r="V449" t="str">
            <v>SI</v>
          </cell>
          <cell r="W449">
            <v>0</v>
          </cell>
          <cell r="X449">
            <v>0</v>
          </cell>
          <cell r="Y449">
            <v>0</v>
          </cell>
          <cell r="Z449">
            <v>0</v>
          </cell>
          <cell r="AA449">
            <v>0</v>
          </cell>
          <cell r="AB449">
            <v>0</v>
          </cell>
          <cell r="AC449">
            <v>0</v>
          </cell>
          <cell r="AD449">
            <v>289</v>
          </cell>
          <cell r="AE449">
            <v>87</v>
          </cell>
          <cell r="AF449">
            <v>376</v>
          </cell>
          <cell r="AG449">
            <v>289</v>
          </cell>
          <cell r="AH449">
            <v>87</v>
          </cell>
          <cell r="AI449">
            <v>376</v>
          </cell>
          <cell r="AJ449">
            <v>289</v>
          </cell>
          <cell r="AK449">
            <v>87</v>
          </cell>
          <cell r="AL449">
            <v>376</v>
          </cell>
          <cell r="AM449">
            <v>0</v>
          </cell>
          <cell r="AN449">
            <v>0</v>
          </cell>
          <cell r="AO449">
            <v>0</v>
          </cell>
          <cell r="AP449">
            <v>0</v>
          </cell>
          <cell r="AQ449">
            <v>0</v>
          </cell>
          <cell r="AR449">
            <v>0</v>
          </cell>
          <cell r="AS449">
            <v>376</v>
          </cell>
          <cell r="AT449">
            <v>0</v>
          </cell>
          <cell r="AU449">
            <v>0</v>
          </cell>
          <cell r="AV449">
            <v>27</v>
          </cell>
          <cell r="AW449">
            <v>2</v>
          </cell>
          <cell r="AX449">
            <v>56</v>
          </cell>
          <cell r="AY449">
            <v>0</v>
          </cell>
          <cell r="AZ449">
            <v>54</v>
          </cell>
          <cell r="BA449">
            <v>2</v>
          </cell>
          <cell r="BB449">
            <v>0</v>
          </cell>
          <cell r="BC449">
            <v>0</v>
          </cell>
          <cell r="BD449">
            <v>0</v>
          </cell>
          <cell r="BE449">
            <v>0</v>
          </cell>
          <cell r="BF449">
            <v>0</v>
          </cell>
          <cell r="BG449">
            <v>0</v>
          </cell>
          <cell r="BH449">
            <v>0</v>
          </cell>
          <cell r="BI449">
            <v>0</v>
          </cell>
          <cell r="BL449">
            <v>0</v>
          </cell>
          <cell r="BM449">
            <v>0</v>
          </cell>
          <cell r="BN449">
            <v>0</v>
          </cell>
          <cell r="BQ449">
            <v>4566700.38</v>
          </cell>
          <cell r="BR449">
            <v>0</v>
          </cell>
          <cell r="BS449">
            <v>4566700.38</v>
          </cell>
          <cell r="BV449">
            <v>3275617.93</v>
          </cell>
          <cell r="BW449">
            <v>0</v>
          </cell>
          <cell r="BX449">
            <v>3275617.93</v>
          </cell>
          <cell r="CA449">
            <v>1164789.82</v>
          </cell>
          <cell r="CB449">
            <v>330588.37</v>
          </cell>
          <cell r="CC449">
            <v>1495378.19</v>
          </cell>
          <cell r="CF449">
            <v>0</v>
          </cell>
          <cell r="CG449">
            <v>0</v>
          </cell>
          <cell r="CH449">
            <v>0</v>
          </cell>
          <cell r="CL449">
            <v>0</v>
          </cell>
          <cell r="CM449">
            <v>0</v>
          </cell>
          <cell r="CN449">
            <v>0</v>
          </cell>
          <cell r="CQ449">
            <v>0</v>
          </cell>
          <cell r="CR449">
            <v>0</v>
          </cell>
          <cell r="CS449">
            <v>0</v>
          </cell>
          <cell r="CT449">
            <v>1495378.1805165799</v>
          </cell>
          <cell r="CU449">
            <v>0</v>
          </cell>
          <cell r="CV449">
            <v>0</v>
          </cell>
          <cell r="CW449">
            <v>1495378.1805165799</v>
          </cell>
          <cell r="CX449">
            <v>0</v>
          </cell>
          <cell r="CY449">
            <v>0</v>
          </cell>
          <cell r="CZ449">
            <v>0</v>
          </cell>
          <cell r="DA449">
            <v>0</v>
          </cell>
          <cell r="DB449">
            <v>0</v>
          </cell>
          <cell r="DC449">
            <v>0</v>
          </cell>
          <cell r="DD449">
            <v>0</v>
          </cell>
          <cell r="DE449">
            <v>0</v>
          </cell>
          <cell r="DF449">
            <v>0</v>
          </cell>
          <cell r="DG449">
            <v>0</v>
          </cell>
          <cell r="DH449">
            <v>0</v>
          </cell>
          <cell r="DI449">
            <v>0</v>
          </cell>
          <cell r="DJ449" t="str">
            <v>CENTRAL DE COOPERATIVAS AGRARIAS CACAO AROMA DE TOCACHE LTDA. (CECAT)</v>
          </cell>
          <cell r="DK449" t="str">
            <v>02 Cooperativa</v>
          </cell>
          <cell r="FI449" t="str">
            <v>pacMAYOR</v>
          </cell>
        </row>
        <row r="450">
          <cell r="A450">
            <v>20606497122</v>
          </cell>
          <cell r="C450" t="str">
            <v>DERIVADOS LACTEOS</v>
          </cell>
          <cell r="D450" t="str">
            <v>LECHE</v>
          </cell>
          <cell r="E450" t="str">
            <v>Junin</v>
          </cell>
          <cell r="F450">
            <v>120431</v>
          </cell>
          <cell r="H450" t="str">
            <v>Jauja</v>
          </cell>
          <cell r="I450" t="str">
            <v>Sincos</v>
          </cell>
          <cell r="R450" t="str">
            <v>PAC</v>
          </cell>
          <cell r="S450" t="str">
            <v>2025</v>
          </cell>
          <cell r="T450">
            <v>1</v>
          </cell>
          <cell r="U450" t="str">
            <v>SI</v>
          </cell>
          <cell r="V450" t="str">
            <v>SI</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16</v>
          </cell>
          <cell r="AQ450">
            <v>3</v>
          </cell>
          <cell r="AR450">
            <v>19</v>
          </cell>
          <cell r="AS450">
            <v>19</v>
          </cell>
          <cell r="BD450">
            <v>9</v>
          </cell>
          <cell r="BE450">
            <v>1</v>
          </cell>
          <cell r="CL450">
            <v>42106.808790000003</v>
          </cell>
          <cell r="CM450">
            <v>0</v>
          </cell>
          <cell r="CN450">
            <v>42106.808790000003</v>
          </cell>
          <cell r="DD450">
            <v>0</v>
          </cell>
          <cell r="DE450">
            <v>42106.808790000003</v>
          </cell>
          <cell r="DF450">
            <v>0</v>
          </cell>
          <cell r="DG450">
            <v>0</v>
          </cell>
          <cell r="DH450">
            <v>0</v>
          </cell>
          <cell r="DI450">
            <v>42106.808790000003</v>
          </cell>
          <cell r="DJ450" t="str">
            <v>ASOCIACION DE PRODUCTORES AGROPECUARIOS Y FORESTALES COBARRIANOS DE SINCOS - APAFCOS</v>
          </cell>
          <cell r="DK450" t="str">
            <v>01 Asociación</v>
          </cell>
          <cell r="FI450" t="str">
            <v>pacMAYOR</v>
          </cell>
        </row>
        <row r="451">
          <cell r="A451">
            <v>20606538465</v>
          </cell>
          <cell r="C451" t="str">
            <v>MAÍZ</v>
          </cell>
          <cell r="D451" t="str">
            <v>MAÍZ</v>
          </cell>
          <cell r="E451" t="str">
            <v>Huancavelica</v>
          </cell>
          <cell r="F451">
            <v>90711</v>
          </cell>
          <cell r="H451" t="str">
            <v>Tayacaja</v>
          </cell>
          <cell r="I451" t="str">
            <v>Pazos</v>
          </cell>
          <cell r="R451" t="str">
            <v>PAC</v>
          </cell>
          <cell r="S451" t="str">
            <v>2024 - 2025</v>
          </cell>
          <cell r="T451">
            <v>2</v>
          </cell>
          <cell r="U451" t="str">
            <v>SI</v>
          </cell>
          <cell r="V451" t="str">
            <v>SI</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20</v>
          </cell>
          <cell r="AN451">
            <v>10</v>
          </cell>
          <cell r="AO451">
            <v>30</v>
          </cell>
          <cell r="AP451">
            <v>9</v>
          </cell>
          <cell r="AQ451">
            <v>12</v>
          </cell>
          <cell r="AR451">
            <v>21</v>
          </cell>
          <cell r="AS451">
            <v>21</v>
          </cell>
          <cell r="AT451">
            <v>0</v>
          </cell>
          <cell r="AU451">
            <v>0</v>
          </cell>
          <cell r="AV451">
            <v>0</v>
          </cell>
          <cell r="AW451">
            <v>0</v>
          </cell>
          <cell r="AX451">
            <v>0</v>
          </cell>
          <cell r="AY451">
            <v>0</v>
          </cell>
          <cell r="AZ451">
            <v>0</v>
          </cell>
          <cell r="BA451">
            <v>0</v>
          </cell>
          <cell r="BB451">
            <v>22</v>
          </cell>
          <cell r="BC451">
            <v>6</v>
          </cell>
          <cell r="BD451">
            <v>27</v>
          </cell>
          <cell r="BE451">
            <v>14</v>
          </cell>
          <cell r="BF451">
            <v>0</v>
          </cell>
          <cell r="BG451">
            <v>0</v>
          </cell>
          <cell r="BH451">
            <v>0</v>
          </cell>
          <cell r="BI451">
            <v>0</v>
          </cell>
          <cell r="BL451">
            <v>0</v>
          </cell>
          <cell r="BM451">
            <v>0</v>
          </cell>
          <cell r="BN451">
            <v>0</v>
          </cell>
          <cell r="BQ451">
            <v>0</v>
          </cell>
          <cell r="BR451">
            <v>0</v>
          </cell>
          <cell r="BS451">
            <v>0</v>
          </cell>
          <cell r="BV451">
            <v>0</v>
          </cell>
          <cell r="BW451">
            <v>0</v>
          </cell>
          <cell r="BX451">
            <v>0</v>
          </cell>
          <cell r="CA451">
            <v>0</v>
          </cell>
          <cell r="CB451">
            <v>0</v>
          </cell>
          <cell r="CC451">
            <v>0</v>
          </cell>
          <cell r="CF451">
            <v>0</v>
          </cell>
          <cell r="CG451">
            <v>0</v>
          </cell>
          <cell r="CH451">
            <v>0</v>
          </cell>
          <cell r="CL451">
            <v>15930</v>
          </cell>
          <cell r="CM451">
            <v>0</v>
          </cell>
          <cell r="CN451">
            <v>15930</v>
          </cell>
          <cell r="CQ451">
            <v>0</v>
          </cell>
          <cell r="CR451">
            <v>0</v>
          </cell>
          <cell r="CS451">
            <v>0</v>
          </cell>
          <cell r="CT451">
            <v>0</v>
          </cell>
          <cell r="CU451">
            <v>0</v>
          </cell>
          <cell r="CV451">
            <v>0</v>
          </cell>
          <cell r="CW451">
            <v>0</v>
          </cell>
          <cell r="CX451">
            <v>0</v>
          </cell>
          <cell r="CY451">
            <v>0</v>
          </cell>
          <cell r="CZ451">
            <v>0</v>
          </cell>
          <cell r="DA451">
            <v>0</v>
          </cell>
          <cell r="DB451">
            <v>0</v>
          </cell>
          <cell r="DC451">
            <v>0</v>
          </cell>
          <cell r="DD451">
            <v>0</v>
          </cell>
          <cell r="DE451">
            <v>15930</v>
          </cell>
          <cell r="DF451">
            <v>0</v>
          </cell>
          <cell r="DG451">
            <v>0</v>
          </cell>
          <cell r="DH451">
            <v>0</v>
          </cell>
          <cell r="DI451">
            <v>15930</v>
          </cell>
          <cell r="DJ451" t="str">
            <v>ASOCIACION LAS TUYAS DE CARAMPA</v>
          </cell>
          <cell r="DK451" t="str">
            <v>01 Asociación</v>
          </cell>
          <cell r="FI451" t="str">
            <v>pacMAYOR</v>
          </cell>
        </row>
        <row r="452">
          <cell r="A452">
            <v>20479917141</v>
          </cell>
          <cell r="C452" t="str">
            <v>CACAO</v>
          </cell>
          <cell r="D452" t="str">
            <v>CACAO</v>
          </cell>
          <cell r="E452" t="str">
            <v>Amazonas</v>
          </cell>
          <cell r="F452">
            <v>10702</v>
          </cell>
          <cell r="H452" t="str">
            <v>Utcubamba</v>
          </cell>
          <cell r="I452" t="str">
            <v>Cajaruro</v>
          </cell>
          <cell r="R452" t="str">
            <v>PAC</v>
          </cell>
          <cell r="S452" t="str">
            <v>2018-2019-2020-2021-2022-2023</v>
          </cell>
          <cell r="T452">
            <v>6</v>
          </cell>
          <cell r="U452" t="str">
            <v>SI</v>
          </cell>
          <cell r="V452" t="str">
            <v>SI</v>
          </cell>
          <cell r="W452">
            <v>344</v>
          </cell>
          <cell r="X452">
            <v>272</v>
          </cell>
          <cell r="Y452">
            <v>71</v>
          </cell>
          <cell r="Z452">
            <v>343</v>
          </cell>
          <cell r="AA452">
            <v>266</v>
          </cell>
          <cell r="AB452">
            <v>71</v>
          </cell>
          <cell r="AC452">
            <v>337</v>
          </cell>
          <cell r="AD452">
            <v>271</v>
          </cell>
          <cell r="AE452">
            <v>71</v>
          </cell>
          <cell r="AF452">
            <v>342</v>
          </cell>
          <cell r="AG452">
            <v>271</v>
          </cell>
          <cell r="AH452">
            <v>71</v>
          </cell>
          <cell r="AI452">
            <v>342</v>
          </cell>
          <cell r="AJ452">
            <v>271</v>
          </cell>
          <cell r="AK452">
            <v>71</v>
          </cell>
          <cell r="AL452">
            <v>342</v>
          </cell>
          <cell r="AM452">
            <v>0</v>
          </cell>
          <cell r="AN452">
            <v>0</v>
          </cell>
          <cell r="AO452">
            <v>0</v>
          </cell>
          <cell r="AP452">
            <v>0</v>
          </cell>
          <cell r="AQ452">
            <v>0</v>
          </cell>
          <cell r="AR452">
            <v>0</v>
          </cell>
          <cell r="AS452">
            <v>342</v>
          </cell>
          <cell r="AT452">
            <v>0</v>
          </cell>
          <cell r="AU452">
            <v>0</v>
          </cell>
          <cell r="AV452">
            <v>24</v>
          </cell>
          <cell r="AW452">
            <v>7</v>
          </cell>
          <cell r="AX452">
            <v>28</v>
          </cell>
          <cell r="AY452">
            <v>7</v>
          </cell>
          <cell r="AZ452">
            <v>39</v>
          </cell>
          <cell r="BA452">
            <v>6</v>
          </cell>
          <cell r="BB452">
            <v>0</v>
          </cell>
          <cell r="BC452">
            <v>0</v>
          </cell>
          <cell r="BD452">
            <v>0</v>
          </cell>
          <cell r="BE452">
            <v>0</v>
          </cell>
          <cell r="BF452">
            <v>0</v>
          </cell>
          <cell r="BG452">
            <v>0</v>
          </cell>
          <cell r="BH452">
            <v>1072102.29</v>
          </cell>
          <cell r="BI452">
            <v>1072102.29</v>
          </cell>
          <cell r="BL452">
            <v>454472.63</v>
          </cell>
          <cell r="BM452">
            <v>0</v>
          </cell>
          <cell r="BN452">
            <v>454472.63</v>
          </cell>
          <cell r="BQ452">
            <v>1609560.38</v>
          </cell>
          <cell r="BR452">
            <v>0</v>
          </cell>
          <cell r="BS452">
            <v>1609560.38</v>
          </cell>
          <cell r="BV452">
            <v>1731876.81</v>
          </cell>
          <cell r="BW452">
            <v>0</v>
          </cell>
          <cell r="BX452">
            <v>1731876.81</v>
          </cell>
          <cell r="CA452">
            <v>1545263.11</v>
          </cell>
          <cell r="CB452">
            <v>0</v>
          </cell>
          <cell r="CC452">
            <v>1545263.11</v>
          </cell>
          <cell r="CF452">
            <v>0</v>
          </cell>
          <cell r="CG452">
            <v>0</v>
          </cell>
          <cell r="CH452">
            <v>0</v>
          </cell>
          <cell r="CL452">
            <v>0</v>
          </cell>
          <cell r="CM452">
            <v>0</v>
          </cell>
          <cell r="CN452">
            <v>0</v>
          </cell>
          <cell r="CQ452">
            <v>9912.9964</v>
          </cell>
          <cell r="CR452">
            <v>0</v>
          </cell>
          <cell r="CS452">
            <v>820166.58103121002</v>
          </cell>
          <cell r="CT452">
            <v>715183.5202599999</v>
          </cell>
          <cell r="CU452">
            <v>0</v>
          </cell>
          <cell r="CV452">
            <v>0</v>
          </cell>
          <cell r="CW452">
            <v>1545263.09769121</v>
          </cell>
          <cell r="CX452">
            <v>0</v>
          </cell>
          <cell r="CY452">
            <v>0</v>
          </cell>
          <cell r="CZ452">
            <v>0</v>
          </cell>
          <cell r="DA452">
            <v>0</v>
          </cell>
          <cell r="DB452">
            <v>0</v>
          </cell>
          <cell r="DC452">
            <v>0</v>
          </cell>
          <cell r="DD452">
            <v>0</v>
          </cell>
          <cell r="DE452">
            <v>0</v>
          </cell>
          <cell r="DF452">
            <v>0</v>
          </cell>
          <cell r="DG452">
            <v>0</v>
          </cell>
          <cell r="DH452">
            <v>0</v>
          </cell>
          <cell r="DI452">
            <v>0</v>
          </cell>
          <cell r="DJ452" t="str">
            <v>COOPERATIVA AGRARIA CENTRAL DE PRODUCTORES DE AMAZONAS</v>
          </cell>
          <cell r="DK452" t="str">
            <v>02 Cooperativa</v>
          </cell>
          <cell r="FI452" t="str">
            <v>pacMAYOR</v>
          </cell>
        </row>
        <row r="453">
          <cell r="A453">
            <v>20606590301</v>
          </cell>
          <cell r="C453" t="str">
            <v>PALTA</v>
          </cell>
          <cell r="D453" t="str">
            <v>PALTA</v>
          </cell>
          <cell r="E453" t="str">
            <v>Apurimac</v>
          </cell>
          <cell r="F453">
            <v>30207</v>
          </cell>
          <cell r="H453" t="str">
            <v>Andahuaylas</v>
          </cell>
          <cell r="I453" t="str">
            <v>Kishuara</v>
          </cell>
          <cell r="R453" t="str">
            <v>PAC</v>
          </cell>
          <cell r="S453" t="str">
            <v>2025</v>
          </cell>
          <cell r="T453">
            <v>1</v>
          </cell>
          <cell r="U453" t="str">
            <v>SI</v>
          </cell>
          <cell r="V453" t="str">
            <v>SI</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15</v>
          </cell>
          <cell r="AQ453">
            <v>5</v>
          </cell>
          <cell r="AR453">
            <v>20</v>
          </cell>
          <cell r="AS453">
            <v>20</v>
          </cell>
          <cell r="BD453">
            <v>47</v>
          </cell>
          <cell r="BE453">
            <v>5</v>
          </cell>
          <cell r="CL453">
            <v>191578.1</v>
          </cell>
          <cell r="CM453">
            <v>0</v>
          </cell>
          <cell r="CN453">
            <v>191578.1</v>
          </cell>
          <cell r="DD453">
            <v>0</v>
          </cell>
          <cell r="DE453">
            <v>191578.1</v>
          </cell>
          <cell r="DF453">
            <v>0</v>
          </cell>
          <cell r="DG453">
            <v>0</v>
          </cell>
          <cell r="DH453">
            <v>0</v>
          </cell>
          <cell r="DI453">
            <v>191578.1</v>
          </cell>
          <cell r="DJ453" t="str">
            <v>ASOCIACION PRODUCTORES AGROPECUARIOS DE PALTO VALLE VERDE PINCOS MATAPUQUIO</v>
          </cell>
          <cell r="DK453" t="str">
            <v>01 Asociación</v>
          </cell>
          <cell r="FI453" t="str">
            <v>pacMAYOR</v>
          </cell>
        </row>
        <row r="454">
          <cell r="A454">
            <v>20606701846</v>
          </cell>
          <cell r="C454" t="str">
            <v>FIBRA DE ALPACA</v>
          </cell>
          <cell r="D454" t="str">
            <v>FIBRA DE ALPACA</v>
          </cell>
          <cell r="E454" t="str">
            <v>Arequipa</v>
          </cell>
          <cell r="F454">
            <v>40517</v>
          </cell>
          <cell r="H454" t="str">
            <v>Caylloma</v>
          </cell>
          <cell r="I454" t="str">
            <v>Tisco</v>
          </cell>
          <cell r="R454" t="str">
            <v>PAC</v>
          </cell>
          <cell r="S454" t="str">
            <v>2021-2022-2023</v>
          </cell>
          <cell r="T454">
            <v>3</v>
          </cell>
          <cell r="U454" t="str">
            <v>SI</v>
          </cell>
          <cell r="V454" t="str">
            <v>SI</v>
          </cell>
          <cell r="W454">
            <v>0</v>
          </cell>
          <cell r="X454">
            <v>0</v>
          </cell>
          <cell r="Y454">
            <v>0</v>
          </cell>
          <cell r="Z454">
            <v>0</v>
          </cell>
          <cell r="AA454">
            <v>0</v>
          </cell>
          <cell r="AB454">
            <v>0</v>
          </cell>
          <cell r="AC454">
            <v>0</v>
          </cell>
          <cell r="AD454">
            <v>23</v>
          </cell>
          <cell r="AE454">
            <v>4</v>
          </cell>
          <cell r="AF454">
            <v>27</v>
          </cell>
          <cell r="AG454">
            <v>23</v>
          </cell>
          <cell r="AH454">
            <v>4</v>
          </cell>
          <cell r="AI454">
            <v>27</v>
          </cell>
          <cell r="AJ454">
            <v>23</v>
          </cell>
          <cell r="AK454">
            <v>4</v>
          </cell>
          <cell r="AL454">
            <v>27</v>
          </cell>
          <cell r="AM454">
            <v>0</v>
          </cell>
          <cell r="AN454">
            <v>0</v>
          </cell>
          <cell r="AO454">
            <v>0</v>
          </cell>
          <cell r="AP454">
            <v>0</v>
          </cell>
          <cell r="AQ454">
            <v>0</v>
          </cell>
          <cell r="AR454">
            <v>0</v>
          </cell>
          <cell r="AS454">
            <v>27</v>
          </cell>
          <cell r="AT454">
            <v>0</v>
          </cell>
          <cell r="AU454">
            <v>0</v>
          </cell>
          <cell r="AV454">
            <v>36</v>
          </cell>
          <cell r="AW454">
            <v>2</v>
          </cell>
          <cell r="AX454">
            <v>37</v>
          </cell>
          <cell r="AY454">
            <v>0</v>
          </cell>
          <cell r="AZ454">
            <v>28</v>
          </cell>
          <cell r="BA454">
            <v>0</v>
          </cell>
          <cell r="BB454">
            <v>0</v>
          </cell>
          <cell r="BC454">
            <v>0</v>
          </cell>
          <cell r="BD454">
            <v>0</v>
          </cell>
          <cell r="BE454">
            <v>0</v>
          </cell>
          <cell r="BF454">
            <v>0</v>
          </cell>
          <cell r="BG454">
            <v>0</v>
          </cell>
          <cell r="BH454">
            <v>0</v>
          </cell>
          <cell r="BI454">
            <v>0</v>
          </cell>
          <cell r="BL454">
            <v>0</v>
          </cell>
          <cell r="BM454">
            <v>0</v>
          </cell>
          <cell r="BN454">
            <v>0</v>
          </cell>
          <cell r="BQ454">
            <v>34432.32</v>
          </cell>
          <cell r="BR454">
            <v>0</v>
          </cell>
          <cell r="BS454">
            <v>34432.32</v>
          </cell>
          <cell r="BV454">
            <v>73097.25</v>
          </cell>
          <cell r="BW454">
            <v>0</v>
          </cell>
          <cell r="BX454">
            <v>73097.25</v>
          </cell>
          <cell r="CA454">
            <v>145431.44</v>
          </cell>
          <cell r="CB454">
            <v>0</v>
          </cell>
          <cell r="CC454">
            <v>145431.44</v>
          </cell>
          <cell r="CF454">
            <v>0</v>
          </cell>
          <cell r="CG454">
            <v>0</v>
          </cell>
          <cell r="CH454">
            <v>0</v>
          </cell>
          <cell r="CL454">
            <v>0</v>
          </cell>
          <cell r="CM454">
            <v>0</v>
          </cell>
          <cell r="CN454">
            <v>0</v>
          </cell>
          <cell r="CQ454">
            <v>0</v>
          </cell>
          <cell r="CR454">
            <v>145431.44003038999</v>
          </cell>
          <cell r="CS454">
            <v>0</v>
          </cell>
          <cell r="CT454">
            <v>0</v>
          </cell>
          <cell r="CU454">
            <v>0</v>
          </cell>
          <cell r="CV454">
            <v>0</v>
          </cell>
          <cell r="CW454">
            <v>145431.44003038999</v>
          </cell>
          <cell r="CX454">
            <v>0</v>
          </cell>
          <cell r="CY454">
            <v>0</v>
          </cell>
          <cell r="CZ454">
            <v>0</v>
          </cell>
          <cell r="DA454">
            <v>0</v>
          </cell>
          <cell r="DB454">
            <v>0</v>
          </cell>
          <cell r="DC454">
            <v>0</v>
          </cell>
          <cell r="DD454">
            <v>0</v>
          </cell>
          <cell r="DE454">
            <v>0</v>
          </cell>
          <cell r="DF454">
            <v>0</v>
          </cell>
          <cell r="DG454">
            <v>0</v>
          </cell>
          <cell r="DH454">
            <v>0</v>
          </cell>
          <cell r="DI454">
            <v>0</v>
          </cell>
          <cell r="DJ454" t="str">
            <v>ASOCIACION ALPACAS Y LLAMAS REGISTRADAS DE PAQUENTA</v>
          </cell>
          <cell r="DK454" t="str">
            <v>01 Asociación</v>
          </cell>
          <cell r="FI454" t="str">
            <v>pacMAYOR</v>
          </cell>
        </row>
        <row r="455">
          <cell r="A455">
            <v>20601119316</v>
          </cell>
          <cell r="C455" t="str">
            <v>CACAO</v>
          </cell>
          <cell r="D455" t="str">
            <v>CACAO</v>
          </cell>
          <cell r="E455" t="str">
            <v>Ucayali</v>
          </cell>
          <cell r="F455">
            <v>250301</v>
          </cell>
          <cell r="H455" t="str">
            <v>Padre Abad</v>
          </cell>
          <cell r="I455" t="str">
            <v>Padre Abad</v>
          </cell>
          <cell r="R455" t="str">
            <v>PAC</v>
          </cell>
          <cell r="S455" t="str">
            <v>2018-2019</v>
          </cell>
          <cell r="T455">
            <v>2</v>
          </cell>
          <cell r="U455" t="str">
            <v>SI</v>
          </cell>
          <cell r="V455" t="str">
            <v>NO</v>
          </cell>
          <cell r="W455">
            <v>115</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115</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L455">
            <v>0</v>
          </cell>
          <cell r="BM455">
            <v>0</v>
          </cell>
          <cell r="BN455">
            <v>0</v>
          </cell>
          <cell r="BQ455">
            <v>0</v>
          </cell>
          <cell r="BR455">
            <v>0</v>
          </cell>
          <cell r="BS455">
            <v>0</v>
          </cell>
          <cell r="BV455">
            <v>0</v>
          </cell>
          <cell r="BW455">
            <v>0</v>
          </cell>
          <cell r="BX455">
            <v>0</v>
          </cell>
          <cell r="CA455">
            <v>0</v>
          </cell>
          <cell r="CB455">
            <v>0</v>
          </cell>
          <cell r="CC455">
            <v>0</v>
          </cell>
          <cell r="CF455">
            <v>0</v>
          </cell>
          <cell r="CG455">
            <v>0</v>
          </cell>
          <cell r="CH455">
            <v>0</v>
          </cell>
          <cell r="CL455">
            <v>0</v>
          </cell>
          <cell r="CM455">
            <v>0</v>
          </cell>
          <cell r="CN455">
            <v>0</v>
          </cell>
          <cell r="CQ455">
            <v>0</v>
          </cell>
          <cell r="CR455">
            <v>0</v>
          </cell>
          <cell r="CS455">
            <v>0</v>
          </cell>
          <cell r="CT455">
            <v>0</v>
          </cell>
          <cell r="CU455">
            <v>0</v>
          </cell>
          <cell r="CV455">
            <v>0</v>
          </cell>
          <cell r="CW455">
            <v>0</v>
          </cell>
          <cell r="CX455">
            <v>0</v>
          </cell>
          <cell r="CY455">
            <v>0</v>
          </cell>
          <cell r="CZ455">
            <v>0</v>
          </cell>
          <cell r="DA455">
            <v>0</v>
          </cell>
          <cell r="DB455">
            <v>0</v>
          </cell>
          <cell r="DC455">
            <v>0</v>
          </cell>
          <cell r="DD455">
            <v>0</v>
          </cell>
          <cell r="DE455">
            <v>0</v>
          </cell>
          <cell r="DF455">
            <v>0</v>
          </cell>
          <cell r="DG455">
            <v>0</v>
          </cell>
          <cell r="DH455">
            <v>0</v>
          </cell>
          <cell r="DI455">
            <v>0</v>
          </cell>
          <cell r="DJ455" t="str">
            <v>COOPERATIVA DE PRODUCTORES DE CACAO FINO Y DE AROMA</v>
          </cell>
          <cell r="DK455" t="str">
            <v>02 Cooperativa</v>
          </cell>
          <cell r="FI455" t="str">
            <v>pacMAYOR</v>
          </cell>
        </row>
        <row r="456">
          <cell r="A456">
            <v>20606930101</v>
          </cell>
          <cell r="C456" t="str">
            <v>VAINILLA</v>
          </cell>
          <cell r="D456" t="str">
            <v>VAINILLA</v>
          </cell>
          <cell r="E456" t="str">
            <v>San Martin</v>
          </cell>
          <cell r="F456">
            <v>220802</v>
          </cell>
          <cell r="H456" t="str">
            <v>Rioja</v>
          </cell>
          <cell r="I456" t="str">
            <v>Awajun</v>
          </cell>
          <cell r="R456" t="str">
            <v>PAC</v>
          </cell>
          <cell r="S456" t="str">
            <v>2025</v>
          </cell>
          <cell r="T456">
            <v>1</v>
          </cell>
          <cell r="U456" t="str">
            <v>SI</v>
          </cell>
          <cell r="V456" t="str">
            <v>SI</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5</v>
          </cell>
          <cell r="AQ456">
            <v>9</v>
          </cell>
          <cell r="AR456">
            <v>14</v>
          </cell>
          <cell r="AS456">
            <v>14</v>
          </cell>
          <cell r="BD456">
            <v>6</v>
          </cell>
          <cell r="BE456">
            <v>1</v>
          </cell>
          <cell r="CL456">
            <v>0</v>
          </cell>
          <cell r="CM456">
            <v>0</v>
          </cell>
          <cell r="CN456">
            <v>0</v>
          </cell>
          <cell r="DD456">
            <v>0</v>
          </cell>
          <cell r="DE456">
            <v>0</v>
          </cell>
          <cell r="DF456">
            <v>0</v>
          </cell>
          <cell r="DG456">
            <v>0</v>
          </cell>
          <cell r="DH456">
            <v>0</v>
          </cell>
          <cell r="DI456">
            <v>0</v>
          </cell>
          <cell r="DJ456" t="str">
            <v>ASOCIACIÓN BOSQUE DE LAS NUWAS</v>
          </cell>
          <cell r="DK456" t="str">
            <v>01 Asociación</v>
          </cell>
          <cell r="FI456" t="str">
            <v>pacMAYOR</v>
          </cell>
        </row>
        <row r="457">
          <cell r="A457">
            <v>20606942762</v>
          </cell>
          <cell r="C457" t="str">
            <v>ARROZ</v>
          </cell>
          <cell r="D457" t="str">
            <v>ARROZ PILADO</v>
          </cell>
          <cell r="E457" t="str">
            <v>San Martin</v>
          </cell>
          <cell r="F457">
            <v>220201</v>
          </cell>
          <cell r="H457" t="str">
            <v>Bellavista</v>
          </cell>
          <cell r="I457" t="str">
            <v>Bellavista</v>
          </cell>
          <cell r="R457" t="str">
            <v>PAC</v>
          </cell>
          <cell r="S457" t="str">
            <v>2025</v>
          </cell>
          <cell r="T457">
            <v>1</v>
          </cell>
          <cell r="U457" t="str">
            <v>SI</v>
          </cell>
          <cell r="V457" t="str">
            <v>SI</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20</v>
          </cell>
          <cell r="AQ457">
            <v>9</v>
          </cell>
          <cell r="AR457">
            <v>29</v>
          </cell>
          <cell r="AS457">
            <v>29</v>
          </cell>
          <cell r="BD457">
            <v>6</v>
          </cell>
          <cell r="BE457">
            <v>0</v>
          </cell>
          <cell r="CL457">
            <v>10288.184999999999</v>
          </cell>
          <cell r="CM457">
            <v>0</v>
          </cell>
          <cell r="CN457">
            <v>10288.184999999999</v>
          </cell>
          <cell r="DD457">
            <v>0</v>
          </cell>
          <cell r="DE457">
            <v>0</v>
          </cell>
          <cell r="DF457">
            <v>10288.184999999999</v>
          </cell>
          <cell r="DG457">
            <v>0</v>
          </cell>
          <cell r="DH457">
            <v>0</v>
          </cell>
          <cell r="DI457">
            <v>10288.184999999999</v>
          </cell>
          <cell r="DJ457" t="str">
            <v>COOPERATIVA AGRARIA COOPSAA LTDA.</v>
          </cell>
          <cell r="DK457" t="str">
            <v>02 Cooperativa</v>
          </cell>
          <cell r="FI457" t="str">
            <v>pacMAYOR</v>
          </cell>
        </row>
        <row r="458">
          <cell r="A458">
            <v>20607009261</v>
          </cell>
          <cell r="C458" t="str">
            <v>CUY</v>
          </cell>
          <cell r="D458" t="str">
            <v>CUY</v>
          </cell>
          <cell r="E458" t="str">
            <v>Cajamarca</v>
          </cell>
          <cell r="F458">
            <v>60108</v>
          </cell>
          <cell r="H458" t="str">
            <v>Cajamarca</v>
          </cell>
          <cell r="I458" t="str">
            <v>Los Baños del Inca</v>
          </cell>
          <cell r="R458" t="str">
            <v>PAC</v>
          </cell>
          <cell r="S458" t="str">
            <v>2023</v>
          </cell>
          <cell r="T458">
            <v>1</v>
          </cell>
          <cell r="U458" t="str">
            <v>SI</v>
          </cell>
          <cell r="V458" t="str">
            <v>SI</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20</v>
          </cell>
          <cell r="AK458">
            <v>17</v>
          </cell>
          <cell r="AL458">
            <v>37</v>
          </cell>
          <cell r="AM458">
            <v>0</v>
          </cell>
          <cell r="AN458">
            <v>0</v>
          </cell>
          <cell r="AO458">
            <v>0</v>
          </cell>
          <cell r="AP458">
            <v>0</v>
          </cell>
          <cell r="AQ458">
            <v>0</v>
          </cell>
          <cell r="AR458">
            <v>0</v>
          </cell>
          <cell r="AS458">
            <v>37</v>
          </cell>
          <cell r="AT458">
            <v>0</v>
          </cell>
          <cell r="AU458">
            <v>0</v>
          </cell>
          <cell r="AV458">
            <v>0</v>
          </cell>
          <cell r="AW458">
            <v>0</v>
          </cell>
          <cell r="AX458">
            <v>0</v>
          </cell>
          <cell r="AY458">
            <v>0</v>
          </cell>
          <cell r="AZ458">
            <v>12</v>
          </cell>
          <cell r="BA458">
            <v>5</v>
          </cell>
          <cell r="BB458">
            <v>0</v>
          </cell>
          <cell r="BC458">
            <v>0</v>
          </cell>
          <cell r="BD458">
            <v>0</v>
          </cell>
          <cell r="BE458">
            <v>0</v>
          </cell>
          <cell r="BF458">
            <v>0</v>
          </cell>
          <cell r="BG458">
            <v>0</v>
          </cell>
          <cell r="BH458">
            <v>0</v>
          </cell>
          <cell r="BI458">
            <v>0</v>
          </cell>
          <cell r="BL458">
            <v>0</v>
          </cell>
          <cell r="BM458">
            <v>0</v>
          </cell>
          <cell r="BN458">
            <v>0</v>
          </cell>
          <cell r="BQ458">
            <v>0</v>
          </cell>
          <cell r="BR458">
            <v>0</v>
          </cell>
          <cell r="BS458">
            <v>0</v>
          </cell>
          <cell r="BV458">
            <v>0</v>
          </cell>
          <cell r="BW458">
            <v>0</v>
          </cell>
          <cell r="BX458">
            <v>0</v>
          </cell>
          <cell r="CA458">
            <v>27609</v>
          </cell>
          <cell r="CB458">
            <v>0</v>
          </cell>
          <cell r="CC458">
            <v>27609</v>
          </cell>
          <cell r="CF458">
            <v>0</v>
          </cell>
          <cell r="CG458">
            <v>0</v>
          </cell>
          <cell r="CH458">
            <v>0</v>
          </cell>
          <cell r="CL458">
            <v>0</v>
          </cell>
          <cell r="CM458">
            <v>0</v>
          </cell>
          <cell r="CN458">
            <v>0</v>
          </cell>
          <cell r="CQ458">
            <v>0</v>
          </cell>
          <cell r="CR458">
            <v>27609</v>
          </cell>
          <cell r="CS458">
            <v>0</v>
          </cell>
          <cell r="CT458">
            <v>0</v>
          </cell>
          <cell r="CU458">
            <v>0</v>
          </cell>
          <cell r="CV458">
            <v>0</v>
          </cell>
          <cell r="CW458">
            <v>27609</v>
          </cell>
          <cell r="CX458">
            <v>0</v>
          </cell>
          <cell r="CY458">
            <v>0</v>
          </cell>
          <cell r="CZ458">
            <v>0</v>
          </cell>
          <cell r="DA458">
            <v>0</v>
          </cell>
          <cell r="DB458">
            <v>0</v>
          </cell>
          <cell r="DC458">
            <v>0</v>
          </cell>
          <cell r="DD458">
            <v>0</v>
          </cell>
          <cell r="DE458">
            <v>0</v>
          </cell>
          <cell r="DF458">
            <v>0</v>
          </cell>
          <cell r="DG458">
            <v>0</v>
          </cell>
          <cell r="DH458">
            <v>0</v>
          </cell>
          <cell r="DI458">
            <v>0</v>
          </cell>
          <cell r="DJ458" t="str">
            <v>ASOCIACION DE PRODUCTORES AGROPECUARIOS E INDUSTRIALES DE APALIN - AGROAPA</v>
          </cell>
          <cell r="DK458" t="str">
            <v>01 Asociación</v>
          </cell>
          <cell r="FI458" t="str">
            <v>pacMAYOR</v>
          </cell>
        </row>
        <row r="459">
          <cell r="A459">
            <v>20607057363</v>
          </cell>
          <cell r="C459" t="str">
            <v>ORÉGANO</v>
          </cell>
          <cell r="D459" t="str">
            <v>ORÉGANO</v>
          </cell>
          <cell r="E459" t="str">
            <v>Moquegua-Tacna</v>
          </cell>
          <cell r="F459">
            <v>230206</v>
          </cell>
          <cell r="H459" t="str">
            <v>Candarave</v>
          </cell>
          <cell r="I459" t="str">
            <v>Quilahuani</v>
          </cell>
          <cell r="R459" t="str">
            <v>PAC</v>
          </cell>
          <cell r="S459" t="str">
            <v>2022-2023-2024 - 2025</v>
          </cell>
          <cell r="T459">
            <v>4</v>
          </cell>
          <cell r="U459" t="str">
            <v>SI</v>
          </cell>
          <cell r="V459" t="str">
            <v>SI</v>
          </cell>
          <cell r="W459">
            <v>0</v>
          </cell>
          <cell r="X459">
            <v>0</v>
          </cell>
          <cell r="Y459">
            <v>0</v>
          </cell>
          <cell r="Z459">
            <v>0</v>
          </cell>
          <cell r="AA459">
            <v>0</v>
          </cell>
          <cell r="AB459">
            <v>0</v>
          </cell>
          <cell r="AC459">
            <v>0</v>
          </cell>
          <cell r="AD459">
            <v>0</v>
          </cell>
          <cell r="AE459">
            <v>0</v>
          </cell>
          <cell r="AF459">
            <v>0</v>
          </cell>
          <cell r="AG459">
            <v>15</v>
          </cell>
          <cell r="AH459">
            <v>15</v>
          </cell>
          <cell r="AI459">
            <v>30</v>
          </cell>
          <cell r="AJ459">
            <v>15</v>
          </cell>
          <cell r="AK459">
            <v>15</v>
          </cell>
          <cell r="AL459">
            <v>30</v>
          </cell>
          <cell r="AM459">
            <v>15</v>
          </cell>
          <cell r="AN459">
            <v>12</v>
          </cell>
          <cell r="AO459">
            <v>27</v>
          </cell>
          <cell r="AP459">
            <v>9</v>
          </cell>
          <cell r="AQ459">
            <v>12</v>
          </cell>
          <cell r="AR459">
            <v>21</v>
          </cell>
          <cell r="AS459">
            <v>21</v>
          </cell>
          <cell r="AT459">
            <v>0</v>
          </cell>
          <cell r="AU459">
            <v>0</v>
          </cell>
          <cell r="AV459">
            <v>0</v>
          </cell>
          <cell r="AW459">
            <v>0</v>
          </cell>
          <cell r="AX459">
            <v>31</v>
          </cell>
          <cell r="AY459">
            <v>5</v>
          </cell>
          <cell r="AZ459">
            <v>45</v>
          </cell>
          <cell r="BA459">
            <v>8</v>
          </cell>
          <cell r="BB459">
            <v>33</v>
          </cell>
          <cell r="BC459">
            <v>5</v>
          </cell>
          <cell r="BD459">
            <v>21</v>
          </cell>
          <cell r="BE459">
            <v>4</v>
          </cell>
          <cell r="BF459">
            <v>0</v>
          </cell>
          <cell r="BG459">
            <v>0</v>
          </cell>
          <cell r="BH459">
            <v>0</v>
          </cell>
          <cell r="BI459">
            <v>0</v>
          </cell>
          <cell r="BL459">
            <v>0</v>
          </cell>
          <cell r="BM459">
            <v>0</v>
          </cell>
          <cell r="BN459">
            <v>0</v>
          </cell>
          <cell r="BQ459">
            <v>0</v>
          </cell>
          <cell r="BR459">
            <v>0</v>
          </cell>
          <cell r="BS459">
            <v>0</v>
          </cell>
          <cell r="BV459">
            <v>91904</v>
          </cell>
          <cell r="BW459">
            <v>0</v>
          </cell>
          <cell r="BX459">
            <v>91904</v>
          </cell>
          <cell r="CA459">
            <v>189049.5</v>
          </cell>
          <cell r="CB459">
            <v>0</v>
          </cell>
          <cell r="CC459">
            <v>189049.5</v>
          </cell>
          <cell r="CF459">
            <v>158363.5</v>
          </cell>
          <cell r="CG459">
            <v>0</v>
          </cell>
          <cell r="CH459">
            <v>158363.5</v>
          </cell>
          <cell r="CL459">
            <v>107722.0009</v>
          </cell>
          <cell r="CM459">
            <v>0</v>
          </cell>
          <cell r="CN459">
            <v>107722.0009</v>
          </cell>
          <cell r="CQ459">
            <v>0</v>
          </cell>
          <cell r="CR459">
            <v>189049.5</v>
          </cell>
          <cell r="CS459">
            <v>0</v>
          </cell>
          <cell r="CT459">
            <v>0</v>
          </cell>
          <cell r="CU459">
            <v>0</v>
          </cell>
          <cell r="CV459">
            <v>0</v>
          </cell>
          <cell r="CW459">
            <v>189049.5</v>
          </cell>
          <cell r="CX459">
            <v>0</v>
          </cell>
          <cell r="CY459">
            <v>158363.5</v>
          </cell>
          <cell r="CZ459">
            <v>0</v>
          </cell>
          <cell r="DA459">
            <v>0</v>
          </cell>
          <cell r="DB459">
            <v>0</v>
          </cell>
          <cell r="DC459">
            <v>158363.5</v>
          </cell>
          <cell r="DD459">
            <v>0</v>
          </cell>
          <cell r="DE459">
            <v>107722.0009</v>
          </cell>
          <cell r="DF459">
            <v>0</v>
          </cell>
          <cell r="DG459">
            <v>0</v>
          </cell>
          <cell r="DH459">
            <v>0</v>
          </cell>
          <cell r="DI459">
            <v>107722.0009</v>
          </cell>
          <cell r="DJ459" t="str">
            <v>ASOCIACION AGROINDUSTRIAL DE PLANTAS AROMATICAS ECOANDES</v>
          </cell>
          <cell r="DK459" t="str">
            <v>01 Asociación</v>
          </cell>
          <cell r="FI459" t="str">
            <v>pacMAYOR</v>
          </cell>
        </row>
        <row r="460">
          <cell r="A460">
            <v>20607063576</v>
          </cell>
          <cell r="C460" t="str">
            <v>PALTA</v>
          </cell>
          <cell r="D460" t="str">
            <v>PALTA</v>
          </cell>
          <cell r="E460" t="str">
            <v>Huancavelica</v>
          </cell>
          <cell r="F460">
            <v>90409</v>
          </cell>
          <cell r="H460" t="str">
            <v>Castrovirreyna</v>
          </cell>
          <cell r="I460" t="str">
            <v>Mollepampa</v>
          </cell>
          <cell r="R460" t="str">
            <v>PAC</v>
          </cell>
          <cell r="S460" t="str">
            <v>2025</v>
          </cell>
          <cell r="T460">
            <v>1</v>
          </cell>
          <cell r="U460" t="str">
            <v>SI</v>
          </cell>
          <cell r="V460" t="str">
            <v>SI</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20</v>
          </cell>
          <cell r="AQ460">
            <v>4</v>
          </cell>
          <cell r="AR460">
            <v>24</v>
          </cell>
          <cell r="AS460">
            <v>24</v>
          </cell>
          <cell r="BD460">
            <v>23</v>
          </cell>
          <cell r="BE460">
            <v>6</v>
          </cell>
          <cell r="CL460">
            <v>0</v>
          </cell>
          <cell r="CM460">
            <v>0</v>
          </cell>
          <cell r="CN460">
            <v>0</v>
          </cell>
          <cell r="DD460">
            <v>0</v>
          </cell>
          <cell r="DE460">
            <v>0</v>
          </cell>
          <cell r="DF460">
            <v>0</v>
          </cell>
          <cell r="DG460">
            <v>0</v>
          </cell>
          <cell r="DH460">
            <v>0</v>
          </cell>
          <cell r="DI460">
            <v>0</v>
          </cell>
          <cell r="DJ460" t="str">
            <v>"ASOCIACIÓN DE PRODUCTORES AGROPECUARIOS CHASKAS DE HUANCALLAMA"-"APACHAHUA"</v>
          </cell>
          <cell r="DK460" t="str">
            <v>01 Asociación</v>
          </cell>
          <cell r="FI460" t="str">
            <v>pacMAYOR|pac</v>
          </cell>
        </row>
        <row r="461">
          <cell r="A461">
            <v>20607106313</v>
          </cell>
          <cell r="C461" t="str">
            <v>CAMU CAMU</v>
          </cell>
          <cell r="D461" t="str">
            <v>CAMU CAMU</v>
          </cell>
          <cell r="E461" t="str">
            <v>Madre de Dios</v>
          </cell>
          <cell r="F461">
            <v>170102</v>
          </cell>
          <cell r="H461" t="str">
            <v>Tambopata</v>
          </cell>
          <cell r="I461" t="str">
            <v>Inambari</v>
          </cell>
          <cell r="R461" t="str">
            <v>PAC</v>
          </cell>
          <cell r="S461" t="str">
            <v>2021-2022-2023-2024 - 2025</v>
          </cell>
          <cell r="T461">
            <v>5</v>
          </cell>
          <cell r="U461" t="str">
            <v>SI</v>
          </cell>
          <cell r="V461" t="str">
            <v>SI</v>
          </cell>
          <cell r="W461">
            <v>0</v>
          </cell>
          <cell r="X461">
            <v>0</v>
          </cell>
          <cell r="Y461">
            <v>0</v>
          </cell>
          <cell r="Z461">
            <v>0</v>
          </cell>
          <cell r="AA461">
            <v>0</v>
          </cell>
          <cell r="AB461">
            <v>0</v>
          </cell>
          <cell r="AC461">
            <v>0</v>
          </cell>
          <cell r="AD461">
            <v>25</v>
          </cell>
          <cell r="AE461">
            <v>8</v>
          </cell>
          <cell r="AF461">
            <v>33</v>
          </cell>
          <cell r="AG461">
            <v>25</v>
          </cell>
          <cell r="AH461">
            <v>8</v>
          </cell>
          <cell r="AI461">
            <v>33</v>
          </cell>
          <cell r="AJ461">
            <v>25</v>
          </cell>
          <cell r="AK461">
            <v>8</v>
          </cell>
          <cell r="AL461">
            <v>33</v>
          </cell>
          <cell r="AM461">
            <v>25</v>
          </cell>
          <cell r="AN461">
            <v>8</v>
          </cell>
          <cell r="AO461">
            <v>33</v>
          </cell>
          <cell r="AP461">
            <v>25</v>
          </cell>
          <cell r="AQ461">
            <v>8</v>
          </cell>
          <cell r="AR461">
            <v>33</v>
          </cell>
          <cell r="AS461">
            <v>33</v>
          </cell>
          <cell r="AT461">
            <v>0</v>
          </cell>
          <cell r="AU461">
            <v>0</v>
          </cell>
          <cell r="AV461">
            <v>20</v>
          </cell>
          <cell r="AW461">
            <v>4</v>
          </cell>
          <cell r="AX461">
            <v>25</v>
          </cell>
          <cell r="AY461">
            <v>8</v>
          </cell>
          <cell r="AZ461">
            <v>30</v>
          </cell>
          <cell r="BA461">
            <v>3</v>
          </cell>
          <cell r="BB461">
            <v>25</v>
          </cell>
          <cell r="BC461">
            <v>0</v>
          </cell>
          <cell r="BD461">
            <v>18</v>
          </cell>
          <cell r="BE461">
            <v>1</v>
          </cell>
          <cell r="BF461">
            <v>0</v>
          </cell>
          <cell r="BG461">
            <v>0</v>
          </cell>
          <cell r="BH461">
            <v>0</v>
          </cell>
          <cell r="BI461">
            <v>0</v>
          </cell>
          <cell r="BL461">
            <v>0</v>
          </cell>
          <cell r="BM461">
            <v>0</v>
          </cell>
          <cell r="BN461">
            <v>0</v>
          </cell>
          <cell r="BQ461">
            <v>0</v>
          </cell>
          <cell r="BR461">
            <v>0</v>
          </cell>
          <cell r="BS461">
            <v>0</v>
          </cell>
          <cell r="BV461">
            <v>37400</v>
          </cell>
          <cell r="BW461">
            <v>0</v>
          </cell>
          <cell r="BX461">
            <v>37400</v>
          </cell>
          <cell r="CA461">
            <v>16919.98</v>
          </cell>
          <cell r="CB461">
            <v>0</v>
          </cell>
          <cell r="CC461">
            <v>16919.98</v>
          </cell>
          <cell r="CF461">
            <v>24510</v>
          </cell>
          <cell r="CG461">
            <v>0</v>
          </cell>
          <cell r="CH461">
            <v>24510</v>
          </cell>
          <cell r="CL461">
            <v>56763.999977400003</v>
          </cell>
          <cell r="CM461">
            <v>0</v>
          </cell>
          <cell r="CN461">
            <v>56763.999977400003</v>
          </cell>
          <cell r="CQ461">
            <v>0</v>
          </cell>
          <cell r="CR461">
            <v>16399.98</v>
          </cell>
          <cell r="CS461">
            <v>0</v>
          </cell>
          <cell r="CT461">
            <v>520</v>
          </cell>
          <cell r="CU461">
            <v>0</v>
          </cell>
          <cell r="CV461">
            <v>0</v>
          </cell>
          <cell r="CW461">
            <v>16919.98</v>
          </cell>
          <cell r="CX461">
            <v>0</v>
          </cell>
          <cell r="CY461">
            <v>24510</v>
          </cell>
          <cell r="CZ461">
            <v>0</v>
          </cell>
          <cell r="DA461">
            <v>0</v>
          </cell>
          <cell r="DB461">
            <v>0</v>
          </cell>
          <cell r="DC461">
            <v>24510</v>
          </cell>
          <cell r="DD461">
            <v>0</v>
          </cell>
          <cell r="DE461">
            <v>56763.999977400003</v>
          </cell>
          <cell r="DF461">
            <v>0</v>
          </cell>
          <cell r="DG461">
            <v>0</v>
          </cell>
          <cell r="DH461">
            <v>0</v>
          </cell>
          <cell r="DI461">
            <v>56763.999977400003</v>
          </cell>
          <cell r="DJ461" t="str">
            <v>ASOCIACION DE PRODUCTORES AGROFORESTALES Y CONSERVACION NUEVA AMAZONIA - APAYCNA</v>
          </cell>
          <cell r="DK461" t="str">
            <v>01 Asociación</v>
          </cell>
          <cell r="FI461" t="str">
            <v>pacMAYOR</v>
          </cell>
        </row>
        <row r="462">
          <cell r="A462">
            <v>20607144347</v>
          </cell>
          <cell r="C462" t="str">
            <v>CUY</v>
          </cell>
          <cell r="D462" t="str">
            <v>CUY</v>
          </cell>
          <cell r="E462" t="str">
            <v>Cajamarca</v>
          </cell>
          <cell r="F462">
            <v>60101</v>
          </cell>
          <cell r="H462" t="str">
            <v>Cajamarca</v>
          </cell>
          <cell r="I462" t="str">
            <v>Cajamarca</v>
          </cell>
          <cell r="R462" t="str">
            <v>PAC</v>
          </cell>
          <cell r="S462" t="str">
            <v>2023</v>
          </cell>
          <cell r="T462">
            <v>1</v>
          </cell>
          <cell r="U462" t="str">
            <v>SI</v>
          </cell>
          <cell r="V462" t="str">
            <v>SI</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13</v>
          </cell>
          <cell r="AK462">
            <v>19</v>
          </cell>
          <cell r="AL462">
            <v>32</v>
          </cell>
          <cell r="AM462">
            <v>0</v>
          </cell>
          <cell r="AN462">
            <v>0</v>
          </cell>
          <cell r="AO462">
            <v>0</v>
          </cell>
          <cell r="AP462">
            <v>0</v>
          </cell>
          <cell r="AQ462">
            <v>0</v>
          </cell>
          <cell r="AR462">
            <v>0</v>
          </cell>
          <cell r="AS462">
            <v>32</v>
          </cell>
          <cell r="AT462">
            <v>0</v>
          </cell>
          <cell r="AU462">
            <v>0</v>
          </cell>
          <cell r="AV462">
            <v>0</v>
          </cell>
          <cell r="AW462">
            <v>0</v>
          </cell>
          <cell r="AX462">
            <v>0</v>
          </cell>
          <cell r="AY462">
            <v>0</v>
          </cell>
          <cell r="AZ462">
            <v>12</v>
          </cell>
          <cell r="BA462">
            <v>5</v>
          </cell>
          <cell r="BB462">
            <v>0</v>
          </cell>
          <cell r="BC462">
            <v>0</v>
          </cell>
          <cell r="BD462">
            <v>0</v>
          </cell>
          <cell r="BE462">
            <v>0</v>
          </cell>
          <cell r="BF462">
            <v>0</v>
          </cell>
          <cell r="BG462">
            <v>0</v>
          </cell>
          <cell r="BH462">
            <v>0</v>
          </cell>
          <cell r="BI462">
            <v>0</v>
          </cell>
          <cell r="BL462">
            <v>0</v>
          </cell>
          <cell r="BM462">
            <v>0</v>
          </cell>
          <cell r="BN462">
            <v>0</v>
          </cell>
          <cell r="BQ462">
            <v>0</v>
          </cell>
          <cell r="BR462">
            <v>0</v>
          </cell>
          <cell r="BS462">
            <v>0</v>
          </cell>
          <cell r="BV462">
            <v>0</v>
          </cell>
          <cell r="BW462">
            <v>0</v>
          </cell>
          <cell r="BX462">
            <v>0</v>
          </cell>
          <cell r="CA462">
            <v>31775</v>
          </cell>
          <cell r="CB462">
            <v>0</v>
          </cell>
          <cell r="CC462">
            <v>31775</v>
          </cell>
          <cell r="CF462">
            <v>0</v>
          </cell>
          <cell r="CG462">
            <v>0</v>
          </cell>
          <cell r="CH462">
            <v>0</v>
          </cell>
          <cell r="CL462">
            <v>0</v>
          </cell>
          <cell r="CM462">
            <v>0</v>
          </cell>
          <cell r="CN462">
            <v>0</v>
          </cell>
          <cell r="CQ462">
            <v>2260</v>
          </cell>
          <cell r="CR462">
            <v>29515</v>
          </cell>
          <cell r="CS462">
            <v>0</v>
          </cell>
          <cell r="CT462">
            <v>0</v>
          </cell>
          <cell r="CU462">
            <v>0</v>
          </cell>
          <cell r="CV462">
            <v>0</v>
          </cell>
          <cell r="CW462">
            <v>31775</v>
          </cell>
          <cell r="CX462">
            <v>0</v>
          </cell>
          <cell r="CY462">
            <v>0</v>
          </cell>
          <cell r="CZ462">
            <v>0</v>
          </cell>
          <cell r="DA462">
            <v>0</v>
          </cell>
          <cell r="DB462">
            <v>0</v>
          </cell>
          <cell r="DC462">
            <v>0</v>
          </cell>
          <cell r="DD462">
            <v>0</v>
          </cell>
          <cell r="DE462">
            <v>0</v>
          </cell>
          <cell r="DF462">
            <v>0</v>
          </cell>
          <cell r="DG462">
            <v>0</v>
          </cell>
          <cell r="DH462">
            <v>0</v>
          </cell>
          <cell r="DI462">
            <v>0</v>
          </cell>
          <cell r="DJ462" t="str">
            <v>ASOCIACION NUEVO AMANECER CASERIO PURUAY BAJO</v>
          </cell>
          <cell r="DK462" t="str">
            <v>01 Asociación</v>
          </cell>
          <cell r="FI462" t="str">
            <v>pacMAYOR</v>
          </cell>
        </row>
        <row r="463">
          <cell r="A463">
            <v>20607148881</v>
          </cell>
          <cell r="C463" t="str">
            <v>CEBOLLA</v>
          </cell>
          <cell r="D463" t="str">
            <v>ORÉGANO</v>
          </cell>
          <cell r="E463" t="str">
            <v>Tacna</v>
          </cell>
          <cell r="F463">
            <v>230110</v>
          </cell>
          <cell r="H463" t="str">
            <v>Tacna</v>
          </cell>
          <cell r="I463" t="str">
            <v>Coronel Gregorio Albarracín</v>
          </cell>
          <cell r="R463" t="str">
            <v>PAC</v>
          </cell>
          <cell r="S463" t="str">
            <v>2025</v>
          </cell>
          <cell r="T463">
            <v>1</v>
          </cell>
          <cell r="U463" t="str">
            <v>SI</v>
          </cell>
          <cell r="V463" t="str">
            <v>SI</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12</v>
          </cell>
          <cell r="AQ463">
            <v>5</v>
          </cell>
          <cell r="AR463">
            <v>17</v>
          </cell>
          <cell r="AS463">
            <v>17</v>
          </cell>
          <cell r="BD463">
            <v>9</v>
          </cell>
          <cell r="BE463">
            <v>1</v>
          </cell>
          <cell r="CL463">
            <v>51000</v>
          </cell>
          <cell r="CM463">
            <v>0</v>
          </cell>
          <cell r="CN463">
            <v>51000</v>
          </cell>
          <cell r="DD463">
            <v>0</v>
          </cell>
          <cell r="DE463">
            <v>51000</v>
          </cell>
          <cell r="DF463">
            <v>0</v>
          </cell>
          <cell r="DG463">
            <v>0</v>
          </cell>
          <cell r="DH463">
            <v>0</v>
          </cell>
          <cell r="DI463">
            <v>51000</v>
          </cell>
          <cell r="DJ463" t="str">
            <v>ASOCIACION DE PRODUCTORES DE OREGANO VERDE AMANECER CHALLAVIENTO</v>
          </cell>
          <cell r="DK463" t="str">
            <v>01 Asociación</v>
          </cell>
          <cell r="FI463" t="str">
            <v>pacMAYOR</v>
          </cell>
        </row>
        <row r="464">
          <cell r="A464">
            <v>20607264237</v>
          </cell>
          <cell r="C464" t="str">
            <v>MAÍZ</v>
          </cell>
          <cell r="D464" t="str">
            <v>MAÍZ CHULLPI</v>
          </cell>
          <cell r="E464" t="str">
            <v>Cusco</v>
          </cell>
          <cell r="F464">
            <v>81207</v>
          </cell>
          <cell r="H464" t="str">
            <v>Quispicanchi</v>
          </cell>
          <cell r="I464" t="str">
            <v>Huaro</v>
          </cell>
          <cell r="R464" t="str">
            <v>PAC</v>
          </cell>
          <cell r="S464" t="str">
            <v>2024 - 2025</v>
          </cell>
          <cell r="T464">
            <v>2</v>
          </cell>
          <cell r="U464" t="str">
            <v>SI</v>
          </cell>
          <cell r="V464" t="str">
            <v>SI</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4</v>
          </cell>
          <cell r="AN464">
            <v>6</v>
          </cell>
          <cell r="AO464">
            <v>10</v>
          </cell>
          <cell r="AP464">
            <v>6</v>
          </cell>
          <cell r="AQ464">
            <v>4</v>
          </cell>
          <cell r="AR464">
            <v>10</v>
          </cell>
          <cell r="AS464">
            <v>10</v>
          </cell>
          <cell r="AT464">
            <v>0</v>
          </cell>
          <cell r="AU464">
            <v>0</v>
          </cell>
          <cell r="AV464">
            <v>0</v>
          </cell>
          <cell r="AW464">
            <v>0</v>
          </cell>
          <cell r="AX464">
            <v>0</v>
          </cell>
          <cell r="AY464">
            <v>0</v>
          </cell>
          <cell r="AZ464">
            <v>0</v>
          </cell>
          <cell r="BA464">
            <v>0</v>
          </cell>
          <cell r="BB464">
            <v>18</v>
          </cell>
          <cell r="BC464">
            <v>2</v>
          </cell>
          <cell r="BD464">
            <v>10</v>
          </cell>
          <cell r="BE464">
            <v>3</v>
          </cell>
          <cell r="BF464">
            <v>0</v>
          </cell>
          <cell r="BG464">
            <v>0</v>
          </cell>
          <cell r="BH464">
            <v>0</v>
          </cell>
          <cell r="BI464">
            <v>0</v>
          </cell>
          <cell r="BL464">
            <v>0</v>
          </cell>
          <cell r="BM464">
            <v>0</v>
          </cell>
          <cell r="BN464">
            <v>0</v>
          </cell>
          <cell r="BQ464">
            <v>0</v>
          </cell>
          <cell r="BR464">
            <v>0</v>
          </cell>
          <cell r="BS464">
            <v>0</v>
          </cell>
          <cell r="BV464">
            <v>0</v>
          </cell>
          <cell r="BW464">
            <v>0</v>
          </cell>
          <cell r="BX464">
            <v>0</v>
          </cell>
          <cell r="CA464">
            <v>0</v>
          </cell>
          <cell r="CB464">
            <v>0</v>
          </cell>
          <cell r="CC464">
            <v>0</v>
          </cell>
          <cell r="CF464">
            <v>0</v>
          </cell>
          <cell r="CG464">
            <v>0</v>
          </cell>
          <cell r="CH464">
            <v>0</v>
          </cell>
          <cell r="CL464">
            <v>17320.000002500001</v>
          </cell>
          <cell r="CM464">
            <v>0</v>
          </cell>
          <cell r="CN464">
            <v>17320.000002500001</v>
          </cell>
          <cell r="CQ464">
            <v>0</v>
          </cell>
          <cell r="CR464">
            <v>0</v>
          </cell>
          <cell r="CS464">
            <v>0</v>
          </cell>
          <cell r="CT464">
            <v>0</v>
          </cell>
          <cell r="CU464">
            <v>0</v>
          </cell>
          <cell r="CV464">
            <v>0</v>
          </cell>
          <cell r="CW464">
            <v>0</v>
          </cell>
          <cell r="CX464">
            <v>0</v>
          </cell>
          <cell r="CY464">
            <v>0</v>
          </cell>
          <cell r="CZ464">
            <v>0</v>
          </cell>
          <cell r="DA464">
            <v>0</v>
          </cell>
          <cell r="DB464">
            <v>0</v>
          </cell>
          <cell r="DC464">
            <v>0</v>
          </cell>
          <cell r="DD464">
            <v>0</v>
          </cell>
          <cell r="DE464">
            <v>17320.000002500001</v>
          </cell>
          <cell r="DF464">
            <v>0</v>
          </cell>
          <cell r="DG464">
            <v>0</v>
          </cell>
          <cell r="DH464">
            <v>0</v>
          </cell>
          <cell r="DI464">
            <v>17320.000002500001</v>
          </cell>
          <cell r="DJ464" t="str">
            <v>ASOCIACION DE PRODUCTORES AGROPECUARIOS DE AGRICULTORES DE MAIZ DE HUARO</v>
          </cell>
          <cell r="DK464" t="str">
            <v>01 Asociación</v>
          </cell>
          <cell r="FI464" t="str">
            <v>pacMAYOR</v>
          </cell>
        </row>
        <row r="465">
          <cell r="A465">
            <v>20450242021</v>
          </cell>
          <cell r="C465" t="str">
            <v>CAFÉ</v>
          </cell>
          <cell r="D465" t="str">
            <v>CAFÉ</v>
          </cell>
          <cell r="E465" t="str">
            <v>San Martin</v>
          </cell>
          <cell r="F465">
            <v>220804</v>
          </cell>
          <cell r="H465" t="str">
            <v>Rioja</v>
          </cell>
          <cell r="I465" t="str">
            <v>Nueva Cajamarca</v>
          </cell>
          <cell r="R465" t="str">
            <v>PAC</v>
          </cell>
          <cell r="S465" t="str">
            <v>2019</v>
          </cell>
          <cell r="T465">
            <v>1</v>
          </cell>
          <cell r="U465" t="str">
            <v>SI</v>
          </cell>
          <cell r="V465" t="str">
            <v>NO</v>
          </cell>
          <cell r="W465">
            <v>0</v>
          </cell>
          <cell r="X465">
            <v>189</v>
          </cell>
          <cell r="Y465">
            <v>29</v>
          </cell>
          <cell r="Z465">
            <v>218</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218</v>
          </cell>
          <cell r="AT465">
            <v>0</v>
          </cell>
          <cell r="AU465">
            <v>0</v>
          </cell>
          <cell r="AV465">
            <v>3</v>
          </cell>
          <cell r="AW465">
            <v>2</v>
          </cell>
          <cell r="AX465">
            <v>0</v>
          </cell>
          <cell r="AY465">
            <v>0</v>
          </cell>
          <cell r="AZ465">
            <v>0</v>
          </cell>
          <cell r="BA465">
            <v>0</v>
          </cell>
          <cell r="BB465">
            <v>0</v>
          </cell>
          <cell r="BC465">
            <v>0</v>
          </cell>
          <cell r="BD465">
            <v>0</v>
          </cell>
          <cell r="BE465">
            <v>0</v>
          </cell>
          <cell r="BF465">
            <v>0</v>
          </cell>
          <cell r="BG465">
            <v>0</v>
          </cell>
          <cell r="BH465">
            <v>0</v>
          </cell>
          <cell r="BI465">
            <v>0</v>
          </cell>
          <cell r="BL465">
            <v>0</v>
          </cell>
          <cell r="BM465">
            <v>0</v>
          </cell>
          <cell r="BN465">
            <v>0</v>
          </cell>
          <cell r="BQ465">
            <v>0</v>
          </cell>
          <cell r="BR465">
            <v>0</v>
          </cell>
          <cell r="BS465">
            <v>0</v>
          </cell>
          <cell r="BV465">
            <v>0</v>
          </cell>
          <cell r="BW465">
            <v>0</v>
          </cell>
          <cell r="BX465">
            <v>0</v>
          </cell>
          <cell r="CA465">
            <v>0</v>
          </cell>
          <cell r="CB465">
            <v>0</v>
          </cell>
          <cell r="CC465">
            <v>0</v>
          </cell>
          <cell r="CF465">
            <v>0</v>
          </cell>
          <cell r="CG465">
            <v>0</v>
          </cell>
          <cell r="CH465">
            <v>0</v>
          </cell>
          <cell r="CL465">
            <v>0</v>
          </cell>
          <cell r="CM465">
            <v>0</v>
          </cell>
          <cell r="CN465">
            <v>0</v>
          </cell>
          <cell r="CQ465">
            <v>0</v>
          </cell>
          <cell r="CR465">
            <v>0</v>
          </cell>
          <cell r="CS465">
            <v>0</v>
          </cell>
          <cell r="CT465">
            <v>0</v>
          </cell>
          <cell r="CU465">
            <v>0</v>
          </cell>
          <cell r="CV465">
            <v>0</v>
          </cell>
          <cell r="CW465">
            <v>0</v>
          </cell>
          <cell r="CX465">
            <v>0</v>
          </cell>
          <cell r="CY465">
            <v>0</v>
          </cell>
          <cell r="CZ465">
            <v>0</v>
          </cell>
          <cell r="DA465">
            <v>0</v>
          </cell>
          <cell r="DB465">
            <v>0</v>
          </cell>
          <cell r="DC465">
            <v>0</v>
          </cell>
          <cell r="DD465">
            <v>0</v>
          </cell>
          <cell r="DE465">
            <v>0</v>
          </cell>
          <cell r="DF465">
            <v>0</v>
          </cell>
          <cell r="DG465">
            <v>0</v>
          </cell>
          <cell r="DH465">
            <v>0</v>
          </cell>
          <cell r="DI465">
            <v>0</v>
          </cell>
          <cell r="DJ465" t="str">
            <v>"COOPERATIVA DE SERVICIOS MULTIPLES CAPEMA"</v>
          </cell>
          <cell r="DK465" t="str">
            <v>02 Cooperativa</v>
          </cell>
          <cell r="FI465" t="str">
            <v>pacMAYOR</v>
          </cell>
        </row>
        <row r="466">
          <cell r="A466">
            <v>20607331104</v>
          </cell>
          <cell r="C466" t="str">
            <v>QUINUA Y OTROS GRANOS</v>
          </cell>
          <cell r="D466" t="str">
            <v>QUINUA</v>
          </cell>
          <cell r="E466" t="str">
            <v>Arequipa</v>
          </cell>
          <cell r="F466">
            <v>40518</v>
          </cell>
          <cell r="H466" t="str">
            <v>Caylloma</v>
          </cell>
          <cell r="I466" t="str">
            <v>Tuti</v>
          </cell>
          <cell r="R466" t="str">
            <v>PAC</v>
          </cell>
          <cell r="S466" t="str">
            <v>2023-2024 - 2025</v>
          </cell>
          <cell r="T466">
            <v>3</v>
          </cell>
          <cell r="U466" t="str">
            <v>SI</v>
          </cell>
          <cell r="V466" t="str">
            <v>SI</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35</v>
          </cell>
          <cell r="AK466">
            <v>5</v>
          </cell>
          <cell r="AL466">
            <v>40</v>
          </cell>
          <cell r="AM466">
            <v>12</v>
          </cell>
          <cell r="AN466">
            <v>29</v>
          </cell>
          <cell r="AO466">
            <v>41</v>
          </cell>
          <cell r="AP466">
            <v>12</v>
          </cell>
          <cell r="AQ466">
            <v>29</v>
          </cell>
          <cell r="AR466">
            <v>41</v>
          </cell>
          <cell r="AS466">
            <v>41</v>
          </cell>
          <cell r="AT466">
            <v>0</v>
          </cell>
          <cell r="AU466">
            <v>0</v>
          </cell>
          <cell r="AV466">
            <v>0</v>
          </cell>
          <cell r="AW466">
            <v>0</v>
          </cell>
          <cell r="AX466">
            <v>0</v>
          </cell>
          <cell r="AY466">
            <v>0</v>
          </cell>
          <cell r="AZ466">
            <v>28</v>
          </cell>
          <cell r="BA466">
            <v>4</v>
          </cell>
          <cell r="BB466">
            <v>39</v>
          </cell>
          <cell r="BC466">
            <v>2</v>
          </cell>
          <cell r="BD466">
            <v>40</v>
          </cell>
          <cell r="BE466">
            <v>0</v>
          </cell>
          <cell r="BF466">
            <v>0</v>
          </cell>
          <cell r="BG466">
            <v>0</v>
          </cell>
          <cell r="BH466">
            <v>0</v>
          </cell>
          <cell r="BI466">
            <v>0</v>
          </cell>
          <cell r="BL466">
            <v>0</v>
          </cell>
          <cell r="BM466">
            <v>0</v>
          </cell>
          <cell r="BN466">
            <v>0</v>
          </cell>
          <cell r="BQ466">
            <v>0</v>
          </cell>
          <cell r="BR466">
            <v>0</v>
          </cell>
          <cell r="BS466">
            <v>0</v>
          </cell>
          <cell r="BV466">
            <v>0</v>
          </cell>
          <cell r="BW466">
            <v>0</v>
          </cell>
          <cell r="BX466">
            <v>0</v>
          </cell>
          <cell r="CA466">
            <v>120060</v>
          </cell>
          <cell r="CB466">
            <v>0</v>
          </cell>
          <cell r="CC466">
            <v>120060</v>
          </cell>
          <cell r="CF466">
            <v>132181.5</v>
          </cell>
          <cell r="CG466">
            <v>0</v>
          </cell>
          <cell r="CH466">
            <v>132181.5</v>
          </cell>
          <cell r="CL466">
            <v>0</v>
          </cell>
          <cell r="CM466">
            <v>0</v>
          </cell>
          <cell r="CN466">
            <v>0</v>
          </cell>
          <cell r="CQ466">
            <v>0</v>
          </cell>
          <cell r="CR466">
            <v>120060</v>
          </cell>
          <cell r="CS466">
            <v>0</v>
          </cell>
          <cell r="CT466">
            <v>0</v>
          </cell>
          <cell r="CU466">
            <v>0</v>
          </cell>
          <cell r="CV466">
            <v>0</v>
          </cell>
          <cell r="CW466">
            <v>120060</v>
          </cell>
          <cell r="CX466">
            <v>0</v>
          </cell>
          <cell r="CY466">
            <v>132181.5</v>
          </cell>
          <cell r="CZ466">
            <v>0</v>
          </cell>
          <cell r="DA466">
            <v>0</v>
          </cell>
          <cell r="DB466">
            <v>0</v>
          </cell>
          <cell r="DC466">
            <v>132181.5</v>
          </cell>
          <cell r="DD466">
            <v>0</v>
          </cell>
          <cell r="DE466">
            <v>0</v>
          </cell>
          <cell r="DF466">
            <v>0</v>
          </cell>
          <cell r="DG466">
            <v>0</v>
          </cell>
          <cell r="DH466">
            <v>0</v>
          </cell>
          <cell r="DI466">
            <v>0</v>
          </cell>
          <cell r="DJ466" t="str">
            <v>ASOCIACION DE PRODUCTORES AGROPECUARIOS ECOLOGICOS CRUZ DE PLATA TUTI-COLCA - AGROECOTUTI - COLCA</v>
          </cell>
          <cell r="DK466" t="str">
            <v>01 Asociación</v>
          </cell>
          <cell r="FI466" t="str">
            <v>pacMAYOR</v>
          </cell>
        </row>
        <row r="467">
          <cell r="A467">
            <v>20480458550</v>
          </cell>
          <cell r="C467" t="str">
            <v>CACAO</v>
          </cell>
          <cell r="D467" t="str">
            <v>CACAO</v>
          </cell>
          <cell r="E467" t="str">
            <v>Amazonas</v>
          </cell>
          <cell r="F467">
            <v>10201</v>
          </cell>
          <cell r="H467" t="str">
            <v>Bagua</v>
          </cell>
          <cell r="I467" t="str">
            <v>Bagua</v>
          </cell>
          <cell r="R467" t="str">
            <v>PAC</v>
          </cell>
          <cell r="S467" t="str">
            <v>2018-2019-2020-2021-2022-2023</v>
          </cell>
          <cell r="T467">
            <v>6</v>
          </cell>
          <cell r="U467" t="str">
            <v>SI</v>
          </cell>
          <cell r="V467" t="str">
            <v>SI</v>
          </cell>
          <cell r="W467">
            <v>418</v>
          </cell>
          <cell r="X467">
            <v>353</v>
          </cell>
          <cell r="Y467">
            <v>65</v>
          </cell>
          <cell r="Z467">
            <v>418</v>
          </cell>
          <cell r="AA467">
            <v>357</v>
          </cell>
          <cell r="AB467">
            <v>66</v>
          </cell>
          <cell r="AC467">
            <v>423</v>
          </cell>
          <cell r="AD467">
            <v>201</v>
          </cell>
          <cell r="AE467">
            <v>43</v>
          </cell>
          <cell r="AF467">
            <v>244</v>
          </cell>
          <cell r="AG467">
            <v>201</v>
          </cell>
          <cell r="AH467">
            <v>43</v>
          </cell>
          <cell r="AI467">
            <v>244</v>
          </cell>
          <cell r="AJ467">
            <v>201</v>
          </cell>
          <cell r="AK467">
            <v>43</v>
          </cell>
          <cell r="AL467">
            <v>244</v>
          </cell>
          <cell r="AM467">
            <v>0</v>
          </cell>
          <cell r="AN467">
            <v>0</v>
          </cell>
          <cell r="AO467">
            <v>0</v>
          </cell>
          <cell r="AP467">
            <v>0</v>
          </cell>
          <cell r="AQ467">
            <v>0</v>
          </cell>
          <cell r="AR467">
            <v>0</v>
          </cell>
          <cell r="AS467">
            <v>244</v>
          </cell>
          <cell r="AT467">
            <v>0</v>
          </cell>
          <cell r="AU467">
            <v>0</v>
          </cell>
          <cell r="AV467">
            <v>35</v>
          </cell>
          <cell r="AW467">
            <v>7</v>
          </cell>
          <cell r="AX467">
            <v>32</v>
          </cell>
          <cell r="AY467">
            <v>5</v>
          </cell>
          <cell r="AZ467">
            <v>39</v>
          </cell>
          <cell r="BA467">
            <v>7</v>
          </cell>
          <cell r="BB467">
            <v>0</v>
          </cell>
          <cell r="BC467">
            <v>0</v>
          </cell>
          <cell r="BD467">
            <v>0</v>
          </cell>
          <cell r="BE467">
            <v>0</v>
          </cell>
          <cell r="BF467">
            <v>279033.24</v>
          </cell>
          <cell r="BG467">
            <v>0</v>
          </cell>
          <cell r="BH467">
            <v>1026216.81</v>
          </cell>
          <cell r="BI467">
            <v>1026216.81</v>
          </cell>
          <cell r="BL467">
            <v>101917.7</v>
          </cell>
          <cell r="BM467">
            <v>284025.07</v>
          </cell>
          <cell r="BN467">
            <v>385942.77</v>
          </cell>
          <cell r="BQ467">
            <v>78859.149999999994</v>
          </cell>
          <cell r="BR467">
            <v>2033180.39</v>
          </cell>
          <cell r="BS467">
            <v>2112039.54</v>
          </cell>
          <cell r="BV467">
            <v>65644.73</v>
          </cell>
          <cell r="BW467">
            <v>1189543.8899999999</v>
          </cell>
          <cell r="BX467">
            <v>1255188.6200000001</v>
          </cell>
          <cell r="CA467">
            <v>114467.98</v>
          </cell>
          <cell r="CB467">
            <v>1092156.71</v>
          </cell>
          <cell r="CC467">
            <v>1206624.69</v>
          </cell>
          <cell r="CF467">
            <v>0</v>
          </cell>
          <cell r="CG467">
            <v>0</v>
          </cell>
          <cell r="CH467">
            <v>0</v>
          </cell>
          <cell r="CL467">
            <v>0</v>
          </cell>
          <cell r="CM467">
            <v>0</v>
          </cell>
          <cell r="CN467">
            <v>0</v>
          </cell>
          <cell r="CQ467">
            <v>34067.084000000003</v>
          </cell>
          <cell r="CR467">
            <v>0</v>
          </cell>
          <cell r="CS467">
            <v>0</v>
          </cell>
          <cell r="CT467">
            <v>1172557.6137999999</v>
          </cell>
          <cell r="CU467">
            <v>0</v>
          </cell>
          <cell r="CV467">
            <v>0</v>
          </cell>
          <cell r="CW467">
            <v>1206624.6978</v>
          </cell>
          <cell r="CX467">
            <v>0</v>
          </cell>
          <cell r="CY467">
            <v>0</v>
          </cell>
          <cell r="CZ467">
            <v>0</v>
          </cell>
          <cell r="DA467">
            <v>0</v>
          </cell>
          <cell r="DB467">
            <v>0</v>
          </cell>
          <cell r="DC467">
            <v>0</v>
          </cell>
          <cell r="DD467">
            <v>0</v>
          </cell>
          <cell r="DE467">
            <v>0</v>
          </cell>
          <cell r="DF467">
            <v>0</v>
          </cell>
          <cell r="DG467">
            <v>0</v>
          </cell>
          <cell r="DH467">
            <v>0</v>
          </cell>
          <cell r="DI467">
            <v>0</v>
          </cell>
          <cell r="DJ467" t="str">
            <v>COOPERATIVA AGRARIA APROCAM</v>
          </cell>
          <cell r="DK467" t="str">
            <v>02 Cooperativa</v>
          </cell>
          <cell r="FI467" t="str">
            <v>pacMAYOR</v>
          </cell>
        </row>
        <row r="468">
          <cell r="A468">
            <v>20607442585</v>
          </cell>
          <cell r="C468" t="str">
            <v>CUY</v>
          </cell>
          <cell r="D468" t="str">
            <v>CUY</v>
          </cell>
          <cell r="E468" t="str">
            <v>Ayacucho</v>
          </cell>
          <cell r="F468">
            <v>50103</v>
          </cell>
          <cell r="H468" t="str">
            <v>Huamanga</v>
          </cell>
          <cell r="I468" t="str">
            <v>Acos Vinchos</v>
          </cell>
          <cell r="R468" t="str">
            <v>PAC</v>
          </cell>
          <cell r="S468" t="str">
            <v>2024 - 2025</v>
          </cell>
          <cell r="T468">
            <v>2</v>
          </cell>
          <cell r="U468" t="str">
            <v>SI</v>
          </cell>
          <cell r="V468" t="str">
            <v>SI</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100</v>
          </cell>
          <cell r="AN468">
            <v>28</v>
          </cell>
          <cell r="AO468">
            <v>128</v>
          </cell>
          <cell r="AP468">
            <v>4</v>
          </cell>
          <cell r="AQ468">
            <v>5</v>
          </cell>
          <cell r="AR468">
            <v>9</v>
          </cell>
          <cell r="AS468">
            <v>9</v>
          </cell>
          <cell r="AT468">
            <v>0</v>
          </cell>
          <cell r="AU468">
            <v>0</v>
          </cell>
          <cell r="AV468">
            <v>0</v>
          </cell>
          <cell r="AW468">
            <v>0</v>
          </cell>
          <cell r="AX468">
            <v>0</v>
          </cell>
          <cell r="AY468">
            <v>0</v>
          </cell>
          <cell r="AZ468">
            <v>0</v>
          </cell>
          <cell r="BA468">
            <v>0</v>
          </cell>
          <cell r="BB468">
            <v>48</v>
          </cell>
          <cell r="BC468">
            <v>2</v>
          </cell>
          <cell r="BD468">
            <v>15</v>
          </cell>
          <cell r="BE468">
            <v>1</v>
          </cell>
          <cell r="BF468">
            <v>0</v>
          </cell>
          <cell r="BG468">
            <v>0</v>
          </cell>
          <cell r="BH468">
            <v>0</v>
          </cell>
          <cell r="BI468">
            <v>0</v>
          </cell>
          <cell r="BL468">
            <v>0</v>
          </cell>
          <cell r="BM468">
            <v>0</v>
          </cell>
          <cell r="BN468">
            <v>0</v>
          </cell>
          <cell r="BQ468">
            <v>0</v>
          </cell>
          <cell r="BR468">
            <v>0</v>
          </cell>
          <cell r="BS468">
            <v>0</v>
          </cell>
          <cell r="BV468">
            <v>0</v>
          </cell>
          <cell r="BW468">
            <v>0</v>
          </cell>
          <cell r="BX468">
            <v>0</v>
          </cell>
          <cell r="CA468">
            <v>0</v>
          </cell>
          <cell r="CB468">
            <v>0</v>
          </cell>
          <cell r="CC468">
            <v>0</v>
          </cell>
          <cell r="CF468">
            <v>60589</v>
          </cell>
          <cell r="CG468">
            <v>0</v>
          </cell>
          <cell r="CH468">
            <v>60589</v>
          </cell>
          <cell r="CL468">
            <v>42260</v>
          </cell>
          <cell r="CM468">
            <v>0</v>
          </cell>
          <cell r="CN468">
            <v>42260</v>
          </cell>
          <cell r="CQ468">
            <v>0</v>
          </cell>
          <cell r="CR468">
            <v>0</v>
          </cell>
          <cell r="CS468">
            <v>0</v>
          </cell>
          <cell r="CT468">
            <v>0</v>
          </cell>
          <cell r="CU468">
            <v>0</v>
          </cell>
          <cell r="CV468">
            <v>0</v>
          </cell>
          <cell r="CW468">
            <v>0</v>
          </cell>
          <cell r="CX468">
            <v>0</v>
          </cell>
          <cell r="CY468">
            <v>60589</v>
          </cell>
          <cell r="CZ468">
            <v>0</v>
          </cell>
          <cell r="DA468">
            <v>0</v>
          </cell>
          <cell r="DB468">
            <v>0</v>
          </cell>
          <cell r="DC468">
            <v>60589</v>
          </cell>
          <cell r="DD468">
            <v>0</v>
          </cell>
          <cell r="DE468">
            <v>42260</v>
          </cell>
          <cell r="DF468">
            <v>0</v>
          </cell>
          <cell r="DG468">
            <v>0</v>
          </cell>
          <cell r="DH468">
            <v>0</v>
          </cell>
          <cell r="DI468">
            <v>42260</v>
          </cell>
          <cell r="DJ468" t="str">
            <v>ASOCIACION AGROPECUARIA VIRGEN INMACULADA CONCEPCION DE ACOS VINCHOS - HUAMANGA</v>
          </cell>
          <cell r="DK468" t="str">
            <v>01 Asociación</v>
          </cell>
          <cell r="FI468" t="str">
            <v>pacMAYOR</v>
          </cell>
        </row>
        <row r="469">
          <cell r="A469">
            <v>20607520748</v>
          </cell>
          <cell r="C469" t="str">
            <v>FIBRA DE ALPACA</v>
          </cell>
          <cell r="D469" t="str">
            <v>FIBRA DE ALPACA</v>
          </cell>
          <cell r="E469" t="str">
            <v>Puno</v>
          </cell>
          <cell r="F469">
            <v>210701</v>
          </cell>
          <cell r="H469" t="str">
            <v>Lampa</v>
          </cell>
          <cell r="I469" t="str">
            <v>Lampa</v>
          </cell>
          <cell r="R469" t="str">
            <v>PAC</v>
          </cell>
          <cell r="S469" t="str">
            <v>2023-2024 - 2025</v>
          </cell>
          <cell r="T469">
            <v>3</v>
          </cell>
          <cell r="U469" t="str">
            <v>SI</v>
          </cell>
          <cell r="V469" t="str">
            <v>SI</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50</v>
          </cell>
          <cell r="AK469">
            <v>100</v>
          </cell>
          <cell r="AL469">
            <v>150</v>
          </cell>
          <cell r="AM469">
            <v>50</v>
          </cell>
          <cell r="AN469">
            <v>100</v>
          </cell>
          <cell r="AO469">
            <v>150</v>
          </cell>
          <cell r="AP469">
            <v>24</v>
          </cell>
          <cell r="AQ469">
            <v>18</v>
          </cell>
          <cell r="AR469">
            <v>42</v>
          </cell>
          <cell r="AS469">
            <v>42</v>
          </cell>
          <cell r="AT469">
            <v>0</v>
          </cell>
          <cell r="AU469">
            <v>0</v>
          </cell>
          <cell r="AV469">
            <v>0</v>
          </cell>
          <cell r="AW469">
            <v>0</v>
          </cell>
          <cell r="AX469">
            <v>0</v>
          </cell>
          <cell r="AY469">
            <v>0</v>
          </cell>
          <cell r="AZ469">
            <v>29</v>
          </cell>
          <cell r="BA469">
            <v>3</v>
          </cell>
          <cell r="BB469">
            <v>51</v>
          </cell>
          <cell r="BC469">
            <v>3</v>
          </cell>
          <cell r="BD469">
            <v>16</v>
          </cell>
          <cell r="BE469">
            <v>2</v>
          </cell>
          <cell r="BF469">
            <v>0</v>
          </cell>
          <cell r="BG469">
            <v>0</v>
          </cell>
          <cell r="BH469">
            <v>0</v>
          </cell>
          <cell r="BI469">
            <v>0</v>
          </cell>
          <cell r="BL469">
            <v>0</v>
          </cell>
          <cell r="BM469">
            <v>0</v>
          </cell>
          <cell r="BN469">
            <v>0</v>
          </cell>
          <cell r="BQ469">
            <v>0</v>
          </cell>
          <cell r="BR469">
            <v>0</v>
          </cell>
          <cell r="BS469">
            <v>0</v>
          </cell>
          <cell r="BV469">
            <v>0</v>
          </cell>
          <cell r="BW469">
            <v>0</v>
          </cell>
          <cell r="BX469">
            <v>0</v>
          </cell>
          <cell r="CA469">
            <v>182625.07</v>
          </cell>
          <cell r="CB469">
            <v>0</v>
          </cell>
          <cell r="CC469">
            <v>182625.07</v>
          </cell>
          <cell r="CF469">
            <v>394089.43800000002</v>
          </cell>
          <cell r="CG469">
            <v>0</v>
          </cell>
          <cell r="CH469">
            <v>394089.43800000002</v>
          </cell>
          <cell r="CL469">
            <v>211948</v>
          </cell>
          <cell r="CM469">
            <v>0</v>
          </cell>
          <cell r="CN469">
            <v>211948</v>
          </cell>
          <cell r="CQ469">
            <v>0</v>
          </cell>
          <cell r="CR469">
            <v>0</v>
          </cell>
          <cell r="CS469">
            <v>0</v>
          </cell>
          <cell r="CT469">
            <v>182625.06967999999</v>
          </cell>
          <cell r="CU469">
            <v>0</v>
          </cell>
          <cell r="CV469">
            <v>0</v>
          </cell>
          <cell r="CW469">
            <v>182625.06967999999</v>
          </cell>
          <cell r="CX469">
            <v>0</v>
          </cell>
          <cell r="CY469">
            <v>394089.43800000002</v>
          </cell>
          <cell r="CZ469">
            <v>0</v>
          </cell>
          <cell r="DA469">
            <v>0</v>
          </cell>
          <cell r="DB469">
            <v>0</v>
          </cell>
          <cell r="DC469">
            <v>394089.43800000002</v>
          </cell>
          <cell r="DD469">
            <v>0</v>
          </cell>
          <cell r="DE469">
            <v>211948</v>
          </cell>
          <cell r="DF469">
            <v>0</v>
          </cell>
          <cell r="DG469">
            <v>0</v>
          </cell>
          <cell r="DH469">
            <v>0</v>
          </cell>
          <cell r="DI469">
            <v>211948</v>
          </cell>
          <cell r="DJ469" t="str">
            <v>COOPERATIVA DE SERVICIOS ESPECIALES DE CRIADORES DE CAMELIDOS ANDINOS DE LA COMUNIDAD CAMPESINA LAGU</v>
          </cell>
          <cell r="DK469" t="str">
            <v>02 Cooperativa</v>
          </cell>
          <cell r="FI469" t="str">
            <v>pacMAYOR</v>
          </cell>
        </row>
        <row r="470">
          <cell r="A470">
            <v>20531405723</v>
          </cell>
          <cell r="C470" t="str">
            <v>CAFÉ</v>
          </cell>
          <cell r="D470" t="str">
            <v>CAFÉ</v>
          </cell>
          <cell r="E470" t="str">
            <v>San Martin</v>
          </cell>
          <cell r="F470">
            <v>220805</v>
          </cell>
          <cell r="H470" t="str">
            <v>Rioja</v>
          </cell>
          <cell r="I470" t="str">
            <v>Pardo Miguel</v>
          </cell>
          <cell r="R470" t="str">
            <v>PAC</v>
          </cell>
          <cell r="S470" t="str">
            <v>2018-2019-2020-2021-2022</v>
          </cell>
          <cell r="T470">
            <v>5</v>
          </cell>
          <cell r="U470" t="str">
            <v>SI</v>
          </cell>
          <cell r="V470" t="str">
            <v>SI</v>
          </cell>
          <cell r="W470">
            <v>139</v>
          </cell>
          <cell r="X470">
            <v>112</v>
          </cell>
          <cell r="Y470">
            <v>25</v>
          </cell>
          <cell r="Z470">
            <v>137</v>
          </cell>
          <cell r="AA470">
            <v>121</v>
          </cell>
          <cell r="AB470">
            <v>25</v>
          </cell>
          <cell r="AC470">
            <v>146</v>
          </cell>
          <cell r="AD470">
            <v>142</v>
          </cell>
          <cell r="AE470">
            <v>27</v>
          </cell>
          <cell r="AF470">
            <v>169</v>
          </cell>
          <cell r="AG470">
            <v>123</v>
          </cell>
          <cell r="AH470">
            <v>25</v>
          </cell>
          <cell r="AI470">
            <v>148</v>
          </cell>
          <cell r="AJ470">
            <v>0</v>
          </cell>
          <cell r="AK470">
            <v>0</v>
          </cell>
          <cell r="AL470">
            <v>0</v>
          </cell>
          <cell r="AM470">
            <v>0</v>
          </cell>
          <cell r="AN470">
            <v>0</v>
          </cell>
          <cell r="AO470">
            <v>0</v>
          </cell>
          <cell r="AP470">
            <v>0</v>
          </cell>
          <cell r="AQ470">
            <v>0</v>
          </cell>
          <cell r="AR470">
            <v>0</v>
          </cell>
          <cell r="AS470">
            <v>148</v>
          </cell>
          <cell r="AT470">
            <v>0</v>
          </cell>
          <cell r="AU470">
            <v>0</v>
          </cell>
          <cell r="AV470">
            <v>26</v>
          </cell>
          <cell r="AW470">
            <v>7</v>
          </cell>
          <cell r="AX470">
            <v>18</v>
          </cell>
          <cell r="AY470">
            <v>1</v>
          </cell>
          <cell r="AZ470">
            <v>0</v>
          </cell>
          <cell r="BA470">
            <v>0</v>
          </cell>
          <cell r="BB470">
            <v>0</v>
          </cell>
          <cell r="BC470">
            <v>0</v>
          </cell>
          <cell r="BD470">
            <v>0</v>
          </cell>
          <cell r="BE470">
            <v>0</v>
          </cell>
          <cell r="BF470">
            <v>0</v>
          </cell>
          <cell r="BG470">
            <v>236440</v>
          </cell>
          <cell r="BH470">
            <v>0</v>
          </cell>
          <cell r="BI470">
            <v>236440</v>
          </cell>
          <cell r="BL470">
            <v>111034.44</v>
          </cell>
          <cell r="BM470">
            <v>0</v>
          </cell>
          <cell r="BN470">
            <v>111034.44</v>
          </cell>
          <cell r="BQ470">
            <v>185789.78</v>
          </cell>
          <cell r="BR470">
            <v>826441.95</v>
          </cell>
          <cell r="BS470">
            <v>1012231.73</v>
          </cell>
          <cell r="BV470">
            <v>4360</v>
          </cell>
          <cell r="BW470">
            <v>462189.05</v>
          </cell>
          <cell r="BX470">
            <v>466549.05</v>
          </cell>
          <cell r="CA470">
            <v>0</v>
          </cell>
          <cell r="CB470">
            <v>0</v>
          </cell>
          <cell r="CC470">
            <v>0</v>
          </cell>
          <cell r="CF470">
            <v>0</v>
          </cell>
          <cell r="CG470">
            <v>0</v>
          </cell>
          <cell r="CH470">
            <v>0</v>
          </cell>
          <cell r="CL470">
            <v>0</v>
          </cell>
          <cell r="CM470">
            <v>0</v>
          </cell>
          <cell r="CN470">
            <v>0</v>
          </cell>
          <cell r="CQ470">
            <v>0</v>
          </cell>
          <cell r="CR470">
            <v>0</v>
          </cell>
          <cell r="CS470">
            <v>0</v>
          </cell>
          <cell r="CT470">
            <v>0</v>
          </cell>
          <cell r="CU470">
            <v>0</v>
          </cell>
          <cell r="CV470">
            <v>0</v>
          </cell>
          <cell r="CW470">
            <v>0</v>
          </cell>
          <cell r="CX470">
            <v>0</v>
          </cell>
          <cell r="CY470">
            <v>0</v>
          </cell>
          <cell r="CZ470">
            <v>0</v>
          </cell>
          <cell r="DA470">
            <v>0</v>
          </cell>
          <cell r="DB470">
            <v>0</v>
          </cell>
          <cell r="DC470">
            <v>0</v>
          </cell>
          <cell r="DD470">
            <v>0</v>
          </cell>
          <cell r="DE470">
            <v>0</v>
          </cell>
          <cell r="DF470">
            <v>0</v>
          </cell>
          <cell r="DG470">
            <v>0</v>
          </cell>
          <cell r="DH470">
            <v>0</v>
          </cell>
          <cell r="DI470">
            <v>0</v>
          </cell>
          <cell r="DJ470" t="str">
            <v>COOPERATIVA DE SERVICIOS MULTIPLES ADISA NARANJOS</v>
          </cell>
          <cell r="DK470" t="str">
            <v>02 Cooperativa</v>
          </cell>
          <cell r="FI470" t="str">
            <v>pacMAYOR</v>
          </cell>
        </row>
        <row r="471">
          <cell r="A471">
            <v>20542380455</v>
          </cell>
          <cell r="C471" t="str">
            <v>CAFÉ</v>
          </cell>
          <cell r="D471" t="str">
            <v>CAFÉ</v>
          </cell>
          <cell r="E471" t="str">
            <v>Cajamarca</v>
          </cell>
          <cell r="F471">
            <v>60801</v>
          </cell>
          <cell r="H471" t="str">
            <v>Jaen</v>
          </cell>
          <cell r="I471" t="str">
            <v>Jaen</v>
          </cell>
          <cell r="R471" t="str">
            <v>PAC</v>
          </cell>
          <cell r="S471" t="str">
            <v>2018-2019</v>
          </cell>
          <cell r="T471">
            <v>2</v>
          </cell>
          <cell r="U471" t="str">
            <v>SI</v>
          </cell>
          <cell r="V471" t="str">
            <v>NO</v>
          </cell>
          <cell r="W471">
            <v>310</v>
          </cell>
          <cell r="X471">
            <v>257</v>
          </cell>
          <cell r="Y471">
            <v>53</v>
          </cell>
          <cell r="Z471">
            <v>310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310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992420.62</v>
          </cell>
          <cell r="BH471">
            <v>0</v>
          </cell>
          <cell r="BI471">
            <v>992420.62</v>
          </cell>
          <cell r="BL471">
            <v>0</v>
          </cell>
          <cell r="BM471">
            <v>0</v>
          </cell>
          <cell r="BN471">
            <v>0</v>
          </cell>
          <cell r="BQ471">
            <v>0</v>
          </cell>
          <cell r="BR471">
            <v>0</v>
          </cell>
          <cell r="BS471">
            <v>0</v>
          </cell>
          <cell r="BV471">
            <v>0</v>
          </cell>
          <cell r="BW471">
            <v>0</v>
          </cell>
          <cell r="BX471">
            <v>0</v>
          </cell>
          <cell r="CA471">
            <v>0</v>
          </cell>
          <cell r="CB471">
            <v>0</v>
          </cell>
          <cell r="CC471">
            <v>0</v>
          </cell>
          <cell r="CF471">
            <v>0</v>
          </cell>
          <cell r="CG471">
            <v>0</v>
          </cell>
          <cell r="CH471">
            <v>0</v>
          </cell>
          <cell r="CL471">
            <v>0</v>
          </cell>
          <cell r="CM471">
            <v>0</v>
          </cell>
          <cell r="CN471">
            <v>0</v>
          </cell>
          <cell r="CQ471">
            <v>0</v>
          </cell>
          <cell r="CR471">
            <v>0</v>
          </cell>
          <cell r="CS471">
            <v>0</v>
          </cell>
          <cell r="CT471">
            <v>0</v>
          </cell>
          <cell r="CU471">
            <v>0</v>
          </cell>
          <cell r="CV471">
            <v>0</v>
          </cell>
          <cell r="CW471">
            <v>0</v>
          </cell>
          <cell r="CX471">
            <v>0</v>
          </cell>
          <cell r="CY471">
            <v>0</v>
          </cell>
          <cell r="CZ471">
            <v>0</v>
          </cell>
          <cell r="DA471">
            <v>0</v>
          </cell>
          <cell r="DB471">
            <v>0</v>
          </cell>
          <cell r="DC471">
            <v>0</v>
          </cell>
          <cell r="DD471">
            <v>0</v>
          </cell>
          <cell r="DE471">
            <v>0</v>
          </cell>
          <cell r="DF471">
            <v>0</v>
          </cell>
          <cell r="DG471">
            <v>0</v>
          </cell>
          <cell r="DH471">
            <v>0</v>
          </cell>
          <cell r="DI471">
            <v>0</v>
          </cell>
          <cell r="DJ471" t="str">
            <v>COOPERATIVA AGRARIA ECOFOREST</v>
          </cell>
          <cell r="DK471" t="str">
            <v>02 Cooperativa</v>
          </cell>
          <cell r="FI471" t="str">
            <v>pacMAYOR</v>
          </cell>
        </row>
        <row r="472">
          <cell r="A472">
            <v>20607580023</v>
          </cell>
          <cell r="C472" t="str">
            <v>FIBRA DE ALPACA</v>
          </cell>
          <cell r="D472" t="str">
            <v>FIBRA DE ALPACA</v>
          </cell>
          <cell r="E472" t="str">
            <v>Puno</v>
          </cell>
          <cell r="F472">
            <v>211101</v>
          </cell>
          <cell r="H472" t="str">
            <v>San Roman</v>
          </cell>
          <cell r="I472" t="str">
            <v>Juliaca</v>
          </cell>
          <cell r="R472" t="str">
            <v>PAC</v>
          </cell>
          <cell r="S472" t="str">
            <v>2025</v>
          </cell>
          <cell r="T472">
            <v>1</v>
          </cell>
          <cell r="U472" t="str">
            <v>SI</v>
          </cell>
          <cell r="V472" t="str">
            <v>SI</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10</v>
          </cell>
          <cell r="AQ472">
            <v>10</v>
          </cell>
          <cell r="AR472">
            <v>20</v>
          </cell>
          <cell r="AS472">
            <v>20</v>
          </cell>
          <cell r="BD472">
            <v>15</v>
          </cell>
          <cell r="BE472">
            <v>2</v>
          </cell>
          <cell r="CL472">
            <v>345202.85</v>
          </cell>
          <cell r="CM472">
            <v>0</v>
          </cell>
          <cell r="CN472">
            <v>345202.85</v>
          </cell>
          <cell r="DD472">
            <v>0</v>
          </cell>
          <cell r="DE472">
            <v>345202.85</v>
          </cell>
          <cell r="DF472">
            <v>0</v>
          </cell>
          <cell r="DG472">
            <v>0</v>
          </cell>
          <cell r="DH472">
            <v>0</v>
          </cell>
          <cell r="DI472">
            <v>345202.85</v>
          </cell>
          <cell r="DJ472" t="str">
            <v>ASOCIACION DE PRODUCTORES AGROPECUARIOS ARTESANIA Y ACUICULTURA SANTA RITA</v>
          </cell>
          <cell r="DK472" t="str">
            <v>01 Asociación</v>
          </cell>
          <cell r="FI472" t="str">
            <v>pacMAYOR</v>
          </cell>
        </row>
        <row r="473">
          <cell r="A473">
            <v>20607660515</v>
          </cell>
          <cell r="C473" t="str">
            <v>PALTA</v>
          </cell>
          <cell r="D473" t="str">
            <v>PALTA</v>
          </cell>
          <cell r="E473" t="str">
            <v>Moquegua</v>
          </cell>
          <cell r="F473">
            <v>180101</v>
          </cell>
          <cell r="H473" t="str">
            <v>Mariscal Nieto</v>
          </cell>
          <cell r="I473" t="str">
            <v>Moquegua</v>
          </cell>
          <cell r="R473" t="str">
            <v>PAC</v>
          </cell>
          <cell r="S473" t="str">
            <v>2025</v>
          </cell>
          <cell r="T473">
            <v>1</v>
          </cell>
          <cell r="U473" t="str">
            <v>SI</v>
          </cell>
          <cell r="V473" t="str">
            <v>SI</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12</v>
          </cell>
          <cell r="AQ473">
            <v>13</v>
          </cell>
          <cell r="AR473">
            <v>25</v>
          </cell>
          <cell r="AS473">
            <v>25</v>
          </cell>
          <cell r="BD473">
            <v>30</v>
          </cell>
          <cell r="BE473">
            <v>6</v>
          </cell>
          <cell r="CL473">
            <v>644250</v>
          </cell>
          <cell r="CM473">
            <v>0</v>
          </cell>
          <cell r="CN473">
            <v>644250</v>
          </cell>
          <cell r="DD473">
            <v>0</v>
          </cell>
          <cell r="DE473">
            <v>644250</v>
          </cell>
          <cell r="DF473">
            <v>0</v>
          </cell>
          <cell r="DG473">
            <v>0</v>
          </cell>
          <cell r="DH473">
            <v>0</v>
          </cell>
          <cell r="DI473">
            <v>644250</v>
          </cell>
          <cell r="DJ473" t="str">
            <v>ASOCIACION DE PRODUCTORES OLIVICOLAS DE ILO - APROLIVO ILO</v>
          </cell>
          <cell r="DK473" t="str">
            <v>01 Asociación</v>
          </cell>
          <cell r="FI473" t="str">
            <v>pacMAYOR</v>
          </cell>
        </row>
        <row r="474">
          <cell r="A474">
            <v>20607735761</v>
          </cell>
          <cell r="C474" t="str">
            <v>ORÉGANO</v>
          </cell>
          <cell r="D474" t="str">
            <v>ORÉGANO</v>
          </cell>
          <cell r="E474" t="str">
            <v>Moquegua-Tacna</v>
          </cell>
          <cell r="F474">
            <v>180106</v>
          </cell>
          <cell r="H474" t="str">
            <v>Mariscal Nieto</v>
          </cell>
          <cell r="I474" t="str">
            <v>Torata</v>
          </cell>
          <cell r="R474" t="str">
            <v>PAC</v>
          </cell>
          <cell r="S474" t="str">
            <v>2023-2024 - 2025</v>
          </cell>
          <cell r="T474">
            <v>3</v>
          </cell>
          <cell r="U474" t="str">
            <v>SI</v>
          </cell>
          <cell r="V474" t="str">
            <v>SI</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17</v>
          </cell>
          <cell r="AK474">
            <v>10</v>
          </cell>
          <cell r="AL474">
            <v>27</v>
          </cell>
          <cell r="AM474">
            <v>17</v>
          </cell>
          <cell r="AN474">
            <v>10</v>
          </cell>
          <cell r="AO474">
            <v>27</v>
          </cell>
          <cell r="AP474">
            <v>16</v>
          </cell>
          <cell r="AQ474">
            <v>11</v>
          </cell>
          <cell r="AR474">
            <v>27</v>
          </cell>
          <cell r="AS474">
            <v>27</v>
          </cell>
          <cell r="AT474">
            <v>0</v>
          </cell>
          <cell r="AU474">
            <v>0</v>
          </cell>
          <cell r="AV474">
            <v>0</v>
          </cell>
          <cell r="AW474">
            <v>0</v>
          </cell>
          <cell r="AX474">
            <v>0</v>
          </cell>
          <cell r="AY474">
            <v>0</v>
          </cell>
          <cell r="AZ474">
            <v>42</v>
          </cell>
          <cell r="BA474">
            <v>7</v>
          </cell>
          <cell r="BB474">
            <v>34</v>
          </cell>
          <cell r="BC474">
            <v>5</v>
          </cell>
          <cell r="BD474">
            <v>30</v>
          </cell>
          <cell r="BE474">
            <v>6</v>
          </cell>
          <cell r="BF474">
            <v>0</v>
          </cell>
          <cell r="BG474">
            <v>0</v>
          </cell>
          <cell r="BH474">
            <v>0</v>
          </cell>
          <cell r="BI474">
            <v>0</v>
          </cell>
          <cell r="BL474">
            <v>0</v>
          </cell>
          <cell r="BM474">
            <v>0</v>
          </cell>
          <cell r="BN474">
            <v>0</v>
          </cell>
          <cell r="BQ474">
            <v>0</v>
          </cell>
          <cell r="BR474">
            <v>0</v>
          </cell>
          <cell r="BS474">
            <v>0</v>
          </cell>
          <cell r="BV474">
            <v>0</v>
          </cell>
          <cell r="BW474">
            <v>0</v>
          </cell>
          <cell r="BX474">
            <v>0</v>
          </cell>
          <cell r="CA474">
            <v>168900</v>
          </cell>
          <cell r="CB474">
            <v>0</v>
          </cell>
          <cell r="CC474">
            <v>168900</v>
          </cell>
          <cell r="CF474">
            <v>281985</v>
          </cell>
          <cell r="CG474">
            <v>0</v>
          </cell>
          <cell r="CH474">
            <v>281985</v>
          </cell>
          <cell r="CL474">
            <v>430050</v>
          </cell>
          <cell r="CM474">
            <v>0</v>
          </cell>
          <cell r="CN474">
            <v>430050</v>
          </cell>
          <cell r="CQ474">
            <v>0</v>
          </cell>
          <cell r="CR474">
            <v>110100</v>
          </cell>
          <cell r="CS474">
            <v>0</v>
          </cell>
          <cell r="CT474">
            <v>58800</v>
          </cell>
          <cell r="CU474">
            <v>0</v>
          </cell>
          <cell r="CV474">
            <v>0</v>
          </cell>
          <cell r="CW474">
            <v>168900</v>
          </cell>
          <cell r="CX474">
            <v>0</v>
          </cell>
          <cell r="CY474">
            <v>281985</v>
          </cell>
          <cell r="CZ474">
            <v>0</v>
          </cell>
          <cell r="DA474">
            <v>0</v>
          </cell>
          <cell r="DB474">
            <v>0</v>
          </cell>
          <cell r="DC474">
            <v>281985</v>
          </cell>
          <cell r="DD474">
            <v>0</v>
          </cell>
          <cell r="DE474">
            <v>430050</v>
          </cell>
          <cell r="DF474">
            <v>0</v>
          </cell>
          <cell r="DG474">
            <v>0</v>
          </cell>
          <cell r="DH474">
            <v>0</v>
          </cell>
          <cell r="DI474">
            <v>430050</v>
          </cell>
          <cell r="DJ474" t="str">
            <v>ASOCIACION DE PRODUCTORES AGROPECUARIOS Y PLANTAS AROMATICAS SAN JUNE</v>
          </cell>
          <cell r="DK474" t="str">
            <v>01 Asociación</v>
          </cell>
          <cell r="FI474" t="str">
            <v>pacMAYOR</v>
          </cell>
        </row>
        <row r="475">
          <cell r="A475">
            <v>20607754579</v>
          </cell>
          <cell r="C475" t="str">
            <v>DERIVADOS LACTEOS</v>
          </cell>
          <cell r="D475" t="str">
            <v>DERIVADOS LACTEOS</v>
          </cell>
          <cell r="E475" t="str">
            <v>Puno</v>
          </cell>
          <cell r="F475">
            <v>210801</v>
          </cell>
          <cell r="H475" t="str">
            <v>Melgar</v>
          </cell>
          <cell r="I475" t="str">
            <v>Ayaviri</v>
          </cell>
          <cell r="R475" t="str">
            <v>PAC</v>
          </cell>
          <cell r="S475" t="str">
            <v>2021</v>
          </cell>
          <cell r="T475">
            <v>1</v>
          </cell>
          <cell r="U475" t="str">
            <v>SI</v>
          </cell>
          <cell r="V475" t="str">
            <v>SI</v>
          </cell>
          <cell r="W475">
            <v>0</v>
          </cell>
          <cell r="X475">
            <v>0</v>
          </cell>
          <cell r="Y475">
            <v>0</v>
          </cell>
          <cell r="Z475">
            <v>0</v>
          </cell>
          <cell r="AA475">
            <v>0</v>
          </cell>
          <cell r="AB475">
            <v>0</v>
          </cell>
          <cell r="AC475">
            <v>0</v>
          </cell>
          <cell r="AD475">
            <v>19</v>
          </cell>
          <cell r="AE475">
            <v>9</v>
          </cell>
          <cell r="AF475">
            <v>28</v>
          </cell>
          <cell r="AG475">
            <v>0</v>
          </cell>
          <cell r="AH475">
            <v>0</v>
          </cell>
          <cell r="AI475">
            <v>0</v>
          </cell>
          <cell r="AJ475">
            <v>0</v>
          </cell>
          <cell r="AK475">
            <v>0</v>
          </cell>
          <cell r="AL475">
            <v>0</v>
          </cell>
          <cell r="AM475">
            <v>0</v>
          </cell>
          <cell r="AN475">
            <v>0</v>
          </cell>
          <cell r="AO475">
            <v>0</v>
          </cell>
          <cell r="AP475">
            <v>0</v>
          </cell>
          <cell r="AQ475">
            <v>0</v>
          </cell>
          <cell r="AR475">
            <v>0</v>
          </cell>
          <cell r="AS475">
            <v>28</v>
          </cell>
          <cell r="AT475">
            <v>0</v>
          </cell>
          <cell r="AU475">
            <v>0</v>
          </cell>
          <cell r="AV475">
            <v>4</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L475">
            <v>0</v>
          </cell>
          <cell r="BM475">
            <v>0</v>
          </cell>
          <cell r="BN475">
            <v>0</v>
          </cell>
          <cell r="BQ475">
            <v>76486.5</v>
          </cell>
          <cell r="BR475">
            <v>0</v>
          </cell>
          <cell r="BS475">
            <v>76486.5</v>
          </cell>
          <cell r="BV475">
            <v>0</v>
          </cell>
          <cell r="BW475">
            <v>0</v>
          </cell>
          <cell r="BX475">
            <v>0</v>
          </cell>
          <cell r="CA475">
            <v>0</v>
          </cell>
          <cell r="CB475">
            <v>0</v>
          </cell>
          <cell r="CC475">
            <v>0</v>
          </cell>
          <cell r="CF475">
            <v>0</v>
          </cell>
          <cell r="CG475">
            <v>0</v>
          </cell>
          <cell r="CH475">
            <v>0</v>
          </cell>
          <cell r="CL475">
            <v>0</v>
          </cell>
          <cell r="CM475">
            <v>0</v>
          </cell>
          <cell r="CN475">
            <v>0</v>
          </cell>
          <cell r="CQ475">
            <v>0</v>
          </cell>
          <cell r="CR475">
            <v>0</v>
          </cell>
          <cell r="CS475">
            <v>0</v>
          </cell>
          <cell r="CT475">
            <v>0</v>
          </cell>
          <cell r="CU475">
            <v>0</v>
          </cell>
          <cell r="CV475">
            <v>0</v>
          </cell>
          <cell r="CW475">
            <v>0</v>
          </cell>
          <cell r="CX475">
            <v>0</v>
          </cell>
          <cell r="CY475">
            <v>0</v>
          </cell>
          <cell r="CZ475">
            <v>0</v>
          </cell>
          <cell r="DA475">
            <v>0</v>
          </cell>
          <cell r="DB475">
            <v>0</v>
          </cell>
          <cell r="DC475">
            <v>0</v>
          </cell>
          <cell r="DD475">
            <v>0</v>
          </cell>
          <cell r="DE475">
            <v>0</v>
          </cell>
          <cell r="DF475">
            <v>0</v>
          </cell>
          <cell r="DG475">
            <v>0</v>
          </cell>
          <cell r="DH475">
            <v>0</v>
          </cell>
          <cell r="DI475">
            <v>0</v>
          </cell>
          <cell r="DJ475" t="str">
            <v>ASOCIACION DE PRODUCTORES AGROPECUARIOS HUAYLLANI APU TORRINI AYAVIRI</v>
          </cell>
          <cell r="DK475" t="str">
            <v>01 Asociación</v>
          </cell>
          <cell r="FI475" t="str">
            <v>pacMAYOR</v>
          </cell>
        </row>
        <row r="476">
          <cell r="A476">
            <v>20450189201</v>
          </cell>
          <cell r="C476" t="str">
            <v>CAFÉ</v>
          </cell>
          <cell r="D476" t="str">
            <v>CAFÉ</v>
          </cell>
          <cell r="E476" t="str">
            <v>San Martin</v>
          </cell>
          <cell r="F476">
            <v>220101</v>
          </cell>
          <cell r="H476" t="str">
            <v>Moyobamba</v>
          </cell>
          <cell r="I476" t="str">
            <v>Moyobamba</v>
          </cell>
          <cell r="R476" t="str">
            <v>PAC</v>
          </cell>
          <cell r="S476" t="str">
            <v>2021-2022-2023-2024</v>
          </cell>
          <cell r="T476">
            <v>4</v>
          </cell>
          <cell r="U476" t="str">
            <v>SI</v>
          </cell>
          <cell r="V476" t="str">
            <v>SI</v>
          </cell>
          <cell r="W476">
            <v>0</v>
          </cell>
          <cell r="X476">
            <v>0</v>
          </cell>
          <cell r="Y476">
            <v>0</v>
          </cell>
          <cell r="Z476">
            <v>0</v>
          </cell>
          <cell r="AA476">
            <v>0</v>
          </cell>
          <cell r="AB476">
            <v>0</v>
          </cell>
          <cell r="AC476">
            <v>0</v>
          </cell>
          <cell r="AD476">
            <v>124</v>
          </cell>
          <cell r="AE476">
            <v>13</v>
          </cell>
          <cell r="AF476">
            <v>137</v>
          </cell>
          <cell r="AG476">
            <v>159</v>
          </cell>
          <cell r="AH476">
            <v>0</v>
          </cell>
          <cell r="AI476">
            <v>159</v>
          </cell>
          <cell r="AJ476">
            <v>159</v>
          </cell>
          <cell r="AK476">
            <v>0</v>
          </cell>
          <cell r="AL476">
            <v>159</v>
          </cell>
          <cell r="AM476">
            <v>142</v>
          </cell>
          <cell r="AN476">
            <v>15</v>
          </cell>
          <cell r="AO476">
            <v>157</v>
          </cell>
          <cell r="AP476">
            <v>0</v>
          </cell>
          <cell r="AQ476">
            <v>0</v>
          </cell>
          <cell r="AR476">
            <v>0</v>
          </cell>
          <cell r="AS476">
            <v>157</v>
          </cell>
          <cell r="AT476">
            <v>0</v>
          </cell>
          <cell r="AU476">
            <v>0</v>
          </cell>
          <cell r="AV476">
            <v>29</v>
          </cell>
          <cell r="AW476">
            <v>8</v>
          </cell>
          <cell r="AX476">
            <v>23</v>
          </cell>
          <cell r="AY476">
            <v>6</v>
          </cell>
          <cell r="AZ476">
            <v>12</v>
          </cell>
          <cell r="BA476">
            <v>0</v>
          </cell>
          <cell r="BB476">
            <v>8</v>
          </cell>
          <cell r="BC476">
            <v>0</v>
          </cell>
          <cell r="BD476">
            <v>0</v>
          </cell>
          <cell r="BE476">
            <v>0</v>
          </cell>
          <cell r="BF476">
            <v>0</v>
          </cell>
          <cell r="BG476">
            <v>0</v>
          </cell>
          <cell r="BH476">
            <v>0</v>
          </cell>
          <cell r="BI476">
            <v>0</v>
          </cell>
          <cell r="BL476">
            <v>0</v>
          </cell>
          <cell r="BM476">
            <v>0</v>
          </cell>
          <cell r="BN476">
            <v>0</v>
          </cell>
          <cell r="BQ476">
            <v>68378.990000000005</v>
          </cell>
          <cell r="BR476">
            <v>1342002.21</v>
          </cell>
          <cell r="BS476">
            <v>1410381.2</v>
          </cell>
          <cell r="BV476">
            <v>170363.84</v>
          </cell>
          <cell r="BW476">
            <v>1800528.45</v>
          </cell>
          <cell r="BX476">
            <v>1970892.29</v>
          </cell>
          <cell r="CA476">
            <v>75659.38</v>
          </cell>
          <cell r="CB476">
            <v>302370.05</v>
          </cell>
          <cell r="CC476">
            <v>378029.43</v>
          </cell>
          <cell r="CF476">
            <v>0</v>
          </cell>
          <cell r="CG476">
            <v>0</v>
          </cell>
          <cell r="CH476">
            <v>0</v>
          </cell>
          <cell r="CL476">
            <v>0</v>
          </cell>
          <cell r="CM476">
            <v>0</v>
          </cell>
          <cell r="CN476">
            <v>0</v>
          </cell>
          <cell r="CQ476">
            <v>1042</v>
          </cell>
          <cell r="CR476">
            <v>0</v>
          </cell>
          <cell r="CS476">
            <v>0</v>
          </cell>
          <cell r="CT476">
            <v>376987.4059594</v>
          </cell>
          <cell r="CU476">
            <v>0</v>
          </cell>
          <cell r="CV476">
            <v>0</v>
          </cell>
          <cell r="CW476">
            <v>378029.4059594</v>
          </cell>
          <cell r="CX476">
            <v>0</v>
          </cell>
          <cell r="CY476">
            <v>0</v>
          </cell>
          <cell r="CZ476">
            <v>0</v>
          </cell>
          <cell r="DA476">
            <v>0</v>
          </cell>
          <cell r="DB476">
            <v>0</v>
          </cell>
          <cell r="DC476">
            <v>0</v>
          </cell>
          <cell r="DD476">
            <v>0</v>
          </cell>
          <cell r="DE476">
            <v>0</v>
          </cell>
          <cell r="DF476">
            <v>0</v>
          </cell>
          <cell r="DG476">
            <v>0</v>
          </cell>
          <cell r="DH476">
            <v>0</v>
          </cell>
          <cell r="DI476">
            <v>0</v>
          </cell>
          <cell r="DJ476" t="str">
            <v>COOPERATIVA DE SERVICIOS MULTIPLES FRUTOS DE SELVA</v>
          </cell>
          <cell r="DK476" t="str">
            <v>02 Cooperativa</v>
          </cell>
          <cell r="FI476" t="str">
            <v>pacMAYOR</v>
          </cell>
        </row>
        <row r="477">
          <cell r="A477">
            <v>20607875724</v>
          </cell>
          <cell r="C477" t="str">
            <v>DERIVADOS LACTEOS</v>
          </cell>
          <cell r="D477" t="str">
            <v>QUESOS</v>
          </cell>
          <cell r="E477" t="str">
            <v>Cajamarca</v>
          </cell>
          <cell r="F477">
            <v>61204</v>
          </cell>
          <cell r="H477" t="str">
            <v>San Pablo</v>
          </cell>
          <cell r="I477" t="str">
            <v>Tumbaden</v>
          </cell>
          <cell r="R477" t="str">
            <v>PAC</v>
          </cell>
          <cell r="S477" t="str">
            <v>2024 - 2025</v>
          </cell>
          <cell r="T477">
            <v>2</v>
          </cell>
          <cell r="U477" t="str">
            <v>SI</v>
          </cell>
          <cell r="V477" t="str">
            <v>SI</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11</v>
          </cell>
          <cell r="AN477">
            <v>9</v>
          </cell>
          <cell r="AO477">
            <v>20</v>
          </cell>
          <cell r="AP477">
            <v>12</v>
          </cell>
          <cell r="AQ477">
            <v>8</v>
          </cell>
          <cell r="AR477">
            <v>20</v>
          </cell>
          <cell r="AS477">
            <v>20</v>
          </cell>
          <cell r="AT477">
            <v>0</v>
          </cell>
          <cell r="AU477">
            <v>0</v>
          </cell>
          <cell r="AV477">
            <v>0</v>
          </cell>
          <cell r="AW477">
            <v>0</v>
          </cell>
          <cell r="AX477">
            <v>0</v>
          </cell>
          <cell r="AY477">
            <v>0</v>
          </cell>
          <cell r="AZ477">
            <v>0</v>
          </cell>
          <cell r="BA477">
            <v>0</v>
          </cell>
          <cell r="BB477">
            <v>30</v>
          </cell>
          <cell r="BC477">
            <v>5</v>
          </cell>
          <cell r="BD477">
            <v>30</v>
          </cell>
          <cell r="BE477">
            <v>4</v>
          </cell>
          <cell r="BF477">
            <v>0</v>
          </cell>
          <cell r="BG477">
            <v>0</v>
          </cell>
          <cell r="BH477">
            <v>0</v>
          </cell>
          <cell r="BI477">
            <v>0</v>
          </cell>
          <cell r="BL477">
            <v>0</v>
          </cell>
          <cell r="BM477">
            <v>0</v>
          </cell>
          <cell r="BN477">
            <v>0</v>
          </cell>
          <cell r="BQ477">
            <v>0</v>
          </cell>
          <cell r="BR477">
            <v>0</v>
          </cell>
          <cell r="BS477">
            <v>0</v>
          </cell>
          <cell r="BV477">
            <v>0</v>
          </cell>
          <cell r="BW477">
            <v>0</v>
          </cell>
          <cell r="BX477">
            <v>0</v>
          </cell>
          <cell r="CA477">
            <v>0</v>
          </cell>
          <cell r="CB477">
            <v>0</v>
          </cell>
          <cell r="CC477">
            <v>0</v>
          </cell>
          <cell r="CF477">
            <v>99144</v>
          </cell>
          <cell r="CG477">
            <v>0</v>
          </cell>
          <cell r="CH477">
            <v>99144</v>
          </cell>
          <cell r="CL477">
            <v>118790</v>
          </cell>
          <cell r="CM477">
            <v>0</v>
          </cell>
          <cell r="CN477">
            <v>118790</v>
          </cell>
          <cell r="CQ477">
            <v>0</v>
          </cell>
          <cell r="CR477">
            <v>0</v>
          </cell>
          <cell r="CS477">
            <v>0</v>
          </cell>
          <cell r="CT477">
            <v>0</v>
          </cell>
          <cell r="CU477">
            <v>0</v>
          </cell>
          <cell r="CV477">
            <v>0</v>
          </cell>
          <cell r="CW477">
            <v>0</v>
          </cell>
          <cell r="CX477">
            <v>0</v>
          </cell>
          <cell r="CY477">
            <v>99144</v>
          </cell>
          <cell r="CZ477">
            <v>0</v>
          </cell>
          <cell r="DA477">
            <v>0</v>
          </cell>
          <cell r="DB477">
            <v>0</v>
          </cell>
          <cell r="DC477">
            <v>99144</v>
          </cell>
          <cell r="DD477">
            <v>0</v>
          </cell>
          <cell r="DE477">
            <v>118790</v>
          </cell>
          <cell r="DF477">
            <v>0</v>
          </cell>
          <cell r="DG477">
            <v>0</v>
          </cell>
          <cell r="DH477">
            <v>0</v>
          </cell>
          <cell r="DI477">
            <v>118790</v>
          </cell>
          <cell r="DJ477" t="str">
            <v>ASOCIACION DE PRODUCTORES AGROPECUARIOS LOS ANDENES EN LA CUMBRE DE LA TIERRA</v>
          </cell>
          <cell r="DK477" t="str">
            <v>01 Asociación</v>
          </cell>
          <cell r="FI477" t="str">
            <v>pacMAYOR</v>
          </cell>
        </row>
        <row r="478">
          <cell r="A478">
            <v>20607878413</v>
          </cell>
          <cell r="C478" t="str">
            <v>FIBRA DE ALPACA</v>
          </cell>
          <cell r="D478" t="str">
            <v>FIBRA DE ALPACA</v>
          </cell>
          <cell r="E478" t="str">
            <v>Arequipa</v>
          </cell>
          <cell r="F478">
            <v>40510</v>
          </cell>
          <cell r="H478" t="str">
            <v>Caylloma</v>
          </cell>
          <cell r="I478" t="str">
            <v>Lari</v>
          </cell>
          <cell r="R478" t="str">
            <v>PAC</v>
          </cell>
          <cell r="S478" t="str">
            <v>2023-2024 - 2025</v>
          </cell>
          <cell r="T478">
            <v>3</v>
          </cell>
          <cell r="U478" t="str">
            <v>SI</v>
          </cell>
          <cell r="V478" t="str">
            <v>SI</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30</v>
          </cell>
          <cell r="AK478">
            <v>10</v>
          </cell>
          <cell r="AL478">
            <v>40</v>
          </cell>
          <cell r="AM478">
            <v>15</v>
          </cell>
          <cell r="AN478">
            <v>16</v>
          </cell>
          <cell r="AO478">
            <v>31</v>
          </cell>
          <cell r="AP478">
            <v>15</v>
          </cell>
          <cell r="AQ478">
            <v>16</v>
          </cell>
          <cell r="AR478">
            <v>31</v>
          </cell>
          <cell r="AS478">
            <v>31</v>
          </cell>
          <cell r="AT478">
            <v>0</v>
          </cell>
          <cell r="AU478">
            <v>0</v>
          </cell>
          <cell r="AV478">
            <v>0</v>
          </cell>
          <cell r="AW478">
            <v>0</v>
          </cell>
          <cell r="AX478">
            <v>0</v>
          </cell>
          <cell r="AY478">
            <v>0</v>
          </cell>
          <cell r="AZ478">
            <v>34</v>
          </cell>
          <cell r="BA478">
            <v>1</v>
          </cell>
          <cell r="BB478">
            <v>28</v>
          </cell>
          <cell r="BC478">
            <v>0</v>
          </cell>
          <cell r="BD478">
            <v>40</v>
          </cell>
          <cell r="BE478">
            <v>0</v>
          </cell>
          <cell r="BF478">
            <v>0</v>
          </cell>
          <cell r="BG478">
            <v>0</v>
          </cell>
          <cell r="BH478">
            <v>0</v>
          </cell>
          <cell r="BI478">
            <v>0</v>
          </cell>
          <cell r="BL478">
            <v>0</v>
          </cell>
          <cell r="BM478">
            <v>0</v>
          </cell>
          <cell r="BN478">
            <v>0</v>
          </cell>
          <cell r="BQ478">
            <v>0</v>
          </cell>
          <cell r="BR478">
            <v>0</v>
          </cell>
          <cell r="BS478">
            <v>0</v>
          </cell>
          <cell r="BV478">
            <v>0</v>
          </cell>
          <cell r="BW478">
            <v>0</v>
          </cell>
          <cell r="BX478">
            <v>0</v>
          </cell>
          <cell r="CA478">
            <v>193975.44</v>
          </cell>
          <cell r="CB478">
            <v>0</v>
          </cell>
          <cell r="CC478">
            <v>193975.44</v>
          </cell>
          <cell r="CF478">
            <v>140862.199276</v>
          </cell>
          <cell r="CG478">
            <v>0</v>
          </cell>
          <cell r="CH478">
            <v>140862.199276</v>
          </cell>
          <cell r="CL478">
            <v>191394.35377461</v>
          </cell>
          <cell r="CM478">
            <v>0</v>
          </cell>
          <cell r="CN478">
            <v>191394.35377461</v>
          </cell>
          <cell r="CQ478">
            <v>0</v>
          </cell>
          <cell r="CR478">
            <v>193975.44000040001</v>
          </cell>
          <cell r="CS478">
            <v>0</v>
          </cell>
          <cell r="CT478">
            <v>0</v>
          </cell>
          <cell r="CU478">
            <v>0</v>
          </cell>
          <cell r="CV478">
            <v>0</v>
          </cell>
          <cell r="CW478">
            <v>193975.44000040001</v>
          </cell>
          <cell r="CX478">
            <v>0</v>
          </cell>
          <cell r="CY478">
            <v>140862.199276</v>
          </cell>
          <cell r="CZ478">
            <v>0</v>
          </cell>
          <cell r="DA478">
            <v>0</v>
          </cell>
          <cell r="DB478">
            <v>0</v>
          </cell>
          <cell r="DC478">
            <v>140862.199276</v>
          </cell>
          <cell r="DD478">
            <v>0</v>
          </cell>
          <cell r="DE478">
            <v>84867.999998610001</v>
          </cell>
          <cell r="DF478">
            <v>106526.353776</v>
          </cell>
          <cell r="DG478">
            <v>0</v>
          </cell>
          <cell r="DH478">
            <v>0</v>
          </cell>
          <cell r="DI478">
            <v>191394.35377461</v>
          </cell>
          <cell r="DJ478" t="str">
            <v>ASOCIACION DE CRIADORES AGROPECUARIOS MULTIPLES AGUA DULCE UMAJALA - ACRAMADU</v>
          </cell>
          <cell r="DK478" t="str">
            <v>01 Asociación</v>
          </cell>
          <cell r="FI478" t="str">
            <v>pacMAYOR</v>
          </cell>
        </row>
        <row r="479">
          <cell r="A479">
            <v>20608017501</v>
          </cell>
          <cell r="C479" t="str">
            <v>PLÁTANO</v>
          </cell>
          <cell r="D479" t="str">
            <v>PLÁTANO</v>
          </cell>
          <cell r="E479" t="str">
            <v>Madre de Dios</v>
          </cell>
          <cell r="F479">
            <v>170102</v>
          </cell>
          <cell r="H479" t="str">
            <v>Tambopata</v>
          </cell>
          <cell r="I479" t="str">
            <v>Inambari</v>
          </cell>
          <cell r="R479" t="str">
            <v>PAC</v>
          </cell>
          <cell r="S479" t="str">
            <v>2024 - 2025</v>
          </cell>
          <cell r="T479">
            <v>2</v>
          </cell>
          <cell r="U479" t="str">
            <v>SI</v>
          </cell>
          <cell r="V479" t="str">
            <v>SI</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8</v>
          </cell>
          <cell r="AN479">
            <v>15</v>
          </cell>
          <cell r="AO479">
            <v>23</v>
          </cell>
          <cell r="AP479">
            <v>7</v>
          </cell>
          <cell r="AQ479">
            <v>18</v>
          </cell>
          <cell r="AR479">
            <v>25</v>
          </cell>
          <cell r="AS479">
            <v>25</v>
          </cell>
          <cell r="AT479">
            <v>0</v>
          </cell>
          <cell r="AU479">
            <v>0</v>
          </cell>
          <cell r="AV479">
            <v>0</v>
          </cell>
          <cell r="AW479">
            <v>0</v>
          </cell>
          <cell r="AX479">
            <v>0</v>
          </cell>
          <cell r="AY479">
            <v>0</v>
          </cell>
          <cell r="AZ479">
            <v>0</v>
          </cell>
          <cell r="BA479">
            <v>0</v>
          </cell>
          <cell r="BB479">
            <v>41</v>
          </cell>
          <cell r="BC479">
            <v>0</v>
          </cell>
          <cell r="BD479">
            <v>2</v>
          </cell>
          <cell r="BE479">
            <v>0</v>
          </cell>
          <cell r="BF479">
            <v>0</v>
          </cell>
          <cell r="BG479">
            <v>0</v>
          </cell>
          <cell r="BH479">
            <v>0</v>
          </cell>
          <cell r="BI479">
            <v>0</v>
          </cell>
          <cell r="BL479">
            <v>0</v>
          </cell>
          <cell r="BM479">
            <v>0</v>
          </cell>
          <cell r="BN479">
            <v>0</v>
          </cell>
          <cell r="BQ479">
            <v>0</v>
          </cell>
          <cell r="BR479">
            <v>0</v>
          </cell>
          <cell r="BS479">
            <v>0</v>
          </cell>
          <cell r="BV479">
            <v>0</v>
          </cell>
          <cell r="BW479">
            <v>0</v>
          </cell>
          <cell r="BX479">
            <v>0</v>
          </cell>
          <cell r="CA479">
            <v>0</v>
          </cell>
          <cell r="CB479">
            <v>0</v>
          </cell>
          <cell r="CC479">
            <v>0</v>
          </cell>
          <cell r="CF479">
            <v>8200</v>
          </cell>
          <cell r="CG479">
            <v>0</v>
          </cell>
          <cell r="CH479">
            <v>8200</v>
          </cell>
          <cell r="CL479">
            <v>0</v>
          </cell>
          <cell r="CM479">
            <v>0</v>
          </cell>
          <cell r="CN479">
            <v>0</v>
          </cell>
          <cell r="CQ479">
            <v>0</v>
          </cell>
          <cell r="CR479">
            <v>0</v>
          </cell>
          <cell r="CS479">
            <v>0</v>
          </cell>
          <cell r="CT479">
            <v>0</v>
          </cell>
          <cell r="CU479">
            <v>0</v>
          </cell>
          <cell r="CV479">
            <v>0</v>
          </cell>
          <cell r="CW479">
            <v>0</v>
          </cell>
          <cell r="CX479">
            <v>0</v>
          </cell>
          <cell r="CY479">
            <v>8200</v>
          </cell>
          <cell r="CZ479">
            <v>0</v>
          </cell>
          <cell r="DA479">
            <v>0</v>
          </cell>
          <cell r="DB479">
            <v>0</v>
          </cell>
          <cell r="DC479">
            <v>8200</v>
          </cell>
          <cell r="DD479">
            <v>0</v>
          </cell>
          <cell r="DE479">
            <v>0</v>
          </cell>
          <cell r="DF479">
            <v>0</v>
          </cell>
          <cell r="DG479">
            <v>0</v>
          </cell>
          <cell r="DH479">
            <v>0</v>
          </cell>
          <cell r="DI479">
            <v>0</v>
          </cell>
          <cell r="DJ479" t="str">
            <v>ASOCIACION DE PLATANEROS AGROPECUARIOS DE INAMBARI</v>
          </cell>
          <cell r="DK479" t="str">
            <v>01 Asociación</v>
          </cell>
          <cell r="FI479" t="str">
            <v>pacMAYOR</v>
          </cell>
        </row>
        <row r="480">
          <cell r="A480">
            <v>20608030949</v>
          </cell>
          <cell r="C480" t="str">
            <v>PIÑA</v>
          </cell>
          <cell r="D480" t="str">
            <v>PIÑA</v>
          </cell>
          <cell r="E480" t="str">
            <v>Madre de Dios</v>
          </cell>
          <cell r="F480">
            <v>170102</v>
          </cell>
          <cell r="H480" t="str">
            <v>Tambopata</v>
          </cell>
          <cell r="I480" t="str">
            <v>Inambari</v>
          </cell>
          <cell r="R480" t="str">
            <v>PAC</v>
          </cell>
          <cell r="S480" t="str">
            <v>2021</v>
          </cell>
          <cell r="T480">
            <v>1</v>
          </cell>
          <cell r="U480" t="str">
            <v>SI</v>
          </cell>
          <cell r="V480" t="str">
            <v>SI</v>
          </cell>
          <cell r="W480">
            <v>0</v>
          </cell>
          <cell r="X480">
            <v>0</v>
          </cell>
          <cell r="Y480">
            <v>0</v>
          </cell>
          <cell r="Z480">
            <v>0</v>
          </cell>
          <cell r="AA480">
            <v>0</v>
          </cell>
          <cell r="AB480">
            <v>0</v>
          </cell>
          <cell r="AC480">
            <v>0</v>
          </cell>
          <cell r="AD480">
            <v>12</v>
          </cell>
          <cell r="AE480">
            <v>12</v>
          </cell>
          <cell r="AF480">
            <v>24</v>
          </cell>
          <cell r="AG480">
            <v>0</v>
          </cell>
          <cell r="AH480">
            <v>0</v>
          </cell>
          <cell r="AI480">
            <v>0</v>
          </cell>
          <cell r="AJ480">
            <v>0</v>
          </cell>
          <cell r="AK480">
            <v>0</v>
          </cell>
          <cell r="AL480">
            <v>0</v>
          </cell>
          <cell r="AM480">
            <v>0</v>
          </cell>
          <cell r="AN480">
            <v>0</v>
          </cell>
          <cell r="AO480">
            <v>0</v>
          </cell>
          <cell r="AP480">
            <v>0</v>
          </cell>
          <cell r="AQ480">
            <v>0</v>
          </cell>
          <cell r="AR480">
            <v>0</v>
          </cell>
          <cell r="AS480">
            <v>24</v>
          </cell>
          <cell r="AT480">
            <v>0</v>
          </cell>
          <cell r="AU480">
            <v>0</v>
          </cell>
          <cell r="AV480">
            <v>24</v>
          </cell>
          <cell r="AW480">
            <v>5</v>
          </cell>
          <cell r="AX480">
            <v>0</v>
          </cell>
          <cell r="AY480">
            <v>0</v>
          </cell>
          <cell r="AZ480">
            <v>0</v>
          </cell>
          <cell r="BA480">
            <v>0</v>
          </cell>
          <cell r="BB480">
            <v>0</v>
          </cell>
          <cell r="BC480">
            <v>0</v>
          </cell>
          <cell r="BD480">
            <v>0</v>
          </cell>
          <cell r="BE480">
            <v>0</v>
          </cell>
          <cell r="BF480">
            <v>0</v>
          </cell>
          <cell r="BG480">
            <v>0</v>
          </cell>
          <cell r="BH480">
            <v>0</v>
          </cell>
          <cell r="BI480">
            <v>0</v>
          </cell>
          <cell r="BL480">
            <v>0</v>
          </cell>
          <cell r="BM480">
            <v>0</v>
          </cell>
          <cell r="BN480">
            <v>0</v>
          </cell>
          <cell r="BQ480">
            <v>46000</v>
          </cell>
          <cell r="BR480">
            <v>0</v>
          </cell>
          <cell r="BS480">
            <v>46000</v>
          </cell>
          <cell r="BV480">
            <v>0</v>
          </cell>
          <cell r="BW480">
            <v>0</v>
          </cell>
          <cell r="BX480">
            <v>0</v>
          </cell>
          <cell r="CA480">
            <v>0</v>
          </cell>
          <cell r="CB480">
            <v>0</v>
          </cell>
          <cell r="CC480">
            <v>0</v>
          </cell>
          <cell r="CF480">
            <v>0</v>
          </cell>
          <cell r="CG480">
            <v>0</v>
          </cell>
          <cell r="CH480">
            <v>0</v>
          </cell>
          <cell r="CL480">
            <v>0</v>
          </cell>
          <cell r="CM480">
            <v>0</v>
          </cell>
          <cell r="CN480">
            <v>0</v>
          </cell>
          <cell r="CQ480">
            <v>0</v>
          </cell>
          <cell r="CR480">
            <v>0</v>
          </cell>
          <cell r="CS480">
            <v>0</v>
          </cell>
          <cell r="CT480">
            <v>0</v>
          </cell>
          <cell r="CU480">
            <v>0</v>
          </cell>
          <cell r="CV480">
            <v>0</v>
          </cell>
          <cell r="CW480">
            <v>0</v>
          </cell>
          <cell r="CX480">
            <v>0</v>
          </cell>
          <cell r="CY480">
            <v>0</v>
          </cell>
          <cell r="CZ480">
            <v>0</v>
          </cell>
          <cell r="DA480">
            <v>0</v>
          </cell>
          <cell r="DB480">
            <v>0</v>
          </cell>
          <cell r="DC480">
            <v>0</v>
          </cell>
          <cell r="DD480">
            <v>0</v>
          </cell>
          <cell r="DE480">
            <v>0</v>
          </cell>
          <cell r="DF480">
            <v>0</v>
          </cell>
          <cell r="DG480">
            <v>0</v>
          </cell>
          <cell r="DH480">
            <v>0</v>
          </cell>
          <cell r="DI480">
            <v>0</v>
          </cell>
          <cell r="DJ480" t="str">
            <v>ASOCIACION DE PRODUCTORES EL PIÑAL DE UNION PROGRESO</v>
          </cell>
          <cell r="DK480" t="str">
            <v>01 Asociación</v>
          </cell>
          <cell r="FI480" t="str">
            <v>pacMAYOR</v>
          </cell>
        </row>
        <row r="481">
          <cell r="A481">
            <v>20608049721</v>
          </cell>
          <cell r="C481" t="str">
            <v>YUCA</v>
          </cell>
          <cell r="D481" t="str">
            <v>YUCA</v>
          </cell>
          <cell r="E481" t="str">
            <v>Loreto</v>
          </cell>
          <cell r="F481">
            <v>160101</v>
          </cell>
          <cell r="H481" t="str">
            <v>Maynas</v>
          </cell>
          <cell r="I481" t="str">
            <v>Iquitos</v>
          </cell>
          <cell r="R481" t="str">
            <v>PAC</v>
          </cell>
          <cell r="S481" t="str">
            <v>2023-2024 - 2025</v>
          </cell>
          <cell r="T481">
            <v>3</v>
          </cell>
          <cell r="U481" t="str">
            <v>SI</v>
          </cell>
          <cell r="V481" t="str">
            <v>SI</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18</v>
          </cell>
          <cell r="AK481">
            <v>31</v>
          </cell>
          <cell r="AL481">
            <v>49</v>
          </cell>
          <cell r="AM481">
            <v>14</v>
          </cell>
          <cell r="AN481">
            <v>20</v>
          </cell>
          <cell r="AO481">
            <v>34</v>
          </cell>
          <cell r="AP481">
            <v>11</v>
          </cell>
          <cell r="AQ481">
            <v>23</v>
          </cell>
          <cell r="AR481">
            <v>34</v>
          </cell>
          <cell r="AS481">
            <v>34</v>
          </cell>
          <cell r="AT481">
            <v>0</v>
          </cell>
          <cell r="AU481">
            <v>0</v>
          </cell>
          <cell r="AV481">
            <v>0</v>
          </cell>
          <cell r="AW481">
            <v>0</v>
          </cell>
          <cell r="AX481">
            <v>0</v>
          </cell>
          <cell r="AY481">
            <v>0</v>
          </cell>
          <cell r="AZ481">
            <v>15</v>
          </cell>
          <cell r="BA481">
            <v>5</v>
          </cell>
          <cell r="BB481">
            <v>24</v>
          </cell>
          <cell r="BC481">
            <v>6</v>
          </cell>
          <cell r="BD481">
            <v>15</v>
          </cell>
          <cell r="BE481">
            <v>0</v>
          </cell>
          <cell r="BF481">
            <v>0</v>
          </cell>
          <cell r="BG481">
            <v>0</v>
          </cell>
          <cell r="BH481">
            <v>0</v>
          </cell>
          <cell r="BI481">
            <v>0</v>
          </cell>
          <cell r="BL481">
            <v>0</v>
          </cell>
          <cell r="BM481">
            <v>0</v>
          </cell>
          <cell r="BN481">
            <v>0</v>
          </cell>
          <cell r="BQ481">
            <v>0</v>
          </cell>
          <cell r="BR481">
            <v>0</v>
          </cell>
          <cell r="BS481">
            <v>0</v>
          </cell>
          <cell r="BV481">
            <v>0</v>
          </cell>
          <cell r="BW481">
            <v>0</v>
          </cell>
          <cell r="BX481">
            <v>0</v>
          </cell>
          <cell r="CA481">
            <v>222509.4</v>
          </cell>
          <cell r="CB481">
            <v>0</v>
          </cell>
          <cell r="CC481">
            <v>222509.4</v>
          </cell>
          <cell r="CF481">
            <v>57507.5</v>
          </cell>
          <cell r="CG481">
            <v>0</v>
          </cell>
          <cell r="CH481">
            <v>57507.5</v>
          </cell>
          <cell r="CL481">
            <v>9959.9</v>
          </cell>
          <cell r="CM481">
            <v>0</v>
          </cell>
          <cell r="CN481">
            <v>9959.9</v>
          </cell>
          <cell r="CQ481">
            <v>0</v>
          </cell>
          <cell r="CR481">
            <v>220216.5</v>
          </cell>
          <cell r="CS481">
            <v>0</v>
          </cell>
          <cell r="CT481">
            <v>2292.9</v>
          </cell>
          <cell r="CU481">
            <v>0</v>
          </cell>
          <cell r="CV481">
            <v>0</v>
          </cell>
          <cell r="CW481">
            <v>222509.4</v>
          </cell>
          <cell r="CX481">
            <v>8928.5</v>
          </cell>
          <cell r="CY481">
            <v>48316</v>
          </cell>
          <cell r="CZ481">
            <v>263</v>
          </cell>
          <cell r="DA481">
            <v>0</v>
          </cell>
          <cell r="DB481">
            <v>0</v>
          </cell>
          <cell r="DC481">
            <v>57507.5</v>
          </cell>
          <cell r="DD481">
            <v>1842.002</v>
          </cell>
          <cell r="DE481">
            <v>0</v>
          </cell>
          <cell r="DF481">
            <v>8117.8980000000001</v>
          </cell>
          <cell r="DG481">
            <v>0</v>
          </cell>
          <cell r="DH481">
            <v>0</v>
          </cell>
          <cell r="DI481">
            <v>9959.9</v>
          </cell>
          <cell r="DJ481" t="str">
            <v>ASOCIACION DE AGRICULTORES Y PRODUCTORES UIKANA SAMUNAS</v>
          </cell>
          <cell r="DK481" t="str">
            <v>01 Asociación</v>
          </cell>
          <cell r="FI481" t="str">
            <v>pacMAYOR</v>
          </cell>
        </row>
        <row r="482">
          <cell r="A482">
            <v>20608058291</v>
          </cell>
          <cell r="C482" t="str">
            <v>PAPA</v>
          </cell>
          <cell r="D482" t="str">
            <v>PAPA NATIVA</v>
          </cell>
          <cell r="E482" t="str">
            <v>Huanuco</v>
          </cell>
          <cell r="F482">
            <v>100804</v>
          </cell>
          <cell r="H482" t="str">
            <v>Pachitea</v>
          </cell>
          <cell r="I482" t="str">
            <v>Umari</v>
          </cell>
          <cell r="R482" t="str">
            <v>PAC</v>
          </cell>
          <cell r="S482" t="str">
            <v>2024 - 2025</v>
          </cell>
          <cell r="T482">
            <v>2</v>
          </cell>
          <cell r="U482" t="str">
            <v>SI</v>
          </cell>
          <cell r="V482" t="str">
            <v>SI</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14</v>
          </cell>
          <cell r="AN482">
            <v>21</v>
          </cell>
          <cell r="AO482">
            <v>35</v>
          </cell>
          <cell r="AP482">
            <v>18</v>
          </cell>
          <cell r="AQ482">
            <v>11</v>
          </cell>
          <cell r="AR482">
            <v>29</v>
          </cell>
          <cell r="AS482">
            <v>29</v>
          </cell>
          <cell r="AT482">
            <v>0</v>
          </cell>
          <cell r="AU482">
            <v>0</v>
          </cell>
          <cell r="AV482">
            <v>0</v>
          </cell>
          <cell r="AW482">
            <v>0</v>
          </cell>
          <cell r="AX482">
            <v>0</v>
          </cell>
          <cell r="AY482">
            <v>0</v>
          </cell>
          <cell r="AZ482">
            <v>0</v>
          </cell>
          <cell r="BA482">
            <v>0</v>
          </cell>
          <cell r="BB482">
            <v>24</v>
          </cell>
          <cell r="BC482">
            <v>0</v>
          </cell>
          <cell r="BD482">
            <v>12</v>
          </cell>
          <cell r="BE482">
            <v>0</v>
          </cell>
          <cell r="BF482">
            <v>0</v>
          </cell>
          <cell r="BG482">
            <v>0</v>
          </cell>
          <cell r="BH482">
            <v>0</v>
          </cell>
          <cell r="BI482">
            <v>0</v>
          </cell>
          <cell r="BL482">
            <v>0</v>
          </cell>
          <cell r="BM482">
            <v>0</v>
          </cell>
          <cell r="BN482">
            <v>0</v>
          </cell>
          <cell r="BQ482">
            <v>0</v>
          </cell>
          <cell r="BR482">
            <v>0</v>
          </cell>
          <cell r="BS482">
            <v>0</v>
          </cell>
          <cell r="BV482">
            <v>0</v>
          </cell>
          <cell r="BW482">
            <v>0</v>
          </cell>
          <cell r="BX482">
            <v>0</v>
          </cell>
          <cell r="CA482">
            <v>0</v>
          </cell>
          <cell r="CB482">
            <v>0</v>
          </cell>
          <cell r="CC482">
            <v>0</v>
          </cell>
          <cell r="CF482">
            <v>349670.01899999997</v>
          </cell>
          <cell r="CG482">
            <v>0</v>
          </cell>
          <cell r="CH482">
            <v>349670.01899999997</v>
          </cell>
          <cell r="CL482">
            <v>539946.78399999999</v>
          </cell>
          <cell r="CM482">
            <v>0</v>
          </cell>
          <cell r="CN482">
            <v>539946.78399999999</v>
          </cell>
          <cell r="CQ482">
            <v>0</v>
          </cell>
          <cell r="CR482">
            <v>0</v>
          </cell>
          <cell r="CS482">
            <v>0</v>
          </cell>
          <cell r="CT482">
            <v>0</v>
          </cell>
          <cell r="CU482">
            <v>0</v>
          </cell>
          <cell r="CV482">
            <v>0</v>
          </cell>
          <cell r="CW482">
            <v>0</v>
          </cell>
          <cell r="CX482">
            <v>0</v>
          </cell>
          <cell r="CY482">
            <v>66982</v>
          </cell>
          <cell r="CZ482">
            <v>282688.01899999997</v>
          </cell>
          <cell r="DA482">
            <v>0</v>
          </cell>
          <cell r="DB482">
            <v>0</v>
          </cell>
          <cell r="DC482">
            <v>349670.01899999997</v>
          </cell>
          <cell r="DD482">
            <v>0</v>
          </cell>
          <cell r="DE482">
            <v>0</v>
          </cell>
          <cell r="DF482">
            <v>539946.78399999999</v>
          </cell>
          <cell r="DG482">
            <v>0</v>
          </cell>
          <cell r="DH482">
            <v>0</v>
          </cell>
          <cell r="DI482">
            <v>539946.78399999999</v>
          </cell>
          <cell r="DJ482" t="str">
            <v>ASOCIACION AGROPECUARIA COMUNAL USHUMAYO DEL DISTRIRO UMARI ASACUDU</v>
          </cell>
          <cell r="DK482" t="str">
            <v>01 Asociación</v>
          </cell>
          <cell r="FI482" t="str">
            <v>pacMAYOR</v>
          </cell>
        </row>
        <row r="483">
          <cell r="A483">
            <v>20608124935</v>
          </cell>
          <cell r="C483" t="str">
            <v>PAPA</v>
          </cell>
          <cell r="D483" t="str">
            <v>PAPA NATIVA</v>
          </cell>
          <cell r="E483" t="str">
            <v>Huanuco</v>
          </cell>
          <cell r="F483">
            <v>100804</v>
          </cell>
          <cell r="H483" t="str">
            <v>Pachitea</v>
          </cell>
          <cell r="I483" t="str">
            <v>Umari</v>
          </cell>
          <cell r="R483" t="str">
            <v>PAC</v>
          </cell>
          <cell r="S483" t="str">
            <v>2024 - 2025</v>
          </cell>
          <cell r="T483">
            <v>2</v>
          </cell>
          <cell r="U483" t="str">
            <v>SI</v>
          </cell>
          <cell r="V483" t="str">
            <v>SI</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17</v>
          </cell>
          <cell r="AN483">
            <v>1</v>
          </cell>
          <cell r="AO483">
            <v>18</v>
          </cell>
          <cell r="AP483">
            <v>17</v>
          </cell>
          <cell r="AQ483">
            <v>3</v>
          </cell>
          <cell r="AR483">
            <v>20</v>
          </cell>
          <cell r="AS483">
            <v>20</v>
          </cell>
          <cell r="AT483">
            <v>0</v>
          </cell>
          <cell r="AU483">
            <v>0</v>
          </cell>
          <cell r="AV483">
            <v>0</v>
          </cell>
          <cell r="AW483">
            <v>0</v>
          </cell>
          <cell r="AX483">
            <v>0</v>
          </cell>
          <cell r="AY483">
            <v>0</v>
          </cell>
          <cell r="AZ483">
            <v>0</v>
          </cell>
          <cell r="BA483">
            <v>0</v>
          </cell>
          <cell r="BB483">
            <v>24</v>
          </cell>
          <cell r="BC483">
            <v>0</v>
          </cell>
          <cell r="BD483">
            <v>12</v>
          </cell>
          <cell r="BE483">
            <v>0</v>
          </cell>
          <cell r="BF483">
            <v>0</v>
          </cell>
          <cell r="BG483">
            <v>0</v>
          </cell>
          <cell r="BH483">
            <v>0</v>
          </cell>
          <cell r="BI483">
            <v>0</v>
          </cell>
          <cell r="BL483">
            <v>0</v>
          </cell>
          <cell r="BM483">
            <v>0</v>
          </cell>
          <cell r="BN483">
            <v>0</v>
          </cell>
          <cell r="BQ483">
            <v>0</v>
          </cell>
          <cell r="BR483">
            <v>0</v>
          </cell>
          <cell r="BS483">
            <v>0</v>
          </cell>
          <cell r="BV483">
            <v>0</v>
          </cell>
          <cell r="BW483">
            <v>0</v>
          </cell>
          <cell r="BX483">
            <v>0</v>
          </cell>
          <cell r="CA483">
            <v>0</v>
          </cell>
          <cell r="CB483">
            <v>0</v>
          </cell>
          <cell r="CC483">
            <v>0</v>
          </cell>
          <cell r="CF483">
            <v>225660.7856</v>
          </cell>
          <cell r="CG483">
            <v>0</v>
          </cell>
          <cell r="CH483">
            <v>225660.7856</v>
          </cell>
          <cell r="CL483">
            <v>346536.61200000002</v>
          </cell>
          <cell r="CM483">
            <v>0</v>
          </cell>
          <cell r="CN483">
            <v>346536.61200000002</v>
          </cell>
          <cell r="CQ483">
            <v>0</v>
          </cell>
          <cell r="CR483">
            <v>0</v>
          </cell>
          <cell r="CS483">
            <v>0</v>
          </cell>
          <cell r="CT483">
            <v>0</v>
          </cell>
          <cell r="CU483">
            <v>0</v>
          </cell>
          <cell r="CV483">
            <v>0</v>
          </cell>
          <cell r="CW483">
            <v>0</v>
          </cell>
          <cell r="CX483">
            <v>0</v>
          </cell>
          <cell r="CY483">
            <v>74515</v>
          </cell>
          <cell r="CZ483">
            <v>151145.7856</v>
          </cell>
          <cell r="DA483">
            <v>0</v>
          </cell>
          <cell r="DB483">
            <v>0</v>
          </cell>
          <cell r="DC483">
            <v>225660.7856</v>
          </cell>
          <cell r="DD483">
            <v>0</v>
          </cell>
          <cell r="DE483">
            <v>0</v>
          </cell>
          <cell r="DF483">
            <v>346536.61200000002</v>
          </cell>
          <cell r="DG483">
            <v>0</v>
          </cell>
          <cell r="DH483">
            <v>0</v>
          </cell>
          <cell r="DI483">
            <v>346536.61200000002</v>
          </cell>
          <cell r="DJ483" t="str">
            <v>ASOCIACIÓN DE PRODUCTORES AGROPECUARIOS DEL CASERÍO DE CHACHASPATA</v>
          </cell>
          <cell r="DK483" t="str">
            <v>01 Asociación</v>
          </cell>
          <cell r="FI483" t="str">
            <v>pacMAYOR</v>
          </cell>
        </row>
        <row r="484">
          <cell r="A484">
            <v>20608190776</v>
          </cell>
          <cell r="C484" t="str">
            <v>FIBRA DE ALPACA</v>
          </cell>
          <cell r="D484" t="str">
            <v>FIBRA DE ALPACA</v>
          </cell>
          <cell r="E484" t="str">
            <v>Huancavelica</v>
          </cell>
          <cell r="F484">
            <v>90101</v>
          </cell>
          <cell r="H484" t="str">
            <v>Huancavelica</v>
          </cell>
          <cell r="I484" t="str">
            <v>Huancavelica</v>
          </cell>
          <cell r="R484" t="str">
            <v>PAC</v>
          </cell>
          <cell r="S484" t="str">
            <v>2023-2024</v>
          </cell>
          <cell r="T484">
            <v>2</v>
          </cell>
          <cell r="U484" t="str">
            <v>SI</v>
          </cell>
          <cell r="V484" t="str">
            <v>SI</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6</v>
          </cell>
          <cell r="AK484">
            <v>9</v>
          </cell>
          <cell r="AL484">
            <v>15</v>
          </cell>
          <cell r="AM484">
            <v>6</v>
          </cell>
          <cell r="AN484">
            <v>9</v>
          </cell>
          <cell r="AO484">
            <v>15</v>
          </cell>
          <cell r="AP484">
            <v>0</v>
          </cell>
          <cell r="AQ484">
            <v>0</v>
          </cell>
          <cell r="AR484">
            <v>0</v>
          </cell>
          <cell r="AS484">
            <v>15</v>
          </cell>
          <cell r="AT484">
            <v>0</v>
          </cell>
          <cell r="AU484">
            <v>0</v>
          </cell>
          <cell r="AV484">
            <v>0</v>
          </cell>
          <cell r="AW484">
            <v>0</v>
          </cell>
          <cell r="AX484">
            <v>0</v>
          </cell>
          <cell r="AY484">
            <v>0</v>
          </cell>
          <cell r="AZ484">
            <v>8</v>
          </cell>
          <cell r="BA484">
            <v>4</v>
          </cell>
          <cell r="BB484">
            <v>30</v>
          </cell>
          <cell r="BC484">
            <v>0</v>
          </cell>
          <cell r="BD484">
            <v>0</v>
          </cell>
          <cell r="BE484">
            <v>0</v>
          </cell>
          <cell r="BF484">
            <v>0</v>
          </cell>
          <cell r="BG484">
            <v>0</v>
          </cell>
          <cell r="BH484">
            <v>0</v>
          </cell>
          <cell r="BI484">
            <v>0</v>
          </cell>
          <cell r="BL484">
            <v>0</v>
          </cell>
          <cell r="BM484">
            <v>0</v>
          </cell>
          <cell r="BN484">
            <v>0</v>
          </cell>
          <cell r="BQ484">
            <v>0</v>
          </cell>
          <cell r="BR484">
            <v>0</v>
          </cell>
          <cell r="BS484">
            <v>0</v>
          </cell>
          <cell r="BV484">
            <v>0</v>
          </cell>
          <cell r="BW484">
            <v>0</v>
          </cell>
          <cell r="BX484">
            <v>0</v>
          </cell>
          <cell r="CA484">
            <v>22500</v>
          </cell>
          <cell r="CB484">
            <v>0</v>
          </cell>
          <cell r="CC484">
            <v>22500</v>
          </cell>
          <cell r="CF484">
            <v>0</v>
          </cell>
          <cell r="CG484">
            <v>0</v>
          </cell>
          <cell r="CH484">
            <v>0</v>
          </cell>
          <cell r="CL484">
            <v>0</v>
          </cell>
          <cell r="CM484">
            <v>0</v>
          </cell>
          <cell r="CN484">
            <v>0</v>
          </cell>
          <cell r="CQ484">
            <v>0</v>
          </cell>
          <cell r="CR484">
            <v>22500</v>
          </cell>
          <cell r="CS484">
            <v>0</v>
          </cell>
          <cell r="CT484">
            <v>0</v>
          </cell>
          <cell r="CU484">
            <v>0</v>
          </cell>
          <cell r="CV484">
            <v>0</v>
          </cell>
          <cell r="CW484">
            <v>22500</v>
          </cell>
          <cell r="CX484">
            <v>0</v>
          </cell>
          <cell r="CY484">
            <v>0</v>
          </cell>
          <cell r="CZ484">
            <v>0</v>
          </cell>
          <cell r="DA484">
            <v>0</v>
          </cell>
          <cell r="DB484">
            <v>0</v>
          </cell>
          <cell r="DC484">
            <v>0</v>
          </cell>
          <cell r="DD484">
            <v>0</v>
          </cell>
          <cell r="DE484">
            <v>0</v>
          </cell>
          <cell r="DF484">
            <v>0</v>
          </cell>
          <cell r="DG484">
            <v>0</v>
          </cell>
          <cell r="DH484">
            <v>0</v>
          </cell>
          <cell r="DI484">
            <v>0</v>
          </cell>
          <cell r="DJ484" t="str">
            <v>ASOCIACIÓN DE PRODUCTORES AGROPECUARIOS AYLLU ROMERO - ASPROAGRO ROMERO</v>
          </cell>
          <cell r="DK484" t="str">
            <v>01 Asociación</v>
          </cell>
          <cell r="FI484" t="str">
            <v>pacMAYOR</v>
          </cell>
        </row>
        <row r="485">
          <cell r="A485">
            <v>20608206346</v>
          </cell>
          <cell r="C485" t="str">
            <v>PAPA</v>
          </cell>
          <cell r="D485" t="str">
            <v>PAPA NATIVA</v>
          </cell>
          <cell r="E485" t="str">
            <v>Huanuco</v>
          </cell>
          <cell r="F485">
            <v>100804</v>
          </cell>
          <cell r="H485" t="str">
            <v>Pachitea</v>
          </cell>
          <cell r="I485" t="str">
            <v>Umari</v>
          </cell>
          <cell r="R485" t="str">
            <v>PAC</v>
          </cell>
          <cell r="S485" t="str">
            <v>2024 - 2025</v>
          </cell>
          <cell r="T485">
            <v>2</v>
          </cell>
          <cell r="U485" t="str">
            <v>SI</v>
          </cell>
          <cell r="V485" t="str">
            <v>SI</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20</v>
          </cell>
          <cell r="AN485">
            <v>11</v>
          </cell>
          <cell r="AO485">
            <v>31</v>
          </cell>
          <cell r="AP485">
            <v>21</v>
          </cell>
          <cell r="AQ485">
            <v>12</v>
          </cell>
          <cell r="AR485">
            <v>33</v>
          </cell>
          <cell r="AS485">
            <v>33</v>
          </cell>
          <cell r="AT485">
            <v>0</v>
          </cell>
          <cell r="AU485">
            <v>0</v>
          </cell>
          <cell r="AV485">
            <v>0</v>
          </cell>
          <cell r="AW485">
            <v>0</v>
          </cell>
          <cell r="AX485">
            <v>0</v>
          </cell>
          <cell r="AY485">
            <v>0</v>
          </cell>
          <cell r="AZ485">
            <v>0</v>
          </cell>
          <cell r="BA485">
            <v>0</v>
          </cell>
          <cell r="BB485">
            <v>24</v>
          </cell>
          <cell r="BC485">
            <v>0</v>
          </cell>
          <cell r="BD485">
            <v>12</v>
          </cell>
          <cell r="BE485">
            <v>0</v>
          </cell>
          <cell r="BF485">
            <v>0</v>
          </cell>
          <cell r="BG485">
            <v>0</v>
          </cell>
          <cell r="BH485">
            <v>0</v>
          </cell>
          <cell r="BI485">
            <v>0</v>
          </cell>
          <cell r="BL485">
            <v>0</v>
          </cell>
          <cell r="BM485">
            <v>0</v>
          </cell>
          <cell r="BN485">
            <v>0</v>
          </cell>
          <cell r="BQ485">
            <v>0</v>
          </cell>
          <cell r="BR485">
            <v>0</v>
          </cell>
          <cell r="BS485">
            <v>0</v>
          </cell>
          <cell r="BV485">
            <v>0</v>
          </cell>
          <cell r="BW485">
            <v>0</v>
          </cell>
          <cell r="BX485">
            <v>0</v>
          </cell>
          <cell r="CA485">
            <v>0</v>
          </cell>
          <cell r="CB485">
            <v>0</v>
          </cell>
          <cell r="CC485">
            <v>0</v>
          </cell>
          <cell r="CF485">
            <v>179725.36600000001</v>
          </cell>
          <cell r="CG485">
            <v>0</v>
          </cell>
          <cell r="CH485">
            <v>179725.36600000001</v>
          </cell>
          <cell r="CL485">
            <v>157123.12599999999</v>
          </cell>
          <cell r="CM485">
            <v>0</v>
          </cell>
          <cell r="CN485">
            <v>157123.12599999999</v>
          </cell>
          <cell r="CQ485">
            <v>0</v>
          </cell>
          <cell r="CR485">
            <v>0</v>
          </cell>
          <cell r="CS485">
            <v>0</v>
          </cell>
          <cell r="CT485">
            <v>0</v>
          </cell>
          <cell r="CU485">
            <v>0</v>
          </cell>
          <cell r="CV485">
            <v>0</v>
          </cell>
          <cell r="CW485">
            <v>0</v>
          </cell>
          <cell r="CX485">
            <v>0</v>
          </cell>
          <cell r="CY485">
            <v>61820</v>
          </cell>
          <cell r="CZ485">
            <v>117905.36599999999</v>
          </cell>
          <cell r="DA485">
            <v>0</v>
          </cell>
          <cell r="DB485">
            <v>0</v>
          </cell>
          <cell r="DC485">
            <v>179725.36600000001</v>
          </cell>
          <cell r="DD485">
            <v>0</v>
          </cell>
          <cell r="DE485">
            <v>0</v>
          </cell>
          <cell r="DF485">
            <v>157123.12599999999</v>
          </cell>
          <cell r="DG485">
            <v>0</v>
          </cell>
          <cell r="DH485">
            <v>0</v>
          </cell>
          <cell r="DI485">
            <v>157123.12599999999</v>
          </cell>
          <cell r="DJ485" t="str">
            <v>ASOCIACION DE PRODUCTORES AGROPECUARIOS DEL CASERIO DE PANAOCOCHA</v>
          </cell>
          <cell r="DK485" t="str">
            <v>01 Asociación</v>
          </cell>
          <cell r="FI485" t="str">
            <v>pacMAYOR</v>
          </cell>
        </row>
        <row r="486">
          <cell r="A486">
            <v>20479622699</v>
          </cell>
          <cell r="C486" t="str">
            <v>CAFÉ</v>
          </cell>
          <cell r="D486" t="str">
            <v>CAFÉ</v>
          </cell>
          <cell r="E486" t="str">
            <v>Amazonas</v>
          </cell>
          <cell r="F486">
            <v>10706</v>
          </cell>
          <cell r="H486" t="str">
            <v>Utcubamba</v>
          </cell>
          <cell r="I486" t="str">
            <v>Lonya Grande</v>
          </cell>
          <cell r="R486" t="str">
            <v>PAC</v>
          </cell>
          <cell r="S486" t="str">
            <v>2021-2022-2023</v>
          </cell>
          <cell r="T486">
            <v>3</v>
          </cell>
          <cell r="U486" t="str">
            <v>SI</v>
          </cell>
          <cell r="V486" t="str">
            <v>SI</v>
          </cell>
          <cell r="W486">
            <v>0</v>
          </cell>
          <cell r="X486">
            <v>0</v>
          </cell>
          <cell r="Y486">
            <v>0</v>
          </cell>
          <cell r="Z486">
            <v>0</v>
          </cell>
          <cell r="AA486">
            <v>0</v>
          </cell>
          <cell r="AB486">
            <v>0</v>
          </cell>
          <cell r="AC486">
            <v>0</v>
          </cell>
          <cell r="AD486">
            <v>224</v>
          </cell>
          <cell r="AE486">
            <v>68</v>
          </cell>
          <cell r="AF486">
            <v>292</v>
          </cell>
          <cell r="AG486">
            <v>224</v>
          </cell>
          <cell r="AH486">
            <v>68</v>
          </cell>
          <cell r="AI486">
            <v>292</v>
          </cell>
          <cell r="AJ486">
            <v>224</v>
          </cell>
          <cell r="AK486">
            <v>68</v>
          </cell>
          <cell r="AL486">
            <v>292</v>
          </cell>
          <cell r="AM486">
            <v>0</v>
          </cell>
          <cell r="AN486">
            <v>0</v>
          </cell>
          <cell r="AO486">
            <v>0</v>
          </cell>
          <cell r="AP486">
            <v>0</v>
          </cell>
          <cell r="AQ486">
            <v>0</v>
          </cell>
          <cell r="AR486">
            <v>0</v>
          </cell>
          <cell r="AS486">
            <v>292</v>
          </cell>
          <cell r="AT486">
            <v>0</v>
          </cell>
          <cell r="AU486">
            <v>0</v>
          </cell>
          <cell r="AV486">
            <v>10</v>
          </cell>
          <cell r="AW486">
            <v>8</v>
          </cell>
          <cell r="AX486">
            <v>60</v>
          </cell>
          <cell r="AY486">
            <v>8</v>
          </cell>
          <cell r="AZ486">
            <v>44</v>
          </cell>
          <cell r="BA486">
            <v>6</v>
          </cell>
          <cell r="BB486">
            <v>0</v>
          </cell>
          <cell r="BC486">
            <v>0</v>
          </cell>
          <cell r="BD486">
            <v>0</v>
          </cell>
          <cell r="BE486">
            <v>0</v>
          </cell>
          <cell r="BF486">
            <v>0</v>
          </cell>
          <cell r="BG486">
            <v>0</v>
          </cell>
          <cell r="BH486">
            <v>0</v>
          </cell>
          <cell r="BI486">
            <v>0</v>
          </cell>
          <cell r="BL486">
            <v>0</v>
          </cell>
          <cell r="BM486">
            <v>0</v>
          </cell>
          <cell r="BN486">
            <v>0</v>
          </cell>
          <cell r="BQ486">
            <v>0</v>
          </cell>
          <cell r="BR486">
            <v>1177220.48</v>
          </cell>
          <cell r="BS486">
            <v>1177220.48</v>
          </cell>
          <cell r="BV486">
            <v>117797.43</v>
          </cell>
          <cell r="BW486">
            <v>3107691.49</v>
          </cell>
          <cell r="BX486">
            <v>3225488.92</v>
          </cell>
          <cell r="CA486">
            <v>45403.05</v>
          </cell>
          <cell r="CB486">
            <v>3044784.15</v>
          </cell>
          <cell r="CC486">
            <v>3090187.2</v>
          </cell>
          <cell r="CF486">
            <v>0</v>
          </cell>
          <cell r="CG486">
            <v>0</v>
          </cell>
          <cell r="CH486">
            <v>0</v>
          </cell>
          <cell r="CL486">
            <v>0</v>
          </cell>
          <cell r="CM486">
            <v>0</v>
          </cell>
          <cell r="CN486">
            <v>0</v>
          </cell>
          <cell r="CQ486">
            <v>0</v>
          </cell>
          <cell r="CR486">
            <v>0</v>
          </cell>
          <cell r="CS486">
            <v>0</v>
          </cell>
          <cell r="CT486">
            <v>3090187.15685368</v>
          </cell>
          <cell r="CU486">
            <v>0</v>
          </cell>
          <cell r="CV486">
            <v>0</v>
          </cell>
          <cell r="CW486">
            <v>3090187.15685368</v>
          </cell>
          <cell r="CX486">
            <v>0</v>
          </cell>
          <cell r="CY486">
            <v>0</v>
          </cell>
          <cell r="CZ486">
            <v>0</v>
          </cell>
          <cell r="DA486">
            <v>0</v>
          </cell>
          <cell r="DB486">
            <v>0</v>
          </cell>
          <cell r="DC486">
            <v>0</v>
          </cell>
          <cell r="DD486">
            <v>0</v>
          </cell>
          <cell r="DE486">
            <v>0</v>
          </cell>
          <cell r="DF486">
            <v>0</v>
          </cell>
          <cell r="DG486">
            <v>0</v>
          </cell>
          <cell r="DH486">
            <v>0</v>
          </cell>
          <cell r="DI486">
            <v>0</v>
          </cell>
          <cell r="DJ486" t="str">
            <v>COOPERATIVA AGRARIA JUAN MARCO EL PALTO</v>
          </cell>
          <cell r="DK486" t="str">
            <v>02 Cooperativa</v>
          </cell>
          <cell r="FI486" t="str">
            <v>pacMAYOR</v>
          </cell>
        </row>
        <row r="487">
          <cell r="A487">
            <v>20600382064</v>
          </cell>
          <cell r="C487" t="str">
            <v>CACAO</v>
          </cell>
          <cell r="D487" t="str">
            <v>CACAO</v>
          </cell>
          <cell r="E487" t="str">
            <v>Ucayali</v>
          </cell>
          <cell r="F487">
            <v>250303</v>
          </cell>
          <cell r="H487" t="str">
            <v>Padre Abad</v>
          </cell>
          <cell r="I487" t="str">
            <v>Curimana</v>
          </cell>
          <cell r="R487" t="str">
            <v>PAC</v>
          </cell>
          <cell r="S487" t="str">
            <v>2019</v>
          </cell>
          <cell r="T487">
            <v>1</v>
          </cell>
          <cell r="U487" t="str">
            <v>SI</v>
          </cell>
          <cell r="V487" t="str">
            <v>NO</v>
          </cell>
          <cell r="W487">
            <v>0</v>
          </cell>
          <cell r="X487">
            <v>21</v>
          </cell>
          <cell r="Y487">
            <v>4</v>
          </cell>
          <cell r="Z487">
            <v>25</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25</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L487">
            <v>0</v>
          </cell>
          <cell r="BM487">
            <v>0</v>
          </cell>
          <cell r="BN487">
            <v>0</v>
          </cell>
          <cell r="BQ487">
            <v>0</v>
          </cell>
          <cell r="BR487">
            <v>0</v>
          </cell>
          <cell r="BS487">
            <v>0</v>
          </cell>
          <cell r="BV487">
            <v>0</v>
          </cell>
          <cell r="BW487">
            <v>0</v>
          </cell>
          <cell r="BX487">
            <v>0</v>
          </cell>
          <cell r="CA487">
            <v>0</v>
          </cell>
          <cell r="CB487">
            <v>0</v>
          </cell>
          <cell r="CC487">
            <v>0</v>
          </cell>
          <cell r="CF487">
            <v>0</v>
          </cell>
          <cell r="CG487">
            <v>0</v>
          </cell>
          <cell r="CH487">
            <v>0</v>
          </cell>
          <cell r="CL487">
            <v>0</v>
          </cell>
          <cell r="CM487">
            <v>0</v>
          </cell>
          <cell r="CN487">
            <v>0</v>
          </cell>
          <cell r="CQ487">
            <v>0</v>
          </cell>
          <cell r="CR487">
            <v>0</v>
          </cell>
          <cell r="CS487">
            <v>0</v>
          </cell>
          <cell r="CT487">
            <v>0</v>
          </cell>
          <cell r="CU487">
            <v>0</v>
          </cell>
          <cell r="CV487">
            <v>0</v>
          </cell>
          <cell r="CW487">
            <v>0</v>
          </cell>
          <cell r="CX487">
            <v>0</v>
          </cell>
          <cell r="CY487">
            <v>0</v>
          </cell>
          <cell r="CZ487">
            <v>0</v>
          </cell>
          <cell r="DA487">
            <v>0</v>
          </cell>
          <cell r="DB487">
            <v>0</v>
          </cell>
          <cell r="DC487">
            <v>0</v>
          </cell>
          <cell r="DD487">
            <v>0</v>
          </cell>
          <cell r="DE487">
            <v>0</v>
          </cell>
          <cell r="DF487">
            <v>0</v>
          </cell>
          <cell r="DG487">
            <v>0</v>
          </cell>
          <cell r="DH487">
            <v>0</v>
          </cell>
          <cell r="DI487">
            <v>0</v>
          </cell>
          <cell r="DJ487" t="str">
            <v>COOPERATIVA AGRARIA ECOLOGICA AGROINDUSTRIAL DE CURIMANA LTDA..</v>
          </cell>
          <cell r="DK487" t="str">
            <v>02 Cooperativa</v>
          </cell>
          <cell r="FI487" t="str">
            <v>pacMAYOR</v>
          </cell>
        </row>
        <row r="488">
          <cell r="A488">
            <v>20608311387</v>
          </cell>
          <cell r="C488" t="str">
            <v>PLÁTANO</v>
          </cell>
          <cell r="D488" t="str">
            <v>PLÁTANO</v>
          </cell>
          <cell r="E488" t="str">
            <v>Loreto</v>
          </cell>
          <cell r="F488">
            <v>160301</v>
          </cell>
          <cell r="H488" t="str">
            <v>Loreto</v>
          </cell>
          <cell r="I488" t="str">
            <v>Nauta</v>
          </cell>
          <cell r="R488" t="str">
            <v>PAC</v>
          </cell>
          <cell r="S488" t="str">
            <v>2021</v>
          </cell>
          <cell r="T488">
            <v>1</v>
          </cell>
          <cell r="U488" t="str">
            <v>SI</v>
          </cell>
          <cell r="V488" t="str">
            <v>SI</v>
          </cell>
          <cell r="W488">
            <v>0</v>
          </cell>
          <cell r="X488">
            <v>0</v>
          </cell>
          <cell r="Y488">
            <v>0</v>
          </cell>
          <cell r="Z488">
            <v>0</v>
          </cell>
          <cell r="AA488">
            <v>0</v>
          </cell>
          <cell r="AB488">
            <v>0</v>
          </cell>
          <cell r="AC488">
            <v>0</v>
          </cell>
          <cell r="AD488">
            <v>20</v>
          </cell>
          <cell r="AE488">
            <v>20</v>
          </cell>
          <cell r="AF488">
            <v>40</v>
          </cell>
          <cell r="AG488">
            <v>0</v>
          </cell>
          <cell r="AH488">
            <v>0</v>
          </cell>
          <cell r="AI488">
            <v>0</v>
          </cell>
          <cell r="AJ488">
            <v>0</v>
          </cell>
          <cell r="AK488">
            <v>0</v>
          </cell>
          <cell r="AL488">
            <v>0</v>
          </cell>
          <cell r="AM488">
            <v>0</v>
          </cell>
          <cell r="AN488">
            <v>0</v>
          </cell>
          <cell r="AO488">
            <v>0</v>
          </cell>
          <cell r="AP488">
            <v>0</v>
          </cell>
          <cell r="AQ488">
            <v>0</v>
          </cell>
          <cell r="AR488">
            <v>0</v>
          </cell>
          <cell r="AS488">
            <v>40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L488">
            <v>0</v>
          </cell>
          <cell r="BM488">
            <v>0</v>
          </cell>
          <cell r="BN488">
            <v>0</v>
          </cell>
          <cell r="BQ488">
            <v>0</v>
          </cell>
          <cell r="BR488">
            <v>0</v>
          </cell>
          <cell r="BS488">
            <v>0</v>
          </cell>
          <cell r="BV488">
            <v>0</v>
          </cell>
          <cell r="BW488">
            <v>0</v>
          </cell>
          <cell r="BX488">
            <v>0</v>
          </cell>
          <cell r="CA488">
            <v>0</v>
          </cell>
          <cell r="CB488">
            <v>0</v>
          </cell>
          <cell r="CC488">
            <v>0</v>
          </cell>
          <cell r="CF488">
            <v>0</v>
          </cell>
          <cell r="CG488">
            <v>0</v>
          </cell>
          <cell r="CH488">
            <v>0</v>
          </cell>
          <cell r="CL488">
            <v>0</v>
          </cell>
          <cell r="CM488">
            <v>0</v>
          </cell>
          <cell r="CN488">
            <v>0</v>
          </cell>
          <cell r="CQ488">
            <v>0</v>
          </cell>
          <cell r="CR488">
            <v>0</v>
          </cell>
          <cell r="CS488">
            <v>0</v>
          </cell>
          <cell r="CT488">
            <v>0</v>
          </cell>
          <cell r="CU488">
            <v>0</v>
          </cell>
          <cell r="CV488">
            <v>0</v>
          </cell>
          <cell r="CW488">
            <v>0</v>
          </cell>
          <cell r="CX488">
            <v>0</v>
          </cell>
          <cell r="CY488">
            <v>0</v>
          </cell>
          <cell r="CZ488">
            <v>0</v>
          </cell>
          <cell r="DA488">
            <v>0</v>
          </cell>
          <cell r="DB488">
            <v>0</v>
          </cell>
          <cell r="DC488">
            <v>0</v>
          </cell>
          <cell r="DD488">
            <v>0</v>
          </cell>
          <cell r="DE488">
            <v>0</v>
          </cell>
          <cell r="DF488">
            <v>0</v>
          </cell>
          <cell r="DG488">
            <v>0</v>
          </cell>
          <cell r="DH488">
            <v>0</v>
          </cell>
          <cell r="DI488">
            <v>0</v>
          </cell>
          <cell r="DJ488" t="str">
            <v>ASOCIACION DE PRODUCTORES AGRARIOS LOS TRIUNFADORES</v>
          </cell>
          <cell r="DK488" t="str">
            <v>01 Asociación</v>
          </cell>
          <cell r="FI488" t="str">
            <v>pacMAYOR</v>
          </cell>
        </row>
        <row r="489">
          <cell r="A489">
            <v>20608389734</v>
          </cell>
          <cell r="C489" t="str">
            <v>PAPA</v>
          </cell>
          <cell r="D489" t="str">
            <v>PAPA NATIVA</v>
          </cell>
          <cell r="E489" t="str">
            <v>Huanuco</v>
          </cell>
          <cell r="F489">
            <v>100804</v>
          </cell>
          <cell r="H489" t="str">
            <v>Pachitea</v>
          </cell>
          <cell r="I489" t="str">
            <v>Umari</v>
          </cell>
          <cell r="R489" t="str">
            <v>PAC</v>
          </cell>
          <cell r="S489" t="str">
            <v>2024 - 2025</v>
          </cell>
          <cell r="T489">
            <v>2</v>
          </cell>
          <cell r="U489" t="str">
            <v>SI</v>
          </cell>
          <cell r="V489" t="str">
            <v>SI</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17</v>
          </cell>
          <cell r="AN489">
            <v>9</v>
          </cell>
          <cell r="AO489">
            <v>26</v>
          </cell>
          <cell r="AP489">
            <v>16</v>
          </cell>
          <cell r="AQ489">
            <v>10</v>
          </cell>
          <cell r="AR489">
            <v>26</v>
          </cell>
          <cell r="AS489">
            <v>26</v>
          </cell>
          <cell r="AT489">
            <v>0</v>
          </cell>
          <cell r="AU489">
            <v>0</v>
          </cell>
          <cell r="AV489">
            <v>0</v>
          </cell>
          <cell r="AW489">
            <v>0</v>
          </cell>
          <cell r="AX489">
            <v>0</v>
          </cell>
          <cell r="AY489">
            <v>0</v>
          </cell>
          <cell r="AZ489">
            <v>0</v>
          </cell>
          <cell r="BA489">
            <v>0</v>
          </cell>
          <cell r="BB489">
            <v>24</v>
          </cell>
          <cell r="BC489">
            <v>0</v>
          </cell>
          <cell r="BD489">
            <v>21</v>
          </cell>
          <cell r="BE489">
            <v>0</v>
          </cell>
          <cell r="BF489">
            <v>0</v>
          </cell>
          <cell r="BG489">
            <v>0</v>
          </cell>
          <cell r="BH489">
            <v>0</v>
          </cell>
          <cell r="BI489">
            <v>0</v>
          </cell>
          <cell r="BL489">
            <v>0</v>
          </cell>
          <cell r="BM489">
            <v>0</v>
          </cell>
          <cell r="BN489">
            <v>0</v>
          </cell>
          <cell r="BQ489">
            <v>0</v>
          </cell>
          <cell r="BR489">
            <v>0</v>
          </cell>
          <cell r="BS489">
            <v>0</v>
          </cell>
          <cell r="BV489">
            <v>0</v>
          </cell>
          <cell r="BW489">
            <v>0</v>
          </cell>
          <cell r="BX489">
            <v>0</v>
          </cell>
          <cell r="CA489">
            <v>0</v>
          </cell>
          <cell r="CB489">
            <v>0</v>
          </cell>
          <cell r="CC489">
            <v>0</v>
          </cell>
          <cell r="CF489">
            <v>198906.45680000001</v>
          </cell>
          <cell r="CG489">
            <v>0</v>
          </cell>
          <cell r="CH489">
            <v>198906.45680000001</v>
          </cell>
          <cell r="CL489">
            <v>184912.92499999999</v>
          </cell>
          <cell r="CM489">
            <v>0</v>
          </cell>
          <cell r="CN489">
            <v>184912.92499999999</v>
          </cell>
          <cell r="CQ489">
            <v>0</v>
          </cell>
          <cell r="CR489">
            <v>0</v>
          </cell>
          <cell r="CS489">
            <v>0</v>
          </cell>
          <cell r="CT489">
            <v>0</v>
          </cell>
          <cell r="CU489">
            <v>0</v>
          </cell>
          <cell r="CV489">
            <v>0</v>
          </cell>
          <cell r="CW489">
            <v>0</v>
          </cell>
          <cell r="CX489">
            <v>0</v>
          </cell>
          <cell r="CY489">
            <v>0</v>
          </cell>
          <cell r="CZ489">
            <v>198906.45680000001</v>
          </cell>
          <cell r="DA489">
            <v>0</v>
          </cell>
          <cell r="DB489">
            <v>0</v>
          </cell>
          <cell r="DC489">
            <v>198906.45680000001</v>
          </cell>
          <cell r="DD489">
            <v>0</v>
          </cell>
          <cell r="DE489">
            <v>0</v>
          </cell>
          <cell r="DF489">
            <v>184912.92499999999</v>
          </cell>
          <cell r="DG489">
            <v>0</v>
          </cell>
          <cell r="DH489">
            <v>0</v>
          </cell>
          <cell r="DI489">
            <v>184912.92499999999</v>
          </cell>
          <cell r="DJ489" t="str">
            <v>ASOCIACION AGROPECUARIO COMUNAL DE GOYAR PUNTA DEL DISTRITO DE UMARI</v>
          </cell>
          <cell r="DK489" t="str">
            <v>01 Asociación</v>
          </cell>
          <cell r="FI489" t="str">
            <v>pacMAYOR</v>
          </cell>
        </row>
        <row r="490">
          <cell r="A490">
            <v>20608453815</v>
          </cell>
          <cell r="C490" t="str">
            <v>PAPA</v>
          </cell>
          <cell r="D490" t="str">
            <v>PAPA NATIVA</v>
          </cell>
          <cell r="E490" t="str">
            <v>Huanuco</v>
          </cell>
          <cell r="F490">
            <v>100804</v>
          </cell>
          <cell r="H490" t="str">
            <v>Pachitea</v>
          </cell>
          <cell r="I490" t="str">
            <v>Umari</v>
          </cell>
          <cell r="R490" t="str">
            <v>PAC</v>
          </cell>
          <cell r="S490" t="str">
            <v>2024 - 2025</v>
          </cell>
          <cell r="T490">
            <v>2</v>
          </cell>
          <cell r="U490" t="str">
            <v>SI</v>
          </cell>
          <cell r="V490" t="str">
            <v>SI</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23</v>
          </cell>
          <cell r="AN490">
            <v>11</v>
          </cell>
          <cell r="AO490">
            <v>34</v>
          </cell>
          <cell r="AP490">
            <v>23</v>
          </cell>
          <cell r="AQ490">
            <v>11</v>
          </cell>
          <cell r="AR490">
            <v>34</v>
          </cell>
          <cell r="AS490">
            <v>34</v>
          </cell>
          <cell r="AT490">
            <v>0</v>
          </cell>
          <cell r="AU490">
            <v>0</v>
          </cell>
          <cell r="AV490">
            <v>0</v>
          </cell>
          <cell r="AW490">
            <v>0</v>
          </cell>
          <cell r="AX490">
            <v>0</v>
          </cell>
          <cell r="AY490">
            <v>0</v>
          </cell>
          <cell r="AZ490">
            <v>0</v>
          </cell>
          <cell r="BA490">
            <v>0</v>
          </cell>
          <cell r="BB490">
            <v>24</v>
          </cell>
          <cell r="BC490">
            <v>0</v>
          </cell>
          <cell r="BD490">
            <v>12</v>
          </cell>
          <cell r="BE490">
            <v>0</v>
          </cell>
          <cell r="BF490">
            <v>0</v>
          </cell>
          <cell r="BG490">
            <v>0</v>
          </cell>
          <cell r="BH490">
            <v>0</v>
          </cell>
          <cell r="BI490">
            <v>0</v>
          </cell>
          <cell r="BL490">
            <v>0</v>
          </cell>
          <cell r="BM490">
            <v>0</v>
          </cell>
          <cell r="BN490">
            <v>0</v>
          </cell>
          <cell r="BQ490">
            <v>0</v>
          </cell>
          <cell r="BR490">
            <v>0</v>
          </cell>
          <cell r="BS490">
            <v>0</v>
          </cell>
          <cell r="BV490">
            <v>0</v>
          </cell>
          <cell r="BW490">
            <v>0</v>
          </cell>
          <cell r="BX490">
            <v>0</v>
          </cell>
          <cell r="CA490">
            <v>0</v>
          </cell>
          <cell r="CB490">
            <v>0</v>
          </cell>
          <cell r="CC490">
            <v>0</v>
          </cell>
          <cell r="CF490">
            <v>248228.84400000001</v>
          </cell>
          <cell r="CG490">
            <v>0</v>
          </cell>
          <cell r="CH490">
            <v>248228.84400000001</v>
          </cell>
          <cell r="CL490">
            <v>535111.10200000007</v>
          </cell>
          <cell r="CM490">
            <v>0</v>
          </cell>
          <cell r="CN490">
            <v>535111.10200000007</v>
          </cell>
          <cell r="CQ490">
            <v>0</v>
          </cell>
          <cell r="CR490">
            <v>0</v>
          </cell>
          <cell r="CS490">
            <v>0</v>
          </cell>
          <cell r="CT490">
            <v>0</v>
          </cell>
          <cell r="CU490">
            <v>0</v>
          </cell>
          <cell r="CV490">
            <v>0</v>
          </cell>
          <cell r="CW490">
            <v>0</v>
          </cell>
          <cell r="CX490">
            <v>0</v>
          </cell>
          <cell r="CY490">
            <v>53715.54</v>
          </cell>
          <cell r="CZ490">
            <v>194513.304</v>
          </cell>
          <cell r="DA490">
            <v>0</v>
          </cell>
          <cell r="DB490">
            <v>0</v>
          </cell>
          <cell r="DC490">
            <v>248228.84400000001</v>
          </cell>
          <cell r="DD490">
            <v>0</v>
          </cell>
          <cell r="DE490">
            <v>0</v>
          </cell>
          <cell r="DF490">
            <v>535111.10200000007</v>
          </cell>
          <cell r="DG490">
            <v>0</v>
          </cell>
          <cell r="DH490">
            <v>0</v>
          </cell>
          <cell r="DI490">
            <v>535111.10200000007</v>
          </cell>
          <cell r="DJ490" t="str">
            <v>ASOCIACIÓN AGROPECUARIA COMUNAL MIRANDO HACIA EL FUTURO DEL CASERIO DE CUCHO DEL DISTRITO DE UMARI</v>
          </cell>
          <cell r="DK490" t="str">
            <v>01 Asociación</v>
          </cell>
          <cell r="FI490" t="str">
            <v>pacMAYOR</v>
          </cell>
        </row>
        <row r="491">
          <cell r="A491">
            <v>20608470388</v>
          </cell>
          <cell r="C491" t="str">
            <v>ZAPALLO</v>
          </cell>
          <cell r="D491" t="str">
            <v>ZAPALLO</v>
          </cell>
          <cell r="E491" t="str">
            <v>Moquegua-Tacna</v>
          </cell>
          <cell r="F491">
            <v>230204</v>
          </cell>
          <cell r="H491" t="str">
            <v>Candarave</v>
          </cell>
          <cell r="I491" t="str">
            <v>Curibaya</v>
          </cell>
          <cell r="R491" t="str">
            <v>PAC</v>
          </cell>
          <cell r="S491" t="str">
            <v>2024 - 2025</v>
          </cell>
          <cell r="T491">
            <v>2</v>
          </cell>
          <cell r="U491" t="str">
            <v>SI</v>
          </cell>
          <cell r="V491" t="str">
            <v>SI</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7</v>
          </cell>
          <cell r="AN491">
            <v>10</v>
          </cell>
          <cell r="AO491">
            <v>17</v>
          </cell>
          <cell r="AP491">
            <v>7</v>
          </cell>
          <cell r="AQ491">
            <v>10</v>
          </cell>
          <cell r="AR491">
            <v>17</v>
          </cell>
          <cell r="AS491">
            <v>17</v>
          </cell>
          <cell r="AT491">
            <v>0</v>
          </cell>
          <cell r="AU491">
            <v>0</v>
          </cell>
          <cell r="AV491">
            <v>0</v>
          </cell>
          <cell r="AW491">
            <v>0</v>
          </cell>
          <cell r="AX491">
            <v>0</v>
          </cell>
          <cell r="AY491">
            <v>0</v>
          </cell>
          <cell r="AZ491">
            <v>0</v>
          </cell>
          <cell r="BA491">
            <v>0</v>
          </cell>
          <cell r="BB491">
            <v>2</v>
          </cell>
          <cell r="BC491">
            <v>0</v>
          </cell>
          <cell r="BD491">
            <v>6</v>
          </cell>
          <cell r="BE491">
            <v>0</v>
          </cell>
          <cell r="BF491">
            <v>0</v>
          </cell>
          <cell r="BG491">
            <v>0</v>
          </cell>
          <cell r="BH491">
            <v>0</v>
          </cell>
          <cell r="BI491">
            <v>0</v>
          </cell>
          <cell r="BL491">
            <v>0</v>
          </cell>
          <cell r="BM491">
            <v>0</v>
          </cell>
          <cell r="BN491">
            <v>0</v>
          </cell>
          <cell r="BQ491">
            <v>0</v>
          </cell>
          <cell r="BR491">
            <v>0</v>
          </cell>
          <cell r="BS491">
            <v>0</v>
          </cell>
          <cell r="BV491">
            <v>0</v>
          </cell>
          <cell r="BW491">
            <v>0</v>
          </cell>
          <cell r="BX491">
            <v>0</v>
          </cell>
          <cell r="CA491">
            <v>0</v>
          </cell>
          <cell r="CB491">
            <v>0</v>
          </cell>
          <cell r="CC491">
            <v>0</v>
          </cell>
          <cell r="CF491">
            <v>66500</v>
          </cell>
          <cell r="CG491">
            <v>0</v>
          </cell>
          <cell r="CH491">
            <v>66500</v>
          </cell>
          <cell r="CL491">
            <v>0</v>
          </cell>
          <cell r="CM491">
            <v>0</v>
          </cell>
          <cell r="CN491">
            <v>0</v>
          </cell>
          <cell r="CQ491">
            <v>0</v>
          </cell>
          <cell r="CR491">
            <v>0</v>
          </cell>
          <cell r="CS491">
            <v>0</v>
          </cell>
          <cell r="CT491">
            <v>0</v>
          </cell>
          <cell r="CU491">
            <v>0</v>
          </cell>
          <cell r="CV491">
            <v>0</v>
          </cell>
          <cell r="CW491">
            <v>0</v>
          </cell>
          <cell r="CX491">
            <v>0</v>
          </cell>
          <cell r="CY491">
            <v>66500</v>
          </cell>
          <cell r="CZ491">
            <v>0</v>
          </cell>
          <cell r="DA491">
            <v>0</v>
          </cell>
          <cell r="DB491">
            <v>0</v>
          </cell>
          <cell r="DC491">
            <v>66500</v>
          </cell>
          <cell r="DD491">
            <v>0</v>
          </cell>
          <cell r="DE491">
            <v>0</v>
          </cell>
          <cell r="DF491">
            <v>0</v>
          </cell>
          <cell r="DG491">
            <v>0</v>
          </cell>
          <cell r="DH491">
            <v>0</v>
          </cell>
          <cell r="DI491">
            <v>0</v>
          </cell>
          <cell r="DJ491" t="str">
            <v>ASOCIACION DE PRODUCTORES AGROPECUARIOS HUALLAHUALLANI-CURIBAYA</v>
          </cell>
          <cell r="DK491" t="str">
            <v>01 Asociación</v>
          </cell>
          <cell r="FI491" t="str">
            <v>pacMAYOR</v>
          </cell>
        </row>
        <row r="492">
          <cell r="A492">
            <v>20602054480</v>
          </cell>
          <cell r="C492" t="str">
            <v>CAFÉ</v>
          </cell>
          <cell r="D492" t="str">
            <v>CAFÉ</v>
          </cell>
          <cell r="E492" t="str">
            <v>Pasco</v>
          </cell>
          <cell r="F492">
            <v>190307</v>
          </cell>
          <cell r="H492" t="str">
            <v>Oxapampa</v>
          </cell>
          <cell r="I492" t="str">
            <v>Villa Rica</v>
          </cell>
          <cell r="R492" t="str">
            <v>PAC</v>
          </cell>
          <cell r="S492" t="str">
            <v>2022-2023-2024 - 2025</v>
          </cell>
          <cell r="T492">
            <v>4</v>
          </cell>
          <cell r="U492" t="str">
            <v>SI</v>
          </cell>
          <cell r="V492" t="str">
            <v>SI</v>
          </cell>
          <cell r="W492">
            <v>0</v>
          </cell>
          <cell r="X492">
            <v>0</v>
          </cell>
          <cell r="Y492">
            <v>0</v>
          </cell>
          <cell r="Z492">
            <v>0</v>
          </cell>
          <cell r="AA492">
            <v>0</v>
          </cell>
          <cell r="AB492">
            <v>0</v>
          </cell>
          <cell r="AC492">
            <v>0</v>
          </cell>
          <cell r="AD492">
            <v>0</v>
          </cell>
          <cell r="AE492">
            <v>0</v>
          </cell>
          <cell r="AF492">
            <v>0</v>
          </cell>
          <cell r="AG492">
            <v>0</v>
          </cell>
          <cell r="AH492">
            <v>59</v>
          </cell>
          <cell r="AI492">
            <v>59</v>
          </cell>
          <cell r="AJ492">
            <v>0</v>
          </cell>
          <cell r="AK492">
            <v>59</v>
          </cell>
          <cell r="AL492">
            <v>59</v>
          </cell>
          <cell r="AM492">
            <v>0</v>
          </cell>
          <cell r="AN492">
            <v>59</v>
          </cell>
          <cell r="AO492">
            <v>59</v>
          </cell>
          <cell r="AP492">
            <v>0</v>
          </cell>
          <cell r="AQ492">
            <v>59</v>
          </cell>
          <cell r="AR492">
            <v>59</v>
          </cell>
          <cell r="AS492">
            <v>59</v>
          </cell>
          <cell r="AT492">
            <v>0</v>
          </cell>
          <cell r="AU492">
            <v>0</v>
          </cell>
          <cell r="AV492">
            <v>0</v>
          </cell>
          <cell r="AW492">
            <v>0</v>
          </cell>
          <cell r="AX492">
            <v>26</v>
          </cell>
          <cell r="AY492">
            <v>5</v>
          </cell>
          <cell r="AZ492">
            <v>22</v>
          </cell>
          <cell r="BA492">
            <v>0</v>
          </cell>
          <cell r="BB492">
            <v>24</v>
          </cell>
          <cell r="BC492">
            <v>0</v>
          </cell>
          <cell r="BD492">
            <v>22</v>
          </cell>
          <cell r="BE492">
            <v>3</v>
          </cell>
          <cell r="BF492">
            <v>0</v>
          </cell>
          <cell r="BG492">
            <v>0</v>
          </cell>
          <cell r="BH492">
            <v>0</v>
          </cell>
          <cell r="BI492">
            <v>0</v>
          </cell>
          <cell r="BL492">
            <v>0</v>
          </cell>
          <cell r="BM492">
            <v>0</v>
          </cell>
          <cell r="BN492">
            <v>0</v>
          </cell>
          <cell r="BQ492">
            <v>0</v>
          </cell>
          <cell r="BR492">
            <v>0</v>
          </cell>
          <cell r="BS492">
            <v>0</v>
          </cell>
          <cell r="BV492">
            <v>157351.01999999999</v>
          </cell>
          <cell r="BW492">
            <v>489317.25</v>
          </cell>
          <cell r="BX492">
            <v>646668.27</v>
          </cell>
          <cell r="CA492">
            <v>16300.15</v>
          </cell>
          <cell r="CB492">
            <v>996607.45</v>
          </cell>
          <cell r="CC492">
            <v>1012907.6</v>
          </cell>
          <cell r="CF492">
            <v>4244</v>
          </cell>
          <cell r="CG492">
            <v>358882.85340600001</v>
          </cell>
          <cell r="CH492">
            <v>363126.85340600001</v>
          </cell>
          <cell r="CL492">
            <v>52596.988635920003</v>
          </cell>
          <cell r="CM492">
            <v>2405109.4873264302</v>
          </cell>
          <cell r="CN492">
            <v>2457706.4759623501</v>
          </cell>
          <cell r="CQ492">
            <v>0</v>
          </cell>
          <cell r="CR492">
            <v>11800.15</v>
          </cell>
          <cell r="CS492">
            <v>0</v>
          </cell>
          <cell r="CT492">
            <v>1001107.43</v>
          </cell>
          <cell r="CU492">
            <v>0</v>
          </cell>
          <cell r="CV492">
            <v>0</v>
          </cell>
          <cell r="CW492">
            <v>1012907.58</v>
          </cell>
          <cell r="CX492">
            <v>2500</v>
          </cell>
          <cell r="CY492">
            <v>0</v>
          </cell>
          <cell r="CZ492">
            <v>360626.85340600001</v>
          </cell>
          <cell r="DA492">
            <v>0</v>
          </cell>
          <cell r="DB492">
            <v>0</v>
          </cell>
          <cell r="DC492">
            <v>363126.85340600001</v>
          </cell>
          <cell r="DD492">
            <v>0</v>
          </cell>
          <cell r="DE492">
            <v>4800</v>
          </cell>
          <cell r="DF492">
            <v>2452906.4759623501</v>
          </cell>
          <cell r="DG492">
            <v>0</v>
          </cell>
          <cell r="DH492">
            <v>0</v>
          </cell>
          <cell r="DI492">
            <v>2457706.4759623501</v>
          </cell>
          <cell r="DJ492" t="str">
            <v>COOPERATIVA AGRARIA ECOLOGICA DE MUJERES CAFETALERAS VILLA RICA</v>
          </cell>
          <cell r="DK492" t="str">
            <v>02 Cooperativa</v>
          </cell>
          <cell r="DN492" t="str">
            <v>Pasco</v>
          </cell>
          <cell r="DQ492" t="str">
            <v>SI</v>
          </cell>
          <cell r="DR492">
            <v>42844</v>
          </cell>
          <cell r="DS492">
            <v>2025</v>
          </cell>
          <cell r="DT492" t="str">
            <v>Finalizado</v>
          </cell>
          <cell r="DU492" t="str">
            <v>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v>
          </cell>
          <cell r="DW492" t="str">
            <v>Cooperativa Agraria Ecológica De Mujeres Cafetaleras Villa Rica</v>
          </cell>
          <cell r="DX492">
            <v>91</v>
          </cell>
          <cell r="DY492">
            <v>86</v>
          </cell>
          <cell r="DZ492">
            <v>213</v>
          </cell>
          <cell r="EA492">
            <v>2244</v>
          </cell>
          <cell r="EB492" t="str">
            <v>Mayo - Setiembre</v>
          </cell>
          <cell r="EC492" t="str">
            <v>Junio - Diciembre</v>
          </cell>
          <cell r="ED492" t="str">
            <v>1100 - 1850 m s. n. m.</v>
          </cell>
          <cell r="EE492" t="str">
            <v>Catimor, Obatá, Geisha, Catuaí, Caturra</v>
          </cell>
          <cell r="EF492" t="str">
            <v>SI ( VIGENTE HASTA AGOSTO 2026)</v>
          </cell>
          <cell r="EG492" t="str">
            <v>SI (VIGENTE HASTA SEPTIEMBRE 2026)</v>
          </cell>
          <cell r="EH492" t="str">
            <v xml:space="preserve">BIRD FRIENDLY / LIBRE TRABAJO INFANTIL  </v>
          </cell>
          <cell r="EI492" t="str">
            <v xml:space="preserve">Grado 1 , Café especial  por microlotes y varietales de 85 puntos a más </v>
          </cell>
          <cell r="EJ492" t="str">
            <v>Empadronados PPA 64.8%</v>
          </cell>
          <cell r="EK492" t="str">
            <v>Jirón Pozuzo, Villa Rica - Oxapampa</v>
          </cell>
          <cell r="EL492" t="str">
            <v>tania.andrade@cemcavir.com</v>
          </cell>
          <cell r="EM492">
            <v>979859354</v>
          </cell>
          <cell r="EN492" t="str">
            <v>http://cemcavir.com</v>
          </cell>
          <cell r="EO492" t="str">
            <v>https://www.facebook.com/share/1XCpW5zYxv/</v>
          </cell>
          <cell r="EP492" t="str">
            <v>Nancy Tania Andrade Gabancho</v>
          </cell>
          <cell r="ES492" t="str">
            <v>Nancy Tania Andrade Gabancho</v>
          </cell>
          <cell r="ET492">
            <v>979859354</v>
          </cell>
          <cell r="EV492" t="str">
            <v xml:space="preserve">Q0230325N/RCELLB
Q0016825N/RCELLB </v>
          </cell>
          <cell r="EW492">
            <v>47716</v>
          </cell>
          <cell r="EX492" t="str">
            <v xml:space="preserve">CEMCAVIR </v>
          </cell>
          <cell r="EY492" t="str">
            <v xml:space="preserve">250 GR. 1 KG. </v>
          </cell>
          <cell r="EZ492" t="str">
            <v xml:space="preserve">CEMCAVIR </v>
          </cell>
          <cell r="FA492" t="str">
            <v xml:space="preserve">250 GR. 1 KG. </v>
          </cell>
          <cell r="FC492" t="str">
            <v>SI</v>
          </cell>
          <cell r="FD492">
            <v>800858.56</v>
          </cell>
          <cell r="FE492">
            <v>91770</v>
          </cell>
          <cell r="FF492">
            <v>1330</v>
          </cell>
          <cell r="FG492">
            <v>4.836363636363636</v>
          </cell>
          <cell r="FH492" t="str">
            <v>Alemania y Belgica.</v>
          </cell>
          <cell r="FI492" t="str">
            <v>pacMAYOR|san martin</v>
          </cell>
        </row>
        <row r="493">
          <cell r="A493">
            <v>20608506706</v>
          </cell>
          <cell r="C493" t="str">
            <v>PIÑA</v>
          </cell>
          <cell r="D493" t="str">
            <v>PIÑA</v>
          </cell>
          <cell r="E493" t="str">
            <v>Junin</v>
          </cell>
          <cell r="F493">
            <v>120601</v>
          </cell>
          <cell r="H493" t="str">
            <v>Satipo</v>
          </cell>
          <cell r="I493" t="str">
            <v>Satipo</v>
          </cell>
          <cell r="R493" t="str">
            <v>PAC</v>
          </cell>
          <cell r="S493" t="str">
            <v>2025</v>
          </cell>
          <cell r="T493">
            <v>1</v>
          </cell>
          <cell r="U493" t="str">
            <v>SI</v>
          </cell>
          <cell r="V493" t="str">
            <v>SI</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55</v>
          </cell>
          <cell r="AQ493">
            <v>23</v>
          </cell>
          <cell r="AR493">
            <v>78</v>
          </cell>
          <cell r="AS493">
            <v>78</v>
          </cell>
          <cell r="BD493">
            <v>10</v>
          </cell>
          <cell r="BE493">
            <v>1</v>
          </cell>
          <cell r="CL493">
            <v>4688767.5111085027</v>
          </cell>
          <cell r="CM493">
            <v>0</v>
          </cell>
          <cell r="CN493">
            <v>4688767.5111085027</v>
          </cell>
          <cell r="DD493">
            <v>0</v>
          </cell>
          <cell r="DE493">
            <v>0</v>
          </cell>
          <cell r="DF493">
            <v>4688767.5111085027</v>
          </cell>
          <cell r="DG493">
            <v>0</v>
          </cell>
          <cell r="DH493">
            <v>0</v>
          </cell>
          <cell r="DI493">
            <v>4688767.5111085027</v>
          </cell>
          <cell r="DJ493" t="str">
            <v>COOPERATIVA AGRARIA SOSTENIBLE AGROPERU LTDA - CAS AGROPERU LTDA</v>
          </cell>
          <cell r="DK493" t="str">
            <v>02 Cooperativa</v>
          </cell>
          <cell r="FI493" t="str">
            <v>pacMAYOR</v>
          </cell>
        </row>
        <row r="494">
          <cell r="A494">
            <v>20608517741</v>
          </cell>
          <cell r="C494" t="str">
            <v>NARANJA</v>
          </cell>
          <cell r="D494" t="str">
            <v>NARANJA</v>
          </cell>
          <cell r="E494" t="str">
            <v>Cusco</v>
          </cell>
          <cell r="F494">
            <v>80408</v>
          </cell>
          <cell r="H494" t="str">
            <v>Calca</v>
          </cell>
          <cell r="I494" t="str">
            <v>Yanatile</v>
          </cell>
          <cell r="R494" t="str">
            <v>PAC</v>
          </cell>
          <cell r="S494" t="str">
            <v>2023-2024 - 2025</v>
          </cell>
          <cell r="T494">
            <v>3</v>
          </cell>
          <cell r="U494" t="str">
            <v>SI</v>
          </cell>
          <cell r="V494" t="str">
            <v>SI</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15</v>
          </cell>
          <cell r="AK494">
            <v>10</v>
          </cell>
          <cell r="AL494">
            <v>25</v>
          </cell>
          <cell r="AM494">
            <v>34</v>
          </cell>
          <cell r="AN494">
            <v>8</v>
          </cell>
          <cell r="AO494">
            <v>42</v>
          </cell>
          <cell r="AP494">
            <v>34</v>
          </cell>
          <cell r="AQ494">
            <v>8</v>
          </cell>
          <cell r="AR494">
            <v>42</v>
          </cell>
          <cell r="AS494">
            <v>42</v>
          </cell>
          <cell r="AT494">
            <v>0</v>
          </cell>
          <cell r="AU494">
            <v>0</v>
          </cell>
          <cell r="AV494">
            <v>0</v>
          </cell>
          <cell r="AW494">
            <v>0</v>
          </cell>
          <cell r="AX494">
            <v>0</v>
          </cell>
          <cell r="AY494">
            <v>0</v>
          </cell>
          <cell r="AZ494">
            <v>12</v>
          </cell>
          <cell r="BA494">
            <v>3</v>
          </cell>
          <cell r="BB494">
            <v>33</v>
          </cell>
          <cell r="BC494">
            <v>9</v>
          </cell>
          <cell r="BD494">
            <v>30</v>
          </cell>
          <cell r="BE494">
            <v>6</v>
          </cell>
          <cell r="BF494">
            <v>0</v>
          </cell>
          <cell r="BG494">
            <v>0</v>
          </cell>
          <cell r="BH494">
            <v>0</v>
          </cell>
          <cell r="BI494">
            <v>0</v>
          </cell>
          <cell r="BL494">
            <v>0</v>
          </cell>
          <cell r="BM494">
            <v>0</v>
          </cell>
          <cell r="BN494">
            <v>0</v>
          </cell>
          <cell r="BQ494">
            <v>0</v>
          </cell>
          <cell r="BR494">
            <v>0</v>
          </cell>
          <cell r="BS494">
            <v>0</v>
          </cell>
          <cell r="BV494">
            <v>0</v>
          </cell>
          <cell r="BW494">
            <v>0</v>
          </cell>
          <cell r="BX494">
            <v>0</v>
          </cell>
          <cell r="CA494">
            <v>1154000</v>
          </cell>
          <cell r="CB494">
            <v>0</v>
          </cell>
          <cell r="CC494">
            <v>1154000</v>
          </cell>
          <cell r="CF494">
            <v>693800</v>
          </cell>
          <cell r="CG494">
            <v>0</v>
          </cell>
          <cell r="CH494">
            <v>693800</v>
          </cell>
          <cell r="CL494">
            <v>730200</v>
          </cell>
          <cell r="CM494">
            <v>0</v>
          </cell>
          <cell r="CN494">
            <v>730200</v>
          </cell>
          <cell r="CQ494">
            <v>0</v>
          </cell>
          <cell r="CR494">
            <v>1154000</v>
          </cell>
          <cell r="CS494">
            <v>0</v>
          </cell>
          <cell r="CT494">
            <v>0</v>
          </cell>
          <cell r="CU494">
            <v>0</v>
          </cell>
          <cell r="CV494">
            <v>0</v>
          </cell>
          <cell r="CW494">
            <v>1154000</v>
          </cell>
          <cell r="CX494">
            <v>0</v>
          </cell>
          <cell r="CY494">
            <v>693800</v>
          </cell>
          <cell r="CZ494">
            <v>0</v>
          </cell>
          <cell r="DA494">
            <v>0</v>
          </cell>
          <cell r="DB494">
            <v>0</v>
          </cell>
          <cell r="DC494">
            <v>693800</v>
          </cell>
          <cell r="DD494">
            <v>0</v>
          </cell>
          <cell r="DE494">
            <v>730200</v>
          </cell>
          <cell r="DF494">
            <v>0</v>
          </cell>
          <cell r="DG494">
            <v>0</v>
          </cell>
          <cell r="DH494">
            <v>0</v>
          </cell>
          <cell r="DI494">
            <v>730200</v>
          </cell>
          <cell r="DJ494" t="str">
            <v>ASOCIACION DE PRODUCTORES AGROPECUARIOS AGROECOLOGICOS BARRIAL Y YANATILE</v>
          </cell>
          <cell r="DK494" t="str">
            <v>01 Asociación</v>
          </cell>
          <cell r="FI494" t="str">
            <v>pacMAYOR</v>
          </cell>
        </row>
        <row r="495">
          <cell r="A495">
            <v>20608562886</v>
          </cell>
          <cell r="C495" t="str">
            <v>FIBRA DE ALPACA</v>
          </cell>
          <cell r="D495" t="str">
            <v>FIBRA DE ALPACA</v>
          </cell>
          <cell r="E495" t="str">
            <v>Puno</v>
          </cell>
          <cell r="F495">
            <v>210502</v>
          </cell>
          <cell r="H495" t="str">
            <v>El Collao</v>
          </cell>
          <cell r="I495" t="str">
            <v>Capaso</v>
          </cell>
          <cell r="R495" t="str">
            <v>PAC</v>
          </cell>
          <cell r="S495" t="str">
            <v>2024 - 2025</v>
          </cell>
          <cell r="T495">
            <v>2</v>
          </cell>
          <cell r="U495" t="str">
            <v>SI</v>
          </cell>
          <cell r="V495" t="str">
            <v>SI</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70</v>
          </cell>
          <cell r="AN495">
            <v>80</v>
          </cell>
          <cell r="AO495">
            <v>150</v>
          </cell>
          <cell r="AP495">
            <v>59</v>
          </cell>
          <cell r="AQ495">
            <v>44</v>
          </cell>
          <cell r="AR495">
            <v>103</v>
          </cell>
          <cell r="AS495">
            <v>103</v>
          </cell>
          <cell r="AT495">
            <v>0</v>
          </cell>
          <cell r="AU495">
            <v>0</v>
          </cell>
          <cell r="AV495">
            <v>0</v>
          </cell>
          <cell r="AW495">
            <v>0</v>
          </cell>
          <cell r="AX495">
            <v>0</v>
          </cell>
          <cell r="AY495">
            <v>0</v>
          </cell>
          <cell r="AZ495">
            <v>0</v>
          </cell>
          <cell r="BA495">
            <v>0</v>
          </cell>
          <cell r="BB495">
            <v>51</v>
          </cell>
          <cell r="BC495">
            <v>2</v>
          </cell>
          <cell r="BD495">
            <v>15</v>
          </cell>
          <cell r="BE495">
            <v>2</v>
          </cell>
          <cell r="BF495">
            <v>0</v>
          </cell>
          <cell r="BG495">
            <v>0</v>
          </cell>
          <cell r="BH495">
            <v>0</v>
          </cell>
          <cell r="BI495">
            <v>0</v>
          </cell>
          <cell r="BL495">
            <v>0</v>
          </cell>
          <cell r="BM495">
            <v>0</v>
          </cell>
          <cell r="BN495">
            <v>0</v>
          </cell>
          <cell r="BQ495">
            <v>0</v>
          </cell>
          <cell r="BR495">
            <v>0</v>
          </cell>
          <cell r="BS495">
            <v>0</v>
          </cell>
          <cell r="BV495">
            <v>0</v>
          </cell>
          <cell r="BW495">
            <v>0</v>
          </cell>
          <cell r="BX495">
            <v>0</v>
          </cell>
          <cell r="CA495">
            <v>0</v>
          </cell>
          <cell r="CB495">
            <v>0</v>
          </cell>
          <cell r="CC495">
            <v>0</v>
          </cell>
          <cell r="CF495">
            <v>1648969.2520000001</v>
          </cell>
          <cell r="CG495">
            <v>0</v>
          </cell>
          <cell r="CH495">
            <v>1648969.2520000001</v>
          </cell>
          <cell r="CL495">
            <v>846377.92</v>
          </cell>
          <cell r="CM495">
            <v>0</v>
          </cell>
          <cell r="CN495">
            <v>846377.92</v>
          </cell>
          <cell r="CQ495">
            <v>0</v>
          </cell>
          <cell r="CR495">
            <v>0</v>
          </cell>
          <cell r="CS495">
            <v>0</v>
          </cell>
          <cell r="CT495">
            <v>0</v>
          </cell>
          <cell r="CU495">
            <v>0</v>
          </cell>
          <cell r="CV495">
            <v>0</v>
          </cell>
          <cell r="CW495">
            <v>0</v>
          </cell>
          <cell r="CX495">
            <v>0</v>
          </cell>
          <cell r="CY495">
            <v>1648969.2520000001</v>
          </cell>
          <cell r="CZ495">
            <v>0</v>
          </cell>
          <cell r="DA495">
            <v>0</v>
          </cell>
          <cell r="DB495">
            <v>0</v>
          </cell>
          <cell r="DC495">
            <v>1648969.2520000001</v>
          </cell>
          <cell r="DD495">
            <v>0</v>
          </cell>
          <cell r="DE495">
            <v>846377.92</v>
          </cell>
          <cell r="DF495">
            <v>0</v>
          </cell>
          <cell r="DG495">
            <v>0</v>
          </cell>
          <cell r="DH495">
            <v>0</v>
          </cell>
          <cell r="DI495">
            <v>846377.92</v>
          </cell>
          <cell r="DJ495" t="str">
            <v>FUENTE DE ACOPIO DE FIBRA DE ALPACA SURI DE ORO CAPASO</v>
          </cell>
          <cell r="DK495" t="str">
            <v>01 Asociación</v>
          </cell>
          <cell r="FI495" t="str">
            <v>pacMAYOR</v>
          </cell>
        </row>
        <row r="496">
          <cell r="A496">
            <v>20608571648</v>
          </cell>
          <cell r="C496" t="str">
            <v>PAPA</v>
          </cell>
          <cell r="D496" t="str">
            <v>PAPA NATIVA</v>
          </cell>
          <cell r="E496" t="str">
            <v>Huancavelica</v>
          </cell>
          <cell r="F496">
            <v>90208</v>
          </cell>
          <cell r="H496" t="str">
            <v>Acobamba</v>
          </cell>
          <cell r="I496" t="str">
            <v>Rosario</v>
          </cell>
          <cell r="R496" t="str">
            <v>PAC</v>
          </cell>
          <cell r="S496" t="str">
            <v>2025</v>
          </cell>
          <cell r="T496">
            <v>1</v>
          </cell>
          <cell r="U496" t="str">
            <v>SI</v>
          </cell>
          <cell r="V496" t="str">
            <v>SI</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7</v>
          </cell>
          <cell r="AQ496">
            <v>8</v>
          </cell>
          <cell r="AR496">
            <v>15</v>
          </cell>
          <cell r="AS496">
            <v>15</v>
          </cell>
          <cell r="BD496">
            <v>35</v>
          </cell>
          <cell r="BE496">
            <v>5</v>
          </cell>
          <cell r="CL496">
            <v>11250</v>
          </cell>
          <cell r="CM496">
            <v>0</v>
          </cell>
          <cell r="CN496">
            <v>11250</v>
          </cell>
          <cell r="DD496">
            <v>0</v>
          </cell>
          <cell r="DE496">
            <v>0</v>
          </cell>
          <cell r="DF496">
            <v>11250</v>
          </cell>
          <cell r="DG496">
            <v>0</v>
          </cell>
          <cell r="DH496">
            <v>0</v>
          </cell>
          <cell r="DI496">
            <v>11250</v>
          </cell>
          <cell r="DJ496" t="str">
            <v>ASOCIACION DE PRODUCTORES AGROPECUARIOS UNION CHANQUIL</v>
          </cell>
          <cell r="DK496" t="str">
            <v>01 Asociación</v>
          </cell>
          <cell r="FI496" t="str">
            <v>pacMAYOR</v>
          </cell>
        </row>
        <row r="497">
          <cell r="A497">
            <v>20608597973</v>
          </cell>
          <cell r="C497" t="str">
            <v>PAPA</v>
          </cell>
          <cell r="D497" t="str">
            <v>PAPA NATIVA</v>
          </cell>
          <cell r="E497" t="str">
            <v>Huanuco</v>
          </cell>
          <cell r="F497">
            <v>100804</v>
          </cell>
          <cell r="H497" t="str">
            <v>Pachitea</v>
          </cell>
          <cell r="I497" t="str">
            <v>Umari</v>
          </cell>
          <cell r="R497" t="str">
            <v>PAC</v>
          </cell>
          <cell r="S497" t="str">
            <v>2024 - 2025</v>
          </cell>
          <cell r="T497">
            <v>2</v>
          </cell>
          <cell r="U497" t="str">
            <v>SI</v>
          </cell>
          <cell r="V497" t="str">
            <v>SI</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25</v>
          </cell>
          <cell r="AN497">
            <v>10</v>
          </cell>
          <cell r="AO497">
            <v>35</v>
          </cell>
          <cell r="AP497">
            <v>29</v>
          </cell>
          <cell r="AQ497">
            <v>6</v>
          </cell>
          <cell r="AR497">
            <v>35</v>
          </cell>
          <cell r="AS497">
            <v>35</v>
          </cell>
          <cell r="AT497">
            <v>0</v>
          </cell>
          <cell r="AU497">
            <v>0</v>
          </cell>
          <cell r="AV497">
            <v>0</v>
          </cell>
          <cell r="AW497">
            <v>0</v>
          </cell>
          <cell r="AX497">
            <v>0</v>
          </cell>
          <cell r="AY497">
            <v>0</v>
          </cell>
          <cell r="AZ497">
            <v>0</v>
          </cell>
          <cell r="BA497">
            <v>0</v>
          </cell>
          <cell r="BB497">
            <v>24</v>
          </cell>
          <cell r="BC497">
            <v>0</v>
          </cell>
          <cell r="BD497">
            <v>21</v>
          </cell>
          <cell r="BE497">
            <v>0</v>
          </cell>
          <cell r="BF497">
            <v>0</v>
          </cell>
          <cell r="BG497">
            <v>0</v>
          </cell>
          <cell r="BH497">
            <v>0</v>
          </cell>
          <cell r="BI497">
            <v>0</v>
          </cell>
          <cell r="BL497">
            <v>0</v>
          </cell>
          <cell r="BM497">
            <v>0</v>
          </cell>
          <cell r="BN497">
            <v>0</v>
          </cell>
          <cell r="BQ497">
            <v>0</v>
          </cell>
          <cell r="BR497">
            <v>0</v>
          </cell>
          <cell r="BS497">
            <v>0</v>
          </cell>
          <cell r="BV497">
            <v>0</v>
          </cell>
          <cell r="BW497">
            <v>0</v>
          </cell>
          <cell r="BX497">
            <v>0</v>
          </cell>
          <cell r="CA497">
            <v>0</v>
          </cell>
          <cell r="CB497">
            <v>0</v>
          </cell>
          <cell r="CC497">
            <v>0</v>
          </cell>
          <cell r="CF497">
            <v>253715.51199999999</v>
          </cell>
          <cell r="CG497">
            <v>0</v>
          </cell>
          <cell r="CH497">
            <v>253715.51199999999</v>
          </cell>
          <cell r="CL497">
            <v>534162.18400000012</v>
          </cell>
          <cell r="CM497">
            <v>0</v>
          </cell>
          <cell r="CN497">
            <v>534162.18400000012</v>
          </cell>
          <cell r="CQ497">
            <v>0</v>
          </cell>
          <cell r="CR497">
            <v>0</v>
          </cell>
          <cell r="CS497">
            <v>0</v>
          </cell>
          <cell r="CT497">
            <v>0</v>
          </cell>
          <cell r="CU497">
            <v>0</v>
          </cell>
          <cell r="CV497">
            <v>0</v>
          </cell>
          <cell r="CW497">
            <v>0</v>
          </cell>
          <cell r="CX497">
            <v>0</v>
          </cell>
          <cell r="CY497">
            <v>0</v>
          </cell>
          <cell r="CZ497">
            <v>253715.51199999999</v>
          </cell>
          <cell r="DA497">
            <v>0</v>
          </cell>
          <cell r="DB497">
            <v>0</v>
          </cell>
          <cell r="DC497">
            <v>253715.51199999999</v>
          </cell>
          <cell r="DD497">
            <v>0</v>
          </cell>
          <cell r="DE497">
            <v>0</v>
          </cell>
          <cell r="DF497">
            <v>534162.18400000012</v>
          </cell>
          <cell r="DG497">
            <v>0</v>
          </cell>
          <cell r="DH497">
            <v>0</v>
          </cell>
          <cell r="DI497">
            <v>534162.18400000012</v>
          </cell>
          <cell r="DJ497" t="str">
            <v>ASOCIACION AGROPECUARIA COMUNAL DE HUANIN DEL DISTRITO DE UMARI</v>
          </cell>
          <cell r="DK497" t="str">
            <v>01 Asociación</v>
          </cell>
          <cell r="FI497" t="str">
            <v>pacMAYOR</v>
          </cell>
        </row>
        <row r="498">
          <cell r="A498">
            <v>20608609467</v>
          </cell>
          <cell r="C498" t="str">
            <v>PALTA</v>
          </cell>
          <cell r="D498" t="str">
            <v>PALTA</v>
          </cell>
          <cell r="E498" t="str">
            <v>Ancash</v>
          </cell>
          <cell r="F498">
            <v>21708</v>
          </cell>
          <cell r="H498" t="str">
            <v>Recuay</v>
          </cell>
          <cell r="I498" t="str">
            <v>Pararin</v>
          </cell>
          <cell r="R498" t="str">
            <v>PAC</v>
          </cell>
          <cell r="S498" t="str">
            <v>2024 - 2025</v>
          </cell>
          <cell r="T498">
            <v>2</v>
          </cell>
          <cell r="U498" t="str">
            <v>SI</v>
          </cell>
          <cell r="V498" t="str">
            <v>SI</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11</v>
          </cell>
          <cell r="AN498">
            <v>1</v>
          </cell>
          <cell r="AO498">
            <v>12</v>
          </cell>
          <cell r="AP498">
            <v>11</v>
          </cell>
          <cell r="AQ498">
            <v>1</v>
          </cell>
          <cell r="AR498">
            <v>12</v>
          </cell>
          <cell r="AS498">
            <v>12</v>
          </cell>
          <cell r="AT498">
            <v>0</v>
          </cell>
          <cell r="AU498">
            <v>0</v>
          </cell>
          <cell r="AV498">
            <v>0</v>
          </cell>
          <cell r="AW498">
            <v>0</v>
          </cell>
          <cell r="AX498">
            <v>0</v>
          </cell>
          <cell r="AY498">
            <v>0</v>
          </cell>
          <cell r="AZ498">
            <v>0</v>
          </cell>
          <cell r="BA498">
            <v>0</v>
          </cell>
          <cell r="BB498">
            <v>5</v>
          </cell>
          <cell r="BC498">
            <v>1</v>
          </cell>
          <cell r="BD498">
            <v>12</v>
          </cell>
          <cell r="BE498">
            <v>0</v>
          </cell>
          <cell r="BF498">
            <v>0</v>
          </cell>
          <cell r="BG498">
            <v>0</v>
          </cell>
          <cell r="BH498">
            <v>0</v>
          </cell>
          <cell r="BI498">
            <v>0</v>
          </cell>
          <cell r="BL498">
            <v>0</v>
          </cell>
          <cell r="BM498">
            <v>0</v>
          </cell>
          <cell r="BN498">
            <v>0</v>
          </cell>
          <cell r="BQ498">
            <v>0</v>
          </cell>
          <cell r="BR498">
            <v>0</v>
          </cell>
          <cell r="BS498">
            <v>0</v>
          </cell>
          <cell r="BV498">
            <v>0</v>
          </cell>
          <cell r="BW498">
            <v>0</v>
          </cell>
          <cell r="BX498">
            <v>0</v>
          </cell>
          <cell r="CA498">
            <v>0</v>
          </cell>
          <cell r="CB498">
            <v>0</v>
          </cell>
          <cell r="CC498">
            <v>0</v>
          </cell>
          <cell r="CF498">
            <v>283090</v>
          </cell>
          <cell r="CG498">
            <v>0</v>
          </cell>
          <cell r="CH498">
            <v>283090</v>
          </cell>
          <cell r="CL498">
            <v>0</v>
          </cell>
          <cell r="CM498">
            <v>0</v>
          </cell>
          <cell r="CN498">
            <v>0</v>
          </cell>
          <cell r="CQ498">
            <v>0</v>
          </cell>
          <cell r="CR498">
            <v>0</v>
          </cell>
          <cell r="CS498">
            <v>0</v>
          </cell>
          <cell r="CT498">
            <v>0</v>
          </cell>
          <cell r="CU498">
            <v>0</v>
          </cell>
          <cell r="CV498">
            <v>0</v>
          </cell>
          <cell r="CW498">
            <v>0</v>
          </cell>
          <cell r="CX498">
            <v>0</v>
          </cell>
          <cell r="CY498">
            <v>283090</v>
          </cell>
          <cell r="CZ498">
            <v>0</v>
          </cell>
          <cell r="DA498">
            <v>0</v>
          </cell>
          <cell r="DB498">
            <v>0</v>
          </cell>
          <cell r="DC498">
            <v>283090</v>
          </cell>
          <cell r="DD498">
            <v>0</v>
          </cell>
          <cell r="DE498">
            <v>0</v>
          </cell>
          <cell r="DF498">
            <v>0</v>
          </cell>
          <cell r="DG498">
            <v>0</v>
          </cell>
          <cell r="DH498">
            <v>0</v>
          </cell>
          <cell r="DI498">
            <v>0</v>
          </cell>
          <cell r="DJ498" t="str">
            <v>ASOCIACION DE PRODUCTORES FRUTICOLAS HUAQUISH POCOR - APROFUT HUAQUISH POCOR</v>
          </cell>
          <cell r="DK498" t="str">
            <v>01 Asociación</v>
          </cell>
          <cell r="FI498" t="str">
            <v>pacMAYOR</v>
          </cell>
        </row>
        <row r="499">
          <cell r="A499">
            <v>20608664450</v>
          </cell>
          <cell r="C499" t="str">
            <v>QUINUA Y OTROS GRANOS</v>
          </cell>
          <cell r="D499" t="str">
            <v>QUINUA</v>
          </cell>
          <cell r="E499" t="str">
            <v>Apurimac</v>
          </cell>
          <cell r="F499">
            <v>30201</v>
          </cell>
          <cell r="H499" t="str">
            <v>Andahuaylas</v>
          </cell>
          <cell r="I499" t="str">
            <v>Andahuaylas</v>
          </cell>
          <cell r="R499" t="str">
            <v>PAC</v>
          </cell>
          <cell r="S499" t="str">
            <v>2023-2024</v>
          </cell>
          <cell r="T499">
            <v>2</v>
          </cell>
          <cell r="U499" t="str">
            <v>SI</v>
          </cell>
          <cell r="V499" t="str">
            <v>SI</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203</v>
          </cell>
          <cell r="AK499">
            <v>87</v>
          </cell>
          <cell r="AL499">
            <v>290</v>
          </cell>
          <cell r="AM499">
            <v>227</v>
          </cell>
          <cell r="AN499">
            <v>66</v>
          </cell>
          <cell r="AO499">
            <v>293</v>
          </cell>
          <cell r="AP499">
            <v>0</v>
          </cell>
          <cell r="AQ499">
            <v>0</v>
          </cell>
          <cell r="AR499">
            <v>0</v>
          </cell>
          <cell r="AS499">
            <v>293</v>
          </cell>
          <cell r="AT499">
            <v>0</v>
          </cell>
          <cell r="AU499">
            <v>0</v>
          </cell>
          <cell r="AV499">
            <v>0</v>
          </cell>
          <cell r="AW499">
            <v>0</v>
          </cell>
          <cell r="AX499">
            <v>0</v>
          </cell>
          <cell r="AY499">
            <v>0</v>
          </cell>
          <cell r="AZ499">
            <v>67</v>
          </cell>
          <cell r="BA499">
            <v>11</v>
          </cell>
          <cell r="BB499">
            <v>12</v>
          </cell>
          <cell r="BC499">
            <v>4</v>
          </cell>
          <cell r="BD499">
            <v>0</v>
          </cell>
          <cell r="BE499">
            <v>0</v>
          </cell>
          <cell r="BF499">
            <v>0</v>
          </cell>
          <cell r="BG499">
            <v>0</v>
          </cell>
          <cell r="BH499">
            <v>0</v>
          </cell>
          <cell r="BI499">
            <v>0</v>
          </cell>
          <cell r="BL499">
            <v>0</v>
          </cell>
          <cell r="BM499">
            <v>0</v>
          </cell>
          <cell r="BN499">
            <v>0</v>
          </cell>
          <cell r="BQ499">
            <v>0</v>
          </cell>
          <cell r="BR499">
            <v>0</v>
          </cell>
          <cell r="BS499">
            <v>0</v>
          </cell>
          <cell r="BV499">
            <v>0</v>
          </cell>
          <cell r="BW499">
            <v>0</v>
          </cell>
          <cell r="BX499">
            <v>0</v>
          </cell>
          <cell r="CA499">
            <v>1323187.57</v>
          </cell>
          <cell r="CB499">
            <v>0</v>
          </cell>
          <cell r="CC499">
            <v>1323187.57</v>
          </cell>
          <cell r="CF499">
            <v>154344</v>
          </cell>
          <cell r="CG499">
            <v>0</v>
          </cell>
          <cell r="CH499">
            <v>154344</v>
          </cell>
          <cell r="CL499">
            <v>0</v>
          </cell>
          <cell r="CM499">
            <v>0</v>
          </cell>
          <cell r="CN499">
            <v>0</v>
          </cell>
          <cell r="CQ499">
            <v>0</v>
          </cell>
          <cell r="CR499">
            <v>0</v>
          </cell>
          <cell r="CS499">
            <v>0</v>
          </cell>
          <cell r="CT499">
            <v>1323187.583654</v>
          </cell>
          <cell r="CU499">
            <v>0</v>
          </cell>
          <cell r="CV499">
            <v>0</v>
          </cell>
          <cell r="CW499">
            <v>1323187.583654</v>
          </cell>
          <cell r="CX499">
            <v>0</v>
          </cell>
          <cell r="CY499">
            <v>0</v>
          </cell>
          <cell r="CZ499">
            <v>154344</v>
          </cell>
          <cell r="DA499">
            <v>0</v>
          </cell>
          <cell r="DB499">
            <v>0</v>
          </cell>
          <cell r="DC499">
            <v>154344</v>
          </cell>
          <cell r="DD499">
            <v>0</v>
          </cell>
          <cell r="DE499">
            <v>0</v>
          </cell>
          <cell r="DF499">
            <v>0</v>
          </cell>
          <cell r="DG499">
            <v>0</v>
          </cell>
          <cell r="DH499">
            <v>0</v>
          </cell>
          <cell r="DI499">
            <v>0</v>
          </cell>
          <cell r="DJ499" t="str">
            <v>COOPERATIVA AGRARIA DE SERVICIOS MULTIPLES APU RIMAQ LTDA-COOP. APU RIMAQ LTDA</v>
          </cell>
          <cell r="DK499" t="str">
            <v>02 Cooperativa</v>
          </cell>
          <cell r="FI499" t="str">
            <v>pacMAYOR</v>
          </cell>
        </row>
        <row r="500">
          <cell r="A500">
            <v>20608668951</v>
          </cell>
          <cell r="C500" t="str">
            <v>PITAHAYA</v>
          </cell>
          <cell r="D500" t="str">
            <v>PITAHAYA</v>
          </cell>
          <cell r="E500" t="str">
            <v>Amazonas</v>
          </cell>
          <cell r="F500">
            <v>10303</v>
          </cell>
          <cell r="H500" t="str">
            <v>Bongara</v>
          </cell>
          <cell r="I500" t="str">
            <v>Churuja</v>
          </cell>
          <cell r="R500" t="str">
            <v>PAC</v>
          </cell>
          <cell r="S500" t="str">
            <v>2023</v>
          </cell>
          <cell r="T500">
            <v>1</v>
          </cell>
          <cell r="U500" t="str">
            <v>SI</v>
          </cell>
          <cell r="V500" t="str">
            <v>SI</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64</v>
          </cell>
          <cell r="AK500">
            <v>16</v>
          </cell>
          <cell r="AL500">
            <v>80</v>
          </cell>
          <cell r="AM500">
            <v>0</v>
          </cell>
          <cell r="AN500">
            <v>0</v>
          </cell>
          <cell r="AO500">
            <v>0</v>
          </cell>
          <cell r="AP500">
            <v>0</v>
          </cell>
          <cell r="AQ500">
            <v>0</v>
          </cell>
          <cell r="AR500">
            <v>0</v>
          </cell>
          <cell r="AS500">
            <v>80</v>
          </cell>
          <cell r="AT500">
            <v>0</v>
          </cell>
          <cell r="AU500">
            <v>0</v>
          </cell>
          <cell r="AV500">
            <v>0</v>
          </cell>
          <cell r="AW500">
            <v>0</v>
          </cell>
          <cell r="AX500">
            <v>0</v>
          </cell>
          <cell r="AY500">
            <v>0</v>
          </cell>
          <cell r="AZ500">
            <v>47</v>
          </cell>
          <cell r="BA500">
            <v>6</v>
          </cell>
          <cell r="BB500">
            <v>0</v>
          </cell>
          <cell r="BC500">
            <v>0</v>
          </cell>
          <cell r="BD500">
            <v>0</v>
          </cell>
          <cell r="BE500">
            <v>0</v>
          </cell>
          <cell r="BF500">
            <v>0</v>
          </cell>
          <cell r="BG500">
            <v>0</v>
          </cell>
          <cell r="BH500">
            <v>0</v>
          </cell>
          <cell r="BI500">
            <v>0</v>
          </cell>
          <cell r="BL500">
            <v>0</v>
          </cell>
          <cell r="BM500">
            <v>0</v>
          </cell>
          <cell r="BN500">
            <v>0</v>
          </cell>
          <cell r="BQ500">
            <v>0</v>
          </cell>
          <cell r="BR500">
            <v>0</v>
          </cell>
          <cell r="BS500">
            <v>0</v>
          </cell>
          <cell r="BV500">
            <v>0</v>
          </cell>
          <cell r="BW500">
            <v>0</v>
          </cell>
          <cell r="BX500">
            <v>0</v>
          </cell>
          <cell r="CA500">
            <v>0</v>
          </cell>
          <cell r="CB500">
            <v>0</v>
          </cell>
          <cell r="CC500">
            <v>0</v>
          </cell>
          <cell r="CF500">
            <v>0</v>
          </cell>
          <cell r="CG500">
            <v>0</v>
          </cell>
          <cell r="CH500">
            <v>0</v>
          </cell>
          <cell r="CL500">
            <v>0</v>
          </cell>
          <cell r="CM500">
            <v>0</v>
          </cell>
          <cell r="CN500">
            <v>0</v>
          </cell>
          <cell r="CQ500">
            <v>0</v>
          </cell>
          <cell r="CR500">
            <v>0</v>
          </cell>
          <cell r="CS500">
            <v>0</v>
          </cell>
          <cell r="CT500">
            <v>0</v>
          </cell>
          <cell r="CU500">
            <v>0</v>
          </cell>
          <cell r="CV500">
            <v>0</v>
          </cell>
          <cell r="CW500">
            <v>0</v>
          </cell>
          <cell r="CX500">
            <v>0</v>
          </cell>
          <cell r="CY500">
            <v>0</v>
          </cell>
          <cell r="CZ500">
            <v>0</v>
          </cell>
          <cell r="DA500">
            <v>0</v>
          </cell>
          <cell r="DB500">
            <v>0</v>
          </cell>
          <cell r="DC500">
            <v>0</v>
          </cell>
          <cell r="DD500">
            <v>0</v>
          </cell>
          <cell r="DE500">
            <v>0</v>
          </cell>
          <cell r="DF500">
            <v>0</v>
          </cell>
          <cell r="DG500">
            <v>0</v>
          </cell>
          <cell r="DH500">
            <v>0</v>
          </cell>
          <cell r="DI500">
            <v>0</v>
          </cell>
          <cell r="DJ500" t="str">
            <v>ASOCIACIÓN DE PRODUCTORES LA FRUTA DEL DRAGÓN-CHURUJA</v>
          </cell>
          <cell r="DK500" t="str">
            <v>01 Asociación</v>
          </cell>
          <cell r="FI500" t="str">
            <v>pacMAYOR</v>
          </cell>
        </row>
        <row r="501">
          <cell r="A501">
            <v>20608699041</v>
          </cell>
          <cell r="C501" t="str">
            <v>PALTA</v>
          </cell>
          <cell r="D501" t="str">
            <v>PALTA</v>
          </cell>
          <cell r="E501" t="str">
            <v>Huancavelica</v>
          </cell>
          <cell r="F501">
            <v>90413</v>
          </cell>
          <cell r="H501" t="str">
            <v>Castrovirreyna</v>
          </cell>
          <cell r="I501" t="str">
            <v>Ticrapo</v>
          </cell>
          <cell r="R501" t="str">
            <v>PAC</v>
          </cell>
          <cell r="S501" t="str">
            <v>2025</v>
          </cell>
          <cell r="T501">
            <v>1</v>
          </cell>
          <cell r="U501" t="str">
            <v>SI</v>
          </cell>
          <cell r="V501" t="str">
            <v>SI</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6</v>
          </cell>
          <cell r="AQ501">
            <v>10</v>
          </cell>
          <cell r="AR501">
            <v>16</v>
          </cell>
          <cell r="AS501">
            <v>16</v>
          </cell>
          <cell r="BD501">
            <v>23</v>
          </cell>
          <cell r="BE501">
            <v>6</v>
          </cell>
          <cell r="CL501">
            <v>580552</v>
          </cell>
          <cell r="CM501">
            <v>0</v>
          </cell>
          <cell r="CN501">
            <v>580552</v>
          </cell>
          <cell r="DD501">
            <v>0</v>
          </cell>
          <cell r="DE501">
            <v>580552</v>
          </cell>
          <cell r="DF501">
            <v>0</v>
          </cell>
          <cell r="DG501">
            <v>0</v>
          </cell>
          <cell r="DH501">
            <v>0</v>
          </cell>
          <cell r="DI501">
            <v>580552</v>
          </cell>
          <cell r="DJ501" t="str">
            <v>ASOCIACION DE PRODUCTORES AGROPECUARIOS AGROINDUSTRIALES VALLE DEL PARAISO DE TICRAPO</v>
          </cell>
          <cell r="DK501" t="str">
            <v>01 Asociación</v>
          </cell>
          <cell r="FI501" t="str">
            <v>pacMAYOR</v>
          </cell>
        </row>
        <row r="502">
          <cell r="A502">
            <v>20608734628</v>
          </cell>
          <cell r="C502" t="str">
            <v>DURAZNO</v>
          </cell>
          <cell r="D502" t="str">
            <v>DURAZNO</v>
          </cell>
          <cell r="E502" t="str">
            <v>Ancash</v>
          </cell>
          <cell r="F502">
            <v>22006</v>
          </cell>
          <cell r="H502" t="str">
            <v>Yungay</v>
          </cell>
          <cell r="I502" t="str">
            <v>Ranrahirca</v>
          </cell>
          <cell r="R502" t="str">
            <v>PAC</v>
          </cell>
          <cell r="S502" t="str">
            <v>2023-2024 - 2025</v>
          </cell>
          <cell r="T502">
            <v>3</v>
          </cell>
          <cell r="U502" t="str">
            <v>SI</v>
          </cell>
          <cell r="V502" t="str">
            <v>SI</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26</v>
          </cell>
          <cell r="AK502">
            <v>3</v>
          </cell>
          <cell r="AL502">
            <v>29</v>
          </cell>
          <cell r="AM502">
            <v>26</v>
          </cell>
          <cell r="AN502">
            <v>3</v>
          </cell>
          <cell r="AO502">
            <v>29</v>
          </cell>
          <cell r="AP502">
            <v>23</v>
          </cell>
          <cell r="AQ502">
            <v>0</v>
          </cell>
          <cell r="AR502">
            <v>23</v>
          </cell>
          <cell r="AS502">
            <v>23</v>
          </cell>
          <cell r="AT502">
            <v>0</v>
          </cell>
          <cell r="AU502">
            <v>0</v>
          </cell>
          <cell r="AV502">
            <v>0</v>
          </cell>
          <cell r="AW502">
            <v>0</v>
          </cell>
          <cell r="AX502">
            <v>0</v>
          </cell>
          <cell r="AY502">
            <v>0</v>
          </cell>
          <cell r="AZ502">
            <v>38</v>
          </cell>
          <cell r="BA502">
            <v>4</v>
          </cell>
          <cell r="BB502">
            <v>32</v>
          </cell>
          <cell r="BC502">
            <v>4</v>
          </cell>
          <cell r="BD502">
            <v>34</v>
          </cell>
          <cell r="BE502">
            <v>2</v>
          </cell>
          <cell r="BF502">
            <v>0</v>
          </cell>
          <cell r="BG502">
            <v>0</v>
          </cell>
          <cell r="BH502">
            <v>0</v>
          </cell>
          <cell r="BI502">
            <v>0</v>
          </cell>
          <cell r="BL502">
            <v>0</v>
          </cell>
          <cell r="BM502">
            <v>0</v>
          </cell>
          <cell r="BN502">
            <v>0</v>
          </cell>
          <cell r="BQ502">
            <v>0</v>
          </cell>
          <cell r="BR502">
            <v>0</v>
          </cell>
          <cell r="BS502">
            <v>0</v>
          </cell>
          <cell r="BV502">
            <v>0</v>
          </cell>
          <cell r="BW502">
            <v>0</v>
          </cell>
          <cell r="BX502">
            <v>0</v>
          </cell>
          <cell r="CA502">
            <v>393700</v>
          </cell>
          <cell r="CB502">
            <v>0</v>
          </cell>
          <cell r="CC502">
            <v>393700</v>
          </cell>
          <cell r="CF502">
            <v>952240</v>
          </cell>
          <cell r="CG502">
            <v>0</v>
          </cell>
          <cell r="CH502">
            <v>952240</v>
          </cell>
          <cell r="CL502">
            <v>541230</v>
          </cell>
          <cell r="CM502">
            <v>0</v>
          </cell>
          <cell r="CN502">
            <v>541230</v>
          </cell>
          <cell r="CQ502">
            <v>0</v>
          </cell>
          <cell r="CR502">
            <v>393700</v>
          </cell>
          <cell r="CS502">
            <v>0</v>
          </cell>
          <cell r="CT502">
            <v>0</v>
          </cell>
          <cell r="CU502">
            <v>0</v>
          </cell>
          <cell r="CV502">
            <v>0</v>
          </cell>
          <cell r="CW502">
            <v>393700</v>
          </cell>
          <cell r="CX502">
            <v>0</v>
          </cell>
          <cell r="CY502">
            <v>952240</v>
          </cell>
          <cell r="CZ502">
            <v>0</v>
          </cell>
          <cell r="DA502">
            <v>0</v>
          </cell>
          <cell r="DB502">
            <v>0</v>
          </cell>
          <cell r="DC502">
            <v>952240</v>
          </cell>
          <cell r="DD502">
            <v>0</v>
          </cell>
          <cell r="DE502">
            <v>541230</v>
          </cell>
          <cell r="DF502">
            <v>0</v>
          </cell>
          <cell r="DG502">
            <v>0</v>
          </cell>
          <cell r="DH502">
            <v>0</v>
          </cell>
          <cell r="DI502">
            <v>541230</v>
          </cell>
          <cell r="DJ502" t="str">
            <v>ASOCIACION DE PRODUCTORES AGROPECUARIOS HUASCARAN DEL DISTRITO DE RANRAHIRCA, PROVINCIA DE YUNGAY</v>
          </cell>
          <cell r="DK502" t="str">
            <v>01 Asociación</v>
          </cell>
          <cell r="FI502" t="str">
            <v>pacMAYOR</v>
          </cell>
        </row>
        <row r="503">
          <cell r="A503">
            <v>20608734725</v>
          </cell>
          <cell r="C503" t="str">
            <v>NARANJA</v>
          </cell>
          <cell r="D503" t="str">
            <v>NARANJA</v>
          </cell>
          <cell r="E503" t="str">
            <v>Cusco</v>
          </cell>
          <cell r="F503">
            <v>80906</v>
          </cell>
          <cell r="H503" t="str">
            <v>La Convencion</v>
          </cell>
          <cell r="I503" t="str">
            <v>Quellouno</v>
          </cell>
          <cell r="R503" t="str">
            <v>PAC</v>
          </cell>
          <cell r="S503" t="str">
            <v>2023-2024 - 2025</v>
          </cell>
          <cell r="T503">
            <v>3</v>
          </cell>
          <cell r="U503" t="str">
            <v>SI</v>
          </cell>
          <cell r="V503" t="str">
            <v>SI</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16</v>
          </cell>
          <cell r="AK503">
            <v>12</v>
          </cell>
          <cell r="AL503">
            <v>28</v>
          </cell>
          <cell r="AM503">
            <v>16</v>
          </cell>
          <cell r="AN503">
            <v>12</v>
          </cell>
          <cell r="AO503">
            <v>28</v>
          </cell>
          <cell r="AP503">
            <v>29</v>
          </cell>
          <cell r="AQ503">
            <v>18</v>
          </cell>
          <cell r="AR503">
            <v>47</v>
          </cell>
          <cell r="AS503">
            <v>47</v>
          </cell>
          <cell r="AT503">
            <v>0</v>
          </cell>
          <cell r="AU503">
            <v>0</v>
          </cell>
          <cell r="AV503">
            <v>0</v>
          </cell>
          <cell r="AW503">
            <v>0</v>
          </cell>
          <cell r="AX503">
            <v>0</v>
          </cell>
          <cell r="AY503">
            <v>0</v>
          </cell>
          <cell r="AZ503">
            <v>10</v>
          </cell>
          <cell r="BA503">
            <v>4</v>
          </cell>
          <cell r="BB503">
            <v>30</v>
          </cell>
          <cell r="BC503">
            <v>8</v>
          </cell>
          <cell r="BD503">
            <v>30</v>
          </cell>
          <cell r="BE503">
            <v>6</v>
          </cell>
          <cell r="BF503">
            <v>0</v>
          </cell>
          <cell r="BG503">
            <v>0</v>
          </cell>
          <cell r="BH503">
            <v>0</v>
          </cell>
          <cell r="BI503">
            <v>0</v>
          </cell>
          <cell r="BL503">
            <v>0</v>
          </cell>
          <cell r="BM503">
            <v>0</v>
          </cell>
          <cell r="BN503">
            <v>0</v>
          </cell>
          <cell r="BQ503">
            <v>0</v>
          </cell>
          <cell r="BR503">
            <v>0</v>
          </cell>
          <cell r="BS503">
            <v>0</v>
          </cell>
          <cell r="BV503">
            <v>0</v>
          </cell>
          <cell r="BW503">
            <v>0</v>
          </cell>
          <cell r="BX503">
            <v>0</v>
          </cell>
          <cell r="CA503">
            <v>755000</v>
          </cell>
          <cell r="CB503">
            <v>0</v>
          </cell>
          <cell r="CC503">
            <v>755000</v>
          </cell>
          <cell r="CF503">
            <v>716900</v>
          </cell>
          <cell r="CG503">
            <v>0</v>
          </cell>
          <cell r="CH503">
            <v>716900</v>
          </cell>
          <cell r="CL503">
            <v>680467.6</v>
          </cell>
          <cell r="CM503">
            <v>0</v>
          </cell>
          <cell r="CN503">
            <v>680467.6</v>
          </cell>
          <cell r="CQ503">
            <v>0</v>
          </cell>
          <cell r="CR503">
            <v>755000</v>
          </cell>
          <cell r="CS503">
            <v>0</v>
          </cell>
          <cell r="CT503">
            <v>0</v>
          </cell>
          <cell r="CU503">
            <v>0</v>
          </cell>
          <cell r="CV503">
            <v>0</v>
          </cell>
          <cell r="CW503">
            <v>755000</v>
          </cell>
          <cell r="CX503">
            <v>0</v>
          </cell>
          <cell r="CY503">
            <v>716900</v>
          </cell>
          <cell r="CZ503">
            <v>0</v>
          </cell>
          <cell r="DA503">
            <v>0</v>
          </cell>
          <cell r="DB503">
            <v>0</v>
          </cell>
          <cell r="DC503">
            <v>716900</v>
          </cell>
          <cell r="DD503">
            <v>0</v>
          </cell>
          <cell r="DE503">
            <v>680467.6</v>
          </cell>
          <cell r="DF503">
            <v>0</v>
          </cell>
          <cell r="DG503">
            <v>0</v>
          </cell>
          <cell r="DH503">
            <v>0</v>
          </cell>
          <cell r="DI503">
            <v>680467.6</v>
          </cell>
          <cell r="DJ503" t="str">
            <v>ASOCIACION DE FRUCTICULTORES DE QUESQUENTO</v>
          </cell>
          <cell r="DK503" t="str">
            <v>01 Asociación</v>
          </cell>
          <cell r="FI503" t="str">
            <v>pacMAYOR</v>
          </cell>
        </row>
        <row r="504">
          <cell r="A504">
            <v>20608748921</v>
          </cell>
          <cell r="C504" t="str">
            <v>MIEL DE ABEJA Y DERIVADOS</v>
          </cell>
          <cell r="D504" t="str">
            <v>MIEL APIS MELÍFERAS</v>
          </cell>
          <cell r="E504" t="str">
            <v>La Libertad</v>
          </cell>
          <cell r="F504">
            <v>130702</v>
          </cell>
          <cell r="H504" t="str">
            <v>Pacasmayo</v>
          </cell>
          <cell r="I504" t="str">
            <v>Guadalupe</v>
          </cell>
          <cell r="R504" t="str">
            <v>PAC</v>
          </cell>
          <cell r="S504" t="str">
            <v>2025</v>
          </cell>
          <cell r="T504">
            <v>1</v>
          </cell>
          <cell r="U504" t="str">
            <v>SI</v>
          </cell>
          <cell r="V504" t="str">
            <v>SI</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9</v>
          </cell>
          <cell r="AQ504">
            <v>2</v>
          </cell>
          <cell r="AR504">
            <v>11</v>
          </cell>
          <cell r="AS504">
            <v>11</v>
          </cell>
          <cell r="BD504">
            <v>23</v>
          </cell>
          <cell r="BE504">
            <v>4</v>
          </cell>
          <cell r="CL504">
            <v>0</v>
          </cell>
          <cell r="CM504">
            <v>0</v>
          </cell>
          <cell r="CN504">
            <v>0</v>
          </cell>
          <cell r="DD504">
            <v>0</v>
          </cell>
          <cell r="DE504">
            <v>0</v>
          </cell>
          <cell r="DF504">
            <v>0</v>
          </cell>
          <cell r="DG504">
            <v>0</v>
          </cell>
          <cell r="DH504">
            <v>0</v>
          </cell>
          <cell r="DI504">
            <v>0</v>
          </cell>
          <cell r="DJ504" t="str">
            <v>ASOCIACION DE PRODUCTORES AGROPECUARIOS DEL DISTRITO DE GUADALUPE, CHEPEN Y ANEXOS</v>
          </cell>
          <cell r="DK504" t="str">
            <v>01 Asociación</v>
          </cell>
          <cell r="FI504" t="str">
            <v>pacMAYOR</v>
          </cell>
        </row>
        <row r="505">
          <cell r="A505">
            <v>20608820672</v>
          </cell>
          <cell r="C505" t="str">
            <v>PAPA</v>
          </cell>
          <cell r="D505" t="str">
            <v>PAPA NATIVA</v>
          </cell>
          <cell r="E505" t="str">
            <v>Huanuco</v>
          </cell>
          <cell r="F505">
            <v>100804</v>
          </cell>
          <cell r="H505" t="str">
            <v>Pachitea</v>
          </cell>
          <cell r="I505" t="str">
            <v>Umari</v>
          </cell>
          <cell r="R505" t="str">
            <v>PAC</v>
          </cell>
          <cell r="S505" t="str">
            <v>2024 - 2025</v>
          </cell>
          <cell r="T505">
            <v>2</v>
          </cell>
          <cell r="U505" t="str">
            <v>SI</v>
          </cell>
          <cell r="V505" t="str">
            <v>SI</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21</v>
          </cell>
          <cell r="AN505">
            <v>3</v>
          </cell>
          <cell r="AO505">
            <v>24</v>
          </cell>
          <cell r="AP505">
            <v>19</v>
          </cell>
          <cell r="AQ505">
            <v>5</v>
          </cell>
          <cell r="AR505">
            <v>24</v>
          </cell>
          <cell r="AS505">
            <v>24</v>
          </cell>
          <cell r="AT505">
            <v>0</v>
          </cell>
          <cell r="AU505">
            <v>0</v>
          </cell>
          <cell r="AV505">
            <v>0</v>
          </cell>
          <cell r="AW505">
            <v>0</v>
          </cell>
          <cell r="AX505">
            <v>0</v>
          </cell>
          <cell r="AY505">
            <v>0</v>
          </cell>
          <cell r="AZ505">
            <v>0</v>
          </cell>
          <cell r="BA505">
            <v>0</v>
          </cell>
          <cell r="BB505">
            <v>24</v>
          </cell>
          <cell r="BC505">
            <v>0</v>
          </cell>
          <cell r="BD505">
            <v>21</v>
          </cell>
          <cell r="BE505">
            <v>0</v>
          </cell>
          <cell r="BF505">
            <v>0</v>
          </cell>
          <cell r="BG505">
            <v>0</v>
          </cell>
          <cell r="BH505">
            <v>0</v>
          </cell>
          <cell r="BI505">
            <v>0</v>
          </cell>
          <cell r="BL505">
            <v>0</v>
          </cell>
          <cell r="BM505">
            <v>0</v>
          </cell>
          <cell r="BN505">
            <v>0</v>
          </cell>
          <cell r="BQ505">
            <v>0</v>
          </cell>
          <cell r="BR505">
            <v>0</v>
          </cell>
          <cell r="BS505">
            <v>0</v>
          </cell>
          <cell r="BV505">
            <v>0</v>
          </cell>
          <cell r="BW505">
            <v>0</v>
          </cell>
          <cell r="BX505">
            <v>0</v>
          </cell>
          <cell r="CA505">
            <v>0</v>
          </cell>
          <cell r="CB505">
            <v>0</v>
          </cell>
          <cell r="CC505">
            <v>0</v>
          </cell>
          <cell r="CF505">
            <v>174435.78020000001</v>
          </cell>
          <cell r="CG505">
            <v>0</v>
          </cell>
          <cell r="CH505">
            <v>174435.78020000001</v>
          </cell>
          <cell r="CL505">
            <v>158478.81700000001</v>
          </cell>
          <cell r="CM505">
            <v>0</v>
          </cell>
          <cell r="CN505">
            <v>158478.81700000001</v>
          </cell>
          <cell r="CQ505">
            <v>0</v>
          </cell>
          <cell r="CR505">
            <v>0</v>
          </cell>
          <cell r="CS505">
            <v>0</v>
          </cell>
          <cell r="CT505">
            <v>0</v>
          </cell>
          <cell r="CU505">
            <v>0</v>
          </cell>
          <cell r="CV505">
            <v>0</v>
          </cell>
          <cell r="CW505">
            <v>0</v>
          </cell>
          <cell r="CX505">
            <v>0</v>
          </cell>
          <cell r="CY505">
            <v>0</v>
          </cell>
          <cell r="CZ505">
            <v>174435.78020000001</v>
          </cell>
          <cell r="DA505">
            <v>0</v>
          </cell>
          <cell r="DB505">
            <v>0</v>
          </cell>
          <cell r="DC505">
            <v>174435.78020000001</v>
          </cell>
          <cell r="DD505">
            <v>0</v>
          </cell>
          <cell r="DE505">
            <v>0</v>
          </cell>
          <cell r="DF505">
            <v>158478.81700000001</v>
          </cell>
          <cell r="DG505">
            <v>0</v>
          </cell>
          <cell r="DH505">
            <v>0</v>
          </cell>
          <cell r="DI505">
            <v>158478.81700000001</v>
          </cell>
          <cell r="DJ505" t="str">
            <v>ASOCIACION AGROPECUARIA COMUNAL DEL PUEBLO DE RACO DEL DISTRITO DE UMARI</v>
          </cell>
          <cell r="DK505" t="str">
            <v>01 Asociación</v>
          </cell>
          <cell r="FI505" t="str">
            <v>pacMAYOR</v>
          </cell>
        </row>
        <row r="506">
          <cell r="A506">
            <v>20608834746</v>
          </cell>
          <cell r="C506" t="str">
            <v>PLÁTANO</v>
          </cell>
          <cell r="D506" t="str">
            <v>PLÁTANO</v>
          </cell>
          <cell r="E506" t="str">
            <v>Huanuco</v>
          </cell>
          <cell r="F506">
            <v>100604</v>
          </cell>
          <cell r="H506" t="str">
            <v>Leoncio Prado</v>
          </cell>
          <cell r="I506" t="str">
            <v>Jose Crespo y Castillo</v>
          </cell>
          <cell r="R506" t="str">
            <v>PAC</v>
          </cell>
          <cell r="S506" t="str">
            <v>2023-2024 - 2025</v>
          </cell>
          <cell r="T506">
            <v>3</v>
          </cell>
          <cell r="U506" t="str">
            <v>SI</v>
          </cell>
          <cell r="V506" t="str">
            <v>SI</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17</v>
          </cell>
          <cell r="AK506">
            <v>3</v>
          </cell>
          <cell r="AL506">
            <v>20</v>
          </cell>
          <cell r="AM506">
            <v>9</v>
          </cell>
          <cell r="AN506">
            <v>3</v>
          </cell>
          <cell r="AO506">
            <v>12</v>
          </cell>
          <cell r="AP506">
            <v>12</v>
          </cell>
          <cell r="AQ506">
            <v>7</v>
          </cell>
          <cell r="AR506">
            <v>19</v>
          </cell>
          <cell r="AS506">
            <v>19</v>
          </cell>
          <cell r="AT506">
            <v>0</v>
          </cell>
          <cell r="AU506">
            <v>0</v>
          </cell>
          <cell r="AV506">
            <v>0</v>
          </cell>
          <cell r="AW506">
            <v>0</v>
          </cell>
          <cell r="AX506">
            <v>0</v>
          </cell>
          <cell r="AY506">
            <v>0</v>
          </cell>
          <cell r="AZ506">
            <v>77</v>
          </cell>
          <cell r="BA506">
            <v>3</v>
          </cell>
          <cell r="BB506">
            <v>56</v>
          </cell>
          <cell r="BC506">
            <v>0</v>
          </cell>
          <cell r="BD506">
            <v>48</v>
          </cell>
          <cell r="BE506">
            <v>0</v>
          </cell>
          <cell r="BF506">
            <v>0</v>
          </cell>
          <cell r="BG506">
            <v>0</v>
          </cell>
          <cell r="BH506">
            <v>0</v>
          </cell>
          <cell r="BI506">
            <v>0</v>
          </cell>
          <cell r="BL506">
            <v>0</v>
          </cell>
          <cell r="BM506">
            <v>0</v>
          </cell>
          <cell r="BN506">
            <v>0</v>
          </cell>
          <cell r="BQ506">
            <v>0</v>
          </cell>
          <cell r="BR506">
            <v>0</v>
          </cell>
          <cell r="BS506">
            <v>0</v>
          </cell>
          <cell r="BV506">
            <v>0</v>
          </cell>
          <cell r="BW506">
            <v>0</v>
          </cell>
          <cell r="BX506">
            <v>0</v>
          </cell>
          <cell r="CA506">
            <v>13571</v>
          </cell>
          <cell r="CB506">
            <v>0</v>
          </cell>
          <cell r="CC506">
            <v>13571</v>
          </cell>
          <cell r="CF506">
            <v>25709.9967</v>
          </cell>
          <cell r="CG506">
            <v>0</v>
          </cell>
          <cell r="CH506">
            <v>25709.9967</v>
          </cell>
          <cell r="CL506">
            <v>52357</v>
          </cell>
          <cell r="CM506">
            <v>0</v>
          </cell>
          <cell r="CN506">
            <v>52357</v>
          </cell>
          <cell r="CQ506">
            <v>12371</v>
          </cell>
          <cell r="CR506">
            <v>0</v>
          </cell>
          <cell r="CS506">
            <v>0</v>
          </cell>
          <cell r="CT506">
            <v>1200</v>
          </cell>
          <cell r="CU506">
            <v>0</v>
          </cell>
          <cell r="CV506">
            <v>0</v>
          </cell>
          <cell r="CW506">
            <v>13571</v>
          </cell>
          <cell r="CX506">
            <v>5083</v>
          </cell>
          <cell r="CY506">
            <v>9576.9966999999997</v>
          </cell>
          <cell r="CZ506">
            <v>11050</v>
          </cell>
          <cell r="DA506">
            <v>0</v>
          </cell>
          <cell r="DB506">
            <v>0</v>
          </cell>
          <cell r="DC506">
            <v>25709.9967</v>
          </cell>
          <cell r="DD506">
            <v>16668</v>
          </cell>
          <cell r="DE506">
            <v>35689</v>
          </cell>
          <cell r="DF506">
            <v>0</v>
          </cell>
          <cell r="DG506">
            <v>0</v>
          </cell>
          <cell r="DH506">
            <v>0</v>
          </cell>
          <cell r="DI506">
            <v>52357</v>
          </cell>
          <cell r="DJ506" t="str">
            <v>ASOCIACION DE PRODUCTORES LAGUNA LA BOA</v>
          </cell>
          <cell r="DK506" t="str">
            <v>01 Asociación</v>
          </cell>
          <cell r="FI506" t="str">
            <v>pacMAYOR</v>
          </cell>
        </row>
        <row r="507">
          <cell r="A507">
            <v>20608860771</v>
          </cell>
          <cell r="C507" t="str">
            <v>PAPA</v>
          </cell>
          <cell r="D507" t="str">
            <v>PAPA NATIVA</v>
          </cell>
          <cell r="E507" t="str">
            <v>Huanuco</v>
          </cell>
          <cell r="F507">
            <v>100804</v>
          </cell>
          <cell r="H507" t="str">
            <v>Pachitea</v>
          </cell>
          <cell r="I507" t="str">
            <v>Umari</v>
          </cell>
          <cell r="R507" t="str">
            <v>PAC</v>
          </cell>
          <cell r="S507" t="str">
            <v>2024 - 2025</v>
          </cell>
          <cell r="T507">
            <v>2</v>
          </cell>
          <cell r="U507" t="str">
            <v>SI</v>
          </cell>
          <cell r="V507" t="str">
            <v>SI</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15</v>
          </cell>
          <cell r="AN507">
            <v>12</v>
          </cell>
          <cell r="AO507">
            <v>27</v>
          </cell>
          <cell r="AP507">
            <v>15</v>
          </cell>
          <cell r="AQ507">
            <v>12</v>
          </cell>
          <cell r="AR507">
            <v>27</v>
          </cell>
          <cell r="AS507">
            <v>27</v>
          </cell>
          <cell r="AT507">
            <v>0</v>
          </cell>
          <cell r="AU507">
            <v>0</v>
          </cell>
          <cell r="AV507">
            <v>0</v>
          </cell>
          <cell r="AW507">
            <v>0</v>
          </cell>
          <cell r="AX507">
            <v>0</v>
          </cell>
          <cell r="AY507">
            <v>0</v>
          </cell>
          <cell r="AZ507">
            <v>0</v>
          </cell>
          <cell r="BA507">
            <v>0</v>
          </cell>
          <cell r="BB507">
            <v>24</v>
          </cell>
          <cell r="BC507">
            <v>0</v>
          </cell>
          <cell r="BD507">
            <v>21</v>
          </cell>
          <cell r="BE507">
            <v>0</v>
          </cell>
          <cell r="BF507">
            <v>0</v>
          </cell>
          <cell r="BG507">
            <v>0</v>
          </cell>
          <cell r="BH507">
            <v>0</v>
          </cell>
          <cell r="BI507">
            <v>0</v>
          </cell>
          <cell r="BL507">
            <v>0</v>
          </cell>
          <cell r="BM507">
            <v>0</v>
          </cell>
          <cell r="BN507">
            <v>0</v>
          </cell>
          <cell r="BQ507">
            <v>0</v>
          </cell>
          <cell r="BR507">
            <v>0</v>
          </cell>
          <cell r="BS507">
            <v>0</v>
          </cell>
          <cell r="BV507">
            <v>0</v>
          </cell>
          <cell r="BW507">
            <v>0</v>
          </cell>
          <cell r="BX507">
            <v>0</v>
          </cell>
          <cell r="CA507">
            <v>0</v>
          </cell>
          <cell r="CB507">
            <v>0</v>
          </cell>
          <cell r="CC507">
            <v>0</v>
          </cell>
          <cell r="CF507">
            <v>47392.288</v>
          </cell>
          <cell r="CG507">
            <v>0</v>
          </cell>
          <cell r="CH507">
            <v>47392.288</v>
          </cell>
          <cell r="CL507">
            <v>170018.68900000001</v>
          </cell>
          <cell r="CM507">
            <v>0</v>
          </cell>
          <cell r="CN507">
            <v>170018.68900000001</v>
          </cell>
          <cell r="CQ507">
            <v>0</v>
          </cell>
          <cell r="CR507">
            <v>0</v>
          </cell>
          <cell r="CS507">
            <v>0</v>
          </cell>
          <cell r="CT507">
            <v>0</v>
          </cell>
          <cell r="CU507">
            <v>0</v>
          </cell>
          <cell r="CV507">
            <v>0</v>
          </cell>
          <cell r="CW507">
            <v>0</v>
          </cell>
          <cell r="CX507">
            <v>0</v>
          </cell>
          <cell r="CY507">
            <v>0</v>
          </cell>
          <cell r="CZ507">
            <v>47392.288</v>
          </cell>
          <cell r="DA507">
            <v>0</v>
          </cell>
          <cell r="DB507">
            <v>0</v>
          </cell>
          <cell r="DC507">
            <v>47392.288</v>
          </cell>
          <cell r="DD507">
            <v>0</v>
          </cell>
          <cell r="DE507">
            <v>0</v>
          </cell>
          <cell r="DF507">
            <v>170018.68900000001</v>
          </cell>
          <cell r="DG507">
            <v>0</v>
          </cell>
          <cell r="DH507">
            <v>0</v>
          </cell>
          <cell r="DI507">
            <v>170018.68900000001</v>
          </cell>
          <cell r="DJ507" t="str">
            <v>ASOCIACIÓN COMUNAL AGROPECUARIA DEL CASERIO DE NIÑA COCHA</v>
          </cell>
          <cell r="DK507" t="str">
            <v>01 Asociación</v>
          </cell>
          <cell r="FI507" t="str">
            <v>pacMAYOR</v>
          </cell>
        </row>
        <row r="508">
          <cell r="A508">
            <v>20608865927</v>
          </cell>
          <cell r="C508" t="str">
            <v>PLÁTANO</v>
          </cell>
          <cell r="D508" t="str">
            <v>HARINA DE PLÁTANO</v>
          </cell>
          <cell r="E508" t="str">
            <v>Loreto</v>
          </cell>
          <cell r="F508">
            <v>160506</v>
          </cell>
          <cell r="H508" t="str">
            <v>Requena</v>
          </cell>
          <cell r="I508" t="str">
            <v>Puinahua</v>
          </cell>
          <cell r="R508" t="str">
            <v>PAC</v>
          </cell>
          <cell r="S508" t="str">
            <v>2025</v>
          </cell>
          <cell r="T508">
            <v>1</v>
          </cell>
          <cell r="U508" t="str">
            <v>SI</v>
          </cell>
          <cell r="V508" t="str">
            <v>SI</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11</v>
          </cell>
          <cell r="AR508">
            <v>11</v>
          </cell>
          <cell r="AS508">
            <v>11</v>
          </cell>
          <cell r="BD508">
            <v>14</v>
          </cell>
          <cell r="BE508">
            <v>1</v>
          </cell>
          <cell r="CL508">
            <v>6451.65</v>
          </cell>
          <cell r="CM508">
            <v>0</v>
          </cell>
          <cell r="CN508">
            <v>6451.65</v>
          </cell>
          <cell r="DD508">
            <v>0</v>
          </cell>
          <cell r="DE508">
            <v>0</v>
          </cell>
          <cell r="DF508">
            <v>6451.65</v>
          </cell>
          <cell r="DG508">
            <v>0</v>
          </cell>
          <cell r="DH508">
            <v>0</v>
          </cell>
          <cell r="DI508">
            <v>6451.65</v>
          </cell>
          <cell r="DJ508" t="str">
            <v>LAS PUINAHUINAS S.A.C.</v>
          </cell>
          <cell r="DK508" t="str">
            <v>07 Otros</v>
          </cell>
          <cell r="FI508" t="str">
            <v>pacMAYOR</v>
          </cell>
        </row>
        <row r="509">
          <cell r="A509">
            <v>20608952315</v>
          </cell>
          <cell r="C509" t="str">
            <v>CASTAÑA</v>
          </cell>
          <cell r="D509" t="str">
            <v>CASTAÑA</v>
          </cell>
          <cell r="E509" t="str">
            <v>Madre de Dios</v>
          </cell>
          <cell r="F509">
            <v>170203</v>
          </cell>
          <cell r="H509" t="str">
            <v>Manu</v>
          </cell>
          <cell r="I509" t="str">
            <v>Madre de Dios</v>
          </cell>
          <cell r="R509" t="str">
            <v>PAC</v>
          </cell>
          <cell r="S509" t="str">
            <v>2025</v>
          </cell>
          <cell r="T509">
            <v>1</v>
          </cell>
          <cell r="U509" t="str">
            <v>SI</v>
          </cell>
          <cell r="V509" t="str">
            <v>SI</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10</v>
          </cell>
          <cell r="AQ509">
            <v>1</v>
          </cell>
          <cell r="AR509">
            <v>11</v>
          </cell>
          <cell r="AS509">
            <v>11</v>
          </cell>
          <cell r="BD509">
            <v>45</v>
          </cell>
          <cell r="BE509">
            <v>0</v>
          </cell>
          <cell r="CL509">
            <v>49046.8</v>
          </cell>
          <cell r="CM509">
            <v>0</v>
          </cell>
          <cell r="CN509">
            <v>49046.8</v>
          </cell>
          <cell r="DD509">
            <v>9818.7999999999993</v>
          </cell>
          <cell r="DE509">
            <v>0</v>
          </cell>
          <cell r="DF509">
            <v>39228</v>
          </cell>
          <cell r="DG509">
            <v>0</v>
          </cell>
          <cell r="DH509">
            <v>0</v>
          </cell>
          <cell r="DI509">
            <v>49046.8</v>
          </cell>
          <cell r="DJ509" t="str">
            <v>NUMBERI S.A.C.</v>
          </cell>
          <cell r="DK509" t="str">
            <v>07 Otros</v>
          </cell>
          <cell r="FI509" t="str">
            <v>pacMAYOR</v>
          </cell>
        </row>
        <row r="510">
          <cell r="A510">
            <v>20609013487</v>
          </cell>
          <cell r="C510" t="str">
            <v>PALTA</v>
          </cell>
          <cell r="D510" t="str">
            <v>PALTA</v>
          </cell>
          <cell r="E510" t="str">
            <v>Apurimac</v>
          </cell>
          <cell r="F510">
            <v>30608</v>
          </cell>
          <cell r="H510" t="str">
            <v>Chincheros</v>
          </cell>
          <cell r="I510" t="str">
            <v>Ranracancha</v>
          </cell>
          <cell r="R510" t="str">
            <v>PAC</v>
          </cell>
          <cell r="S510" t="str">
            <v>2025</v>
          </cell>
          <cell r="T510">
            <v>1</v>
          </cell>
          <cell r="U510" t="str">
            <v>SI</v>
          </cell>
          <cell r="V510" t="str">
            <v>SI</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17</v>
          </cell>
          <cell r="AQ510">
            <v>11</v>
          </cell>
          <cell r="AR510">
            <v>28</v>
          </cell>
          <cell r="AS510">
            <v>28</v>
          </cell>
          <cell r="BD510">
            <v>30</v>
          </cell>
          <cell r="BE510">
            <v>4</v>
          </cell>
          <cell r="CL510">
            <v>16897.400000000001</v>
          </cell>
          <cell r="CM510">
            <v>0</v>
          </cell>
          <cell r="CN510">
            <v>16897.400000000001</v>
          </cell>
          <cell r="DD510">
            <v>0</v>
          </cell>
          <cell r="DE510">
            <v>16897.400000000001</v>
          </cell>
          <cell r="DF510">
            <v>0</v>
          </cell>
          <cell r="DG510">
            <v>0</v>
          </cell>
          <cell r="DH510">
            <v>0</v>
          </cell>
          <cell r="DI510">
            <v>16897.400000000001</v>
          </cell>
          <cell r="DJ510" t="str">
            <v>ASOCIACION DE PRODUCTORES DE CHANCCAYMARCA</v>
          </cell>
          <cell r="DK510" t="str">
            <v>01 Asociación</v>
          </cell>
          <cell r="FI510" t="str">
            <v>pacMAYOR</v>
          </cell>
        </row>
        <row r="511">
          <cell r="A511">
            <v>20607558559</v>
          </cell>
          <cell r="C511" t="str">
            <v>CACAO</v>
          </cell>
          <cell r="D511" t="str">
            <v>CACAO</v>
          </cell>
          <cell r="E511" t="str">
            <v>Amazonas</v>
          </cell>
          <cell r="F511">
            <v>10401</v>
          </cell>
          <cell r="H511" t="str">
            <v>Condorcanqui</v>
          </cell>
          <cell r="I511" t="str">
            <v>Nieva</v>
          </cell>
          <cell r="R511" t="str">
            <v>PAC</v>
          </cell>
          <cell r="S511" t="str">
            <v>2024 - 2025</v>
          </cell>
          <cell r="T511">
            <v>2</v>
          </cell>
          <cell r="U511" t="str">
            <v>SI</v>
          </cell>
          <cell r="V511" t="str">
            <v>SI</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38</v>
          </cell>
          <cell r="AN511">
            <v>4</v>
          </cell>
          <cell r="AO511">
            <v>42</v>
          </cell>
          <cell r="AP511">
            <v>33</v>
          </cell>
          <cell r="AQ511">
            <v>3</v>
          </cell>
          <cell r="AR511">
            <v>36</v>
          </cell>
          <cell r="AS511">
            <v>36</v>
          </cell>
          <cell r="AT511">
            <v>0</v>
          </cell>
          <cell r="AU511">
            <v>0</v>
          </cell>
          <cell r="AV511">
            <v>0</v>
          </cell>
          <cell r="AW511">
            <v>0</v>
          </cell>
          <cell r="AX511">
            <v>0</v>
          </cell>
          <cell r="AY511">
            <v>0</v>
          </cell>
          <cell r="AZ511">
            <v>0</v>
          </cell>
          <cell r="BA511">
            <v>0</v>
          </cell>
          <cell r="BB511">
            <v>25</v>
          </cell>
          <cell r="BC511">
            <v>7</v>
          </cell>
          <cell r="BD511">
            <v>15</v>
          </cell>
          <cell r="BE511">
            <v>4</v>
          </cell>
          <cell r="BF511">
            <v>0</v>
          </cell>
          <cell r="BG511">
            <v>0</v>
          </cell>
          <cell r="BH511">
            <v>0</v>
          </cell>
          <cell r="BI511">
            <v>0</v>
          </cell>
          <cell r="BL511">
            <v>0</v>
          </cell>
          <cell r="BM511">
            <v>0</v>
          </cell>
          <cell r="BN511">
            <v>0</v>
          </cell>
          <cell r="BQ511">
            <v>0</v>
          </cell>
          <cell r="BR511">
            <v>0</v>
          </cell>
          <cell r="BS511">
            <v>0</v>
          </cell>
          <cell r="BV511">
            <v>0</v>
          </cell>
          <cell r="BW511">
            <v>0</v>
          </cell>
          <cell r="BX511">
            <v>0</v>
          </cell>
          <cell r="CA511">
            <v>0</v>
          </cell>
          <cell r="CB511">
            <v>0</v>
          </cell>
          <cell r="CC511">
            <v>0</v>
          </cell>
          <cell r="CF511">
            <v>19571.86</v>
          </cell>
          <cell r="CG511">
            <v>0</v>
          </cell>
          <cell r="CH511">
            <v>19571.86</v>
          </cell>
          <cell r="CL511">
            <v>78861.48</v>
          </cell>
          <cell r="CM511">
            <v>0</v>
          </cell>
          <cell r="CN511">
            <v>78861.48</v>
          </cell>
          <cell r="CQ511">
            <v>0</v>
          </cell>
          <cell r="CR511">
            <v>0</v>
          </cell>
          <cell r="CS511">
            <v>0</v>
          </cell>
          <cell r="CT511">
            <v>0</v>
          </cell>
          <cell r="CU511">
            <v>0</v>
          </cell>
          <cell r="CV511">
            <v>0</v>
          </cell>
          <cell r="CW511">
            <v>0</v>
          </cell>
          <cell r="CX511">
            <v>0</v>
          </cell>
          <cell r="CY511">
            <v>0</v>
          </cell>
          <cell r="CZ511">
            <v>19571.86</v>
          </cell>
          <cell r="DA511">
            <v>0</v>
          </cell>
          <cell r="DB511">
            <v>0</v>
          </cell>
          <cell r="DC511">
            <v>19571.86</v>
          </cell>
          <cell r="DD511">
            <v>0</v>
          </cell>
          <cell r="DE511">
            <v>0</v>
          </cell>
          <cell r="DF511">
            <v>78861.48</v>
          </cell>
          <cell r="DG511">
            <v>0</v>
          </cell>
          <cell r="DH511">
            <v>0</v>
          </cell>
          <cell r="DI511">
            <v>78861.48</v>
          </cell>
          <cell r="DJ511" t="str">
            <v>COOPERATIVA INDIGENA AWAJUN WAMPIS AGRARIA TUNTANAIN LTDA.</v>
          </cell>
          <cell r="DK511" t="str">
            <v>02 Cooperativa</v>
          </cell>
          <cell r="FI511" t="str">
            <v>pacMAYOR</v>
          </cell>
        </row>
        <row r="512">
          <cell r="A512">
            <v>20609057361</v>
          </cell>
          <cell r="C512" t="str">
            <v>DERIVADOS LACTEOS</v>
          </cell>
          <cell r="D512" t="str">
            <v>QUESOS</v>
          </cell>
          <cell r="E512" t="str">
            <v>Puno</v>
          </cell>
          <cell r="F512">
            <v>210112</v>
          </cell>
          <cell r="H512" t="str">
            <v>Puno</v>
          </cell>
          <cell r="I512" t="str">
            <v>Plateria</v>
          </cell>
          <cell r="R512" t="str">
            <v>PAC</v>
          </cell>
          <cell r="S512" t="str">
            <v>2024 - 2025</v>
          </cell>
          <cell r="T512">
            <v>2</v>
          </cell>
          <cell r="U512" t="str">
            <v>SI</v>
          </cell>
          <cell r="V512" t="str">
            <v>SI</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30</v>
          </cell>
          <cell r="AN512">
            <v>140</v>
          </cell>
          <cell r="AO512">
            <v>170</v>
          </cell>
          <cell r="AP512">
            <v>18</v>
          </cell>
          <cell r="AQ512">
            <v>142</v>
          </cell>
          <cell r="AR512">
            <v>160</v>
          </cell>
          <cell r="AS512">
            <v>160</v>
          </cell>
          <cell r="AT512">
            <v>0</v>
          </cell>
          <cell r="AU512">
            <v>0</v>
          </cell>
          <cell r="AV512">
            <v>0</v>
          </cell>
          <cell r="AW512">
            <v>0</v>
          </cell>
          <cell r="AX512">
            <v>0</v>
          </cell>
          <cell r="AY512">
            <v>0</v>
          </cell>
          <cell r="AZ512">
            <v>0</v>
          </cell>
          <cell r="BA512">
            <v>0</v>
          </cell>
          <cell r="BB512">
            <v>36</v>
          </cell>
          <cell r="BC512">
            <v>1</v>
          </cell>
          <cell r="BD512">
            <v>19</v>
          </cell>
          <cell r="BE512">
            <v>2</v>
          </cell>
          <cell r="BF512">
            <v>0</v>
          </cell>
          <cell r="BG512">
            <v>0</v>
          </cell>
          <cell r="BH512">
            <v>0</v>
          </cell>
          <cell r="BI512">
            <v>0</v>
          </cell>
          <cell r="BL512">
            <v>0</v>
          </cell>
          <cell r="BM512">
            <v>0</v>
          </cell>
          <cell r="BN512">
            <v>0</v>
          </cell>
          <cell r="BQ512">
            <v>0</v>
          </cell>
          <cell r="BR512">
            <v>0</v>
          </cell>
          <cell r="BS512">
            <v>0</v>
          </cell>
          <cell r="BV512">
            <v>0</v>
          </cell>
          <cell r="BW512">
            <v>0</v>
          </cell>
          <cell r="BX512">
            <v>0</v>
          </cell>
          <cell r="CA512">
            <v>0</v>
          </cell>
          <cell r="CB512">
            <v>0</v>
          </cell>
          <cell r="CC512">
            <v>0</v>
          </cell>
          <cell r="CF512">
            <v>218140</v>
          </cell>
          <cell r="CG512">
            <v>0</v>
          </cell>
          <cell r="CH512">
            <v>218140</v>
          </cell>
          <cell r="CL512">
            <v>262408</v>
          </cell>
          <cell r="CM512">
            <v>0</v>
          </cell>
          <cell r="CN512">
            <v>262408</v>
          </cell>
          <cell r="CQ512">
            <v>0</v>
          </cell>
          <cell r="CR512">
            <v>0</v>
          </cell>
          <cell r="CS512">
            <v>0</v>
          </cell>
          <cell r="CT512">
            <v>0</v>
          </cell>
          <cell r="CU512">
            <v>0</v>
          </cell>
          <cell r="CV512">
            <v>0</v>
          </cell>
          <cell r="CW512">
            <v>0</v>
          </cell>
          <cell r="CX512">
            <v>0</v>
          </cell>
          <cell r="CY512">
            <v>218140</v>
          </cell>
          <cell r="CZ512">
            <v>0</v>
          </cell>
          <cell r="DA512">
            <v>0</v>
          </cell>
          <cell r="DB512">
            <v>0</v>
          </cell>
          <cell r="DC512">
            <v>218140</v>
          </cell>
          <cell r="DD512">
            <v>0</v>
          </cell>
          <cell r="DE512">
            <v>262408</v>
          </cell>
          <cell r="DF512">
            <v>0</v>
          </cell>
          <cell r="DG512">
            <v>0</v>
          </cell>
          <cell r="DH512">
            <v>0</v>
          </cell>
          <cell r="DI512">
            <v>262408</v>
          </cell>
          <cell r="DJ512" t="str">
            <v>ASOCIACION DE PRODUCTORES AGROPECUARIOS Y LACTEOS DEL DISTRITO DE PLATERIA</v>
          </cell>
          <cell r="DK512" t="str">
            <v>01 Asociación</v>
          </cell>
          <cell r="FI512" t="str">
            <v>pacMAYOR</v>
          </cell>
        </row>
        <row r="513">
          <cell r="A513">
            <v>20609069555</v>
          </cell>
          <cell r="C513" t="str">
            <v>CUY</v>
          </cell>
          <cell r="D513" t="str">
            <v>CARCASA DE CUY</v>
          </cell>
          <cell r="E513" t="str">
            <v>Ayacucho</v>
          </cell>
          <cell r="F513">
            <v>50605</v>
          </cell>
          <cell r="H513" t="str">
            <v>Lucanas</v>
          </cell>
          <cell r="I513" t="str">
            <v>Chaviña</v>
          </cell>
          <cell r="R513" t="str">
            <v>PAC</v>
          </cell>
          <cell r="S513" t="str">
            <v>2025</v>
          </cell>
          <cell r="T513">
            <v>1</v>
          </cell>
          <cell r="U513" t="str">
            <v>SI</v>
          </cell>
          <cell r="V513" t="str">
            <v>SI</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11</v>
          </cell>
          <cell r="AQ513">
            <v>9</v>
          </cell>
          <cell r="AR513">
            <v>20</v>
          </cell>
          <cell r="AS513">
            <v>20</v>
          </cell>
          <cell r="BD513">
            <v>28</v>
          </cell>
          <cell r="BE513">
            <v>3</v>
          </cell>
          <cell r="CL513">
            <v>0</v>
          </cell>
          <cell r="CM513">
            <v>0</v>
          </cell>
          <cell r="CN513">
            <v>0</v>
          </cell>
          <cell r="DD513">
            <v>0</v>
          </cell>
          <cell r="DE513">
            <v>0</v>
          </cell>
          <cell r="DF513">
            <v>0</v>
          </cell>
          <cell r="DG513">
            <v>0</v>
          </cell>
          <cell r="DH513">
            <v>0</v>
          </cell>
          <cell r="DI513">
            <v>0</v>
          </cell>
          <cell r="DJ513" t="str">
            <v>ASOCIACIÓN AGROPECUARIA TURÍSTICO INDUSTRIAL "CCORI WAYRA CHINA" DEL CASERIO DE IRHUACA</v>
          </cell>
          <cell r="DK513" t="str">
            <v>01 Asociación</v>
          </cell>
          <cell r="FI513" t="str">
            <v>pacMAYOR</v>
          </cell>
        </row>
        <row r="514">
          <cell r="A514">
            <v>20609078074</v>
          </cell>
          <cell r="C514" t="str">
            <v>CUY</v>
          </cell>
          <cell r="D514" t="str">
            <v>CARCASA DE CUY</v>
          </cell>
          <cell r="E514" t="str">
            <v>Ayacucho</v>
          </cell>
          <cell r="F514">
            <v>50611</v>
          </cell>
          <cell r="H514" t="str">
            <v>Lucanas</v>
          </cell>
          <cell r="I514" t="str">
            <v>Lucanas</v>
          </cell>
          <cell r="R514" t="str">
            <v>PAC</v>
          </cell>
          <cell r="S514" t="str">
            <v>2025</v>
          </cell>
          <cell r="T514">
            <v>1</v>
          </cell>
          <cell r="U514" t="str">
            <v>SI</v>
          </cell>
          <cell r="V514" t="str">
            <v>SI</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5</v>
          </cell>
          <cell r="AQ514">
            <v>15</v>
          </cell>
          <cell r="AR514">
            <v>20</v>
          </cell>
          <cell r="AS514">
            <v>20</v>
          </cell>
          <cell r="BD514">
            <v>28</v>
          </cell>
          <cell r="BE514">
            <v>3</v>
          </cell>
          <cell r="CL514">
            <v>3960</v>
          </cell>
          <cell r="CM514">
            <v>0</v>
          </cell>
          <cell r="CN514">
            <v>3960</v>
          </cell>
          <cell r="DD514">
            <v>0</v>
          </cell>
          <cell r="DE514">
            <v>3960</v>
          </cell>
          <cell r="DF514">
            <v>0</v>
          </cell>
          <cell r="DG514">
            <v>0</v>
          </cell>
          <cell r="DH514">
            <v>0</v>
          </cell>
          <cell r="DI514">
            <v>3960</v>
          </cell>
          <cell r="DJ514" t="str">
            <v>ASOCIACION AGROPECUARIA DE CHALLHUALLA</v>
          </cell>
          <cell r="DK514" t="str">
            <v>01 Asociación</v>
          </cell>
          <cell r="FI514" t="str">
            <v>pacMAYOR</v>
          </cell>
        </row>
        <row r="515">
          <cell r="A515">
            <v>20609119421</v>
          </cell>
          <cell r="C515" t="str">
            <v>QUINUA Y OTROS GRANOS</v>
          </cell>
          <cell r="D515" t="str">
            <v>QUINUA Y OTROS GRANOS</v>
          </cell>
          <cell r="E515" t="str">
            <v>Ayacucho</v>
          </cell>
          <cell r="F515">
            <v>50105</v>
          </cell>
          <cell r="H515" t="str">
            <v>Huamanga</v>
          </cell>
          <cell r="I515" t="str">
            <v>Chiara</v>
          </cell>
          <cell r="R515" t="str">
            <v>PAC</v>
          </cell>
          <cell r="S515" t="str">
            <v>2024 - 2025</v>
          </cell>
          <cell r="T515">
            <v>2</v>
          </cell>
          <cell r="U515" t="str">
            <v>SI</v>
          </cell>
          <cell r="V515" t="str">
            <v>SI</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36</v>
          </cell>
          <cell r="AN515">
            <v>19</v>
          </cell>
          <cell r="AO515">
            <v>55</v>
          </cell>
          <cell r="AP515">
            <v>10</v>
          </cell>
          <cell r="AQ515">
            <v>5</v>
          </cell>
          <cell r="AR515">
            <v>15</v>
          </cell>
          <cell r="AS515">
            <v>15</v>
          </cell>
          <cell r="AT515">
            <v>0</v>
          </cell>
          <cell r="AU515">
            <v>0</v>
          </cell>
          <cell r="AV515">
            <v>0</v>
          </cell>
          <cell r="AW515">
            <v>0</v>
          </cell>
          <cell r="AX515">
            <v>0</v>
          </cell>
          <cell r="AY515">
            <v>0</v>
          </cell>
          <cell r="AZ515">
            <v>0</v>
          </cell>
          <cell r="BA515">
            <v>0</v>
          </cell>
          <cell r="BB515">
            <v>26</v>
          </cell>
          <cell r="BC515">
            <v>4</v>
          </cell>
          <cell r="BD515">
            <v>4</v>
          </cell>
          <cell r="BE515">
            <v>10</v>
          </cell>
          <cell r="BF515">
            <v>0</v>
          </cell>
          <cell r="BG515">
            <v>0</v>
          </cell>
          <cell r="BH515">
            <v>0</v>
          </cell>
          <cell r="BI515">
            <v>0</v>
          </cell>
          <cell r="BL515">
            <v>0</v>
          </cell>
          <cell r="BM515">
            <v>0</v>
          </cell>
          <cell r="BN515">
            <v>0</v>
          </cell>
          <cell r="BQ515">
            <v>0</v>
          </cell>
          <cell r="BR515">
            <v>0</v>
          </cell>
          <cell r="BS515">
            <v>0</v>
          </cell>
          <cell r="BV515">
            <v>0</v>
          </cell>
          <cell r="BW515">
            <v>0</v>
          </cell>
          <cell r="BX515">
            <v>0</v>
          </cell>
          <cell r="CA515">
            <v>0</v>
          </cell>
          <cell r="CB515">
            <v>0</v>
          </cell>
          <cell r="CC515">
            <v>0</v>
          </cell>
          <cell r="CF515">
            <v>313000</v>
          </cell>
          <cell r="CG515">
            <v>0</v>
          </cell>
          <cell r="CH515">
            <v>313000</v>
          </cell>
          <cell r="CL515">
            <v>336149.99680000002</v>
          </cell>
          <cell r="CM515">
            <v>0</v>
          </cell>
          <cell r="CN515">
            <v>336149.99680000002</v>
          </cell>
          <cell r="CQ515">
            <v>0</v>
          </cell>
          <cell r="CR515">
            <v>0</v>
          </cell>
          <cell r="CS515">
            <v>0</v>
          </cell>
          <cell r="CT515">
            <v>0</v>
          </cell>
          <cell r="CU515">
            <v>0</v>
          </cell>
          <cell r="CV515">
            <v>0</v>
          </cell>
          <cell r="CW515">
            <v>0</v>
          </cell>
          <cell r="CX515">
            <v>0</v>
          </cell>
          <cell r="CY515">
            <v>313000</v>
          </cell>
          <cell r="CZ515">
            <v>0</v>
          </cell>
          <cell r="DA515">
            <v>0</v>
          </cell>
          <cell r="DB515">
            <v>0</v>
          </cell>
          <cell r="DC515">
            <v>313000</v>
          </cell>
          <cell r="DD515">
            <v>0</v>
          </cell>
          <cell r="DE515">
            <v>336149.99680000002</v>
          </cell>
          <cell r="DF515">
            <v>0</v>
          </cell>
          <cell r="DG515">
            <v>0</v>
          </cell>
          <cell r="DH515">
            <v>0</v>
          </cell>
          <cell r="DI515">
            <v>336149.99680000002</v>
          </cell>
          <cell r="DJ515" t="str">
            <v>ASOCIACION AGROPECUARIA LLOQICHAYOCC</v>
          </cell>
          <cell r="DK515" t="str">
            <v>01 Asociación</v>
          </cell>
          <cell r="FI515" t="str">
            <v>pacMAYOR</v>
          </cell>
        </row>
        <row r="516">
          <cell r="A516">
            <v>20609166500</v>
          </cell>
          <cell r="C516" t="str">
            <v>DERIVADOS LACTEOS</v>
          </cell>
          <cell r="D516" t="str">
            <v>QUESOS FRESCO</v>
          </cell>
          <cell r="E516" t="str">
            <v>Ayacucho</v>
          </cell>
          <cell r="F516">
            <v>50706</v>
          </cell>
          <cell r="H516" t="str">
            <v>Parinacochas</v>
          </cell>
          <cell r="I516" t="str">
            <v>Puyusca</v>
          </cell>
          <cell r="R516" t="str">
            <v>PAC</v>
          </cell>
          <cell r="S516" t="str">
            <v>2025</v>
          </cell>
          <cell r="T516">
            <v>1</v>
          </cell>
          <cell r="U516" t="str">
            <v>SI</v>
          </cell>
          <cell r="V516" t="str">
            <v>SI</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7</v>
          </cell>
          <cell r="AQ516">
            <v>3</v>
          </cell>
          <cell r="AR516">
            <v>10</v>
          </cell>
          <cell r="AS516">
            <v>10</v>
          </cell>
          <cell r="BD516">
            <v>31</v>
          </cell>
          <cell r="BE516">
            <v>1</v>
          </cell>
          <cell r="CL516">
            <v>4235</v>
          </cell>
          <cell r="CM516">
            <v>0</v>
          </cell>
          <cell r="CN516">
            <v>4235</v>
          </cell>
          <cell r="DD516">
            <v>0</v>
          </cell>
          <cell r="DE516">
            <v>4235</v>
          </cell>
          <cell r="DF516">
            <v>0</v>
          </cell>
          <cell r="DG516">
            <v>0</v>
          </cell>
          <cell r="DH516">
            <v>0</v>
          </cell>
          <cell r="DI516">
            <v>4235</v>
          </cell>
          <cell r="DJ516" t="str">
            <v>ASOCIACION DE PRODUCTORES AGROPECUARIOS Y SERVICIOS TURISTICOS YURAQ - WASI</v>
          </cell>
          <cell r="DK516" t="str">
            <v>01 Asociación</v>
          </cell>
          <cell r="FI516" t="str">
            <v>pacMAYOR</v>
          </cell>
        </row>
        <row r="517">
          <cell r="A517">
            <v>20609201259</v>
          </cell>
          <cell r="C517" t="str">
            <v>PLÁTANO</v>
          </cell>
          <cell r="D517" t="str">
            <v>PLÁTANO</v>
          </cell>
          <cell r="E517" t="str">
            <v>Huanuco</v>
          </cell>
          <cell r="F517">
            <v>100608</v>
          </cell>
          <cell r="H517" t="str">
            <v>Leoncio Prado</v>
          </cell>
          <cell r="I517" t="str">
            <v>Castillo Grande</v>
          </cell>
          <cell r="R517" t="str">
            <v>PAC</v>
          </cell>
          <cell r="S517" t="str">
            <v>2022-2023-2024 - 2025</v>
          </cell>
          <cell r="T517">
            <v>4</v>
          </cell>
          <cell r="U517" t="str">
            <v>SI</v>
          </cell>
          <cell r="V517" t="str">
            <v>SI</v>
          </cell>
          <cell r="W517">
            <v>0</v>
          </cell>
          <cell r="X517">
            <v>0</v>
          </cell>
          <cell r="Y517">
            <v>0</v>
          </cell>
          <cell r="Z517">
            <v>0</v>
          </cell>
          <cell r="AA517">
            <v>0</v>
          </cell>
          <cell r="AB517">
            <v>0</v>
          </cell>
          <cell r="AC517">
            <v>0</v>
          </cell>
          <cell r="AD517">
            <v>0</v>
          </cell>
          <cell r="AE517">
            <v>0</v>
          </cell>
          <cell r="AF517">
            <v>0</v>
          </cell>
          <cell r="AG517">
            <v>15</v>
          </cell>
          <cell r="AH517">
            <v>10</v>
          </cell>
          <cell r="AI517">
            <v>25</v>
          </cell>
          <cell r="AJ517">
            <v>15</v>
          </cell>
          <cell r="AK517">
            <v>10</v>
          </cell>
          <cell r="AL517">
            <v>25</v>
          </cell>
          <cell r="AM517">
            <v>15</v>
          </cell>
          <cell r="AN517">
            <v>10</v>
          </cell>
          <cell r="AO517">
            <v>25</v>
          </cell>
          <cell r="AP517">
            <v>16</v>
          </cell>
          <cell r="AQ517">
            <v>11</v>
          </cell>
          <cell r="AR517">
            <v>27</v>
          </cell>
          <cell r="AS517">
            <v>27</v>
          </cell>
          <cell r="AT517">
            <v>0</v>
          </cell>
          <cell r="AU517">
            <v>0</v>
          </cell>
          <cell r="AV517">
            <v>0</v>
          </cell>
          <cell r="AW517">
            <v>0</v>
          </cell>
          <cell r="AX517">
            <v>121</v>
          </cell>
          <cell r="AY517">
            <v>6</v>
          </cell>
          <cell r="AZ517">
            <v>77</v>
          </cell>
          <cell r="BA517">
            <v>2</v>
          </cell>
          <cell r="BB517">
            <v>56</v>
          </cell>
          <cell r="BC517">
            <v>0</v>
          </cell>
          <cell r="BD517">
            <v>48</v>
          </cell>
          <cell r="BE517">
            <v>0</v>
          </cell>
          <cell r="BF517">
            <v>0</v>
          </cell>
          <cell r="BG517">
            <v>0</v>
          </cell>
          <cell r="BH517">
            <v>0</v>
          </cell>
          <cell r="BI517">
            <v>0</v>
          </cell>
          <cell r="BL517">
            <v>0</v>
          </cell>
          <cell r="BM517">
            <v>0</v>
          </cell>
          <cell r="BN517">
            <v>0</v>
          </cell>
          <cell r="BQ517">
            <v>0</v>
          </cell>
          <cell r="BR517">
            <v>0</v>
          </cell>
          <cell r="BS517">
            <v>0</v>
          </cell>
          <cell r="BV517">
            <v>172990</v>
          </cell>
          <cell r="BW517">
            <v>0</v>
          </cell>
          <cell r="BX517">
            <v>172990</v>
          </cell>
          <cell r="CA517">
            <v>337878</v>
          </cell>
          <cell r="CB517">
            <v>0</v>
          </cell>
          <cell r="CC517">
            <v>337878</v>
          </cell>
          <cell r="CF517">
            <v>180747</v>
          </cell>
          <cell r="CG517">
            <v>0</v>
          </cell>
          <cell r="CH517">
            <v>180747</v>
          </cell>
          <cell r="CL517">
            <v>212128</v>
          </cell>
          <cell r="CM517">
            <v>0</v>
          </cell>
          <cell r="CN517">
            <v>212128</v>
          </cell>
          <cell r="CQ517">
            <v>0</v>
          </cell>
          <cell r="CR517">
            <v>0</v>
          </cell>
          <cell r="CS517">
            <v>0</v>
          </cell>
          <cell r="CT517">
            <v>337878</v>
          </cell>
          <cell r="CU517">
            <v>0</v>
          </cell>
          <cell r="CV517">
            <v>0</v>
          </cell>
          <cell r="CW517">
            <v>337878</v>
          </cell>
          <cell r="CX517">
            <v>0</v>
          </cell>
          <cell r="CY517">
            <v>86680</v>
          </cell>
          <cell r="CZ517">
            <v>94067</v>
          </cell>
          <cell r="DA517">
            <v>0</v>
          </cell>
          <cell r="DB517">
            <v>0</v>
          </cell>
          <cell r="DC517">
            <v>180747</v>
          </cell>
          <cell r="DD517">
            <v>0</v>
          </cell>
          <cell r="DE517">
            <v>0</v>
          </cell>
          <cell r="DF517">
            <v>212128</v>
          </cell>
          <cell r="DG517">
            <v>0</v>
          </cell>
          <cell r="DH517">
            <v>0</v>
          </cell>
          <cell r="DI517">
            <v>212128</v>
          </cell>
          <cell r="DJ517" t="str">
            <v>ASOCIACION DE PRODUCTORES AGROECOLOGICOS DEL HUALLAGA</v>
          </cell>
          <cell r="DK517" t="str">
            <v>01 Asociación</v>
          </cell>
          <cell r="FI517" t="str">
            <v>pacMAYOR</v>
          </cell>
        </row>
        <row r="518">
          <cell r="A518">
            <v>20609203359</v>
          </cell>
          <cell r="C518" t="str">
            <v>PALTA</v>
          </cell>
          <cell r="D518" t="str">
            <v>PALTA</v>
          </cell>
          <cell r="E518" t="str">
            <v>Huancavelica</v>
          </cell>
          <cell r="F518">
            <v>90413</v>
          </cell>
          <cell r="H518" t="str">
            <v>Castrovirreyna</v>
          </cell>
          <cell r="I518" t="str">
            <v>Ticrapo</v>
          </cell>
          <cell r="R518" t="str">
            <v>PAC</v>
          </cell>
          <cell r="S518" t="str">
            <v>2025</v>
          </cell>
          <cell r="T518">
            <v>1</v>
          </cell>
          <cell r="U518" t="str">
            <v>SI</v>
          </cell>
          <cell r="V518" t="str">
            <v>SI</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34</v>
          </cell>
          <cell r="AQ518">
            <v>8</v>
          </cell>
          <cell r="AR518">
            <v>42</v>
          </cell>
          <cell r="AS518">
            <v>42</v>
          </cell>
          <cell r="BD518">
            <v>23</v>
          </cell>
          <cell r="BE518">
            <v>6</v>
          </cell>
          <cell r="CL518">
            <v>0</v>
          </cell>
          <cell r="CM518">
            <v>0</v>
          </cell>
          <cell r="CN518">
            <v>0</v>
          </cell>
          <cell r="DD518">
            <v>0</v>
          </cell>
          <cell r="DE518">
            <v>0</v>
          </cell>
          <cell r="DF518">
            <v>0</v>
          </cell>
          <cell r="DG518">
            <v>0</v>
          </cell>
          <cell r="DH518">
            <v>0</v>
          </cell>
          <cell r="DI518">
            <v>0</v>
          </cell>
          <cell r="DJ518" t="str">
            <v>ASOCIACION AGROPECUARIA HIJOS DE TICRAPO</v>
          </cell>
          <cell r="DK518" t="str">
            <v>01 Asociación</v>
          </cell>
          <cell r="FI518" t="str">
            <v>pacMAYOR</v>
          </cell>
        </row>
        <row r="519">
          <cell r="A519">
            <v>20609343355</v>
          </cell>
          <cell r="C519" t="str">
            <v>MANGO</v>
          </cell>
          <cell r="D519" t="str">
            <v>MANGO</v>
          </cell>
          <cell r="E519" t="str">
            <v>Ancash</v>
          </cell>
          <cell r="F519">
            <v>21805</v>
          </cell>
          <cell r="H519" t="str">
            <v>Santa</v>
          </cell>
          <cell r="I519" t="str">
            <v>Moro</v>
          </cell>
          <cell r="R519" t="str">
            <v>PAC</v>
          </cell>
          <cell r="S519" t="str">
            <v>2023-2024 - 2025</v>
          </cell>
          <cell r="T519">
            <v>3</v>
          </cell>
          <cell r="U519" t="str">
            <v>SI</v>
          </cell>
          <cell r="V519" t="str">
            <v>SI</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13</v>
          </cell>
          <cell r="AK519">
            <v>4</v>
          </cell>
          <cell r="AL519">
            <v>17</v>
          </cell>
          <cell r="AM519">
            <v>13</v>
          </cell>
          <cell r="AN519">
            <v>4</v>
          </cell>
          <cell r="AO519">
            <v>17</v>
          </cell>
          <cell r="AP519">
            <v>13</v>
          </cell>
          <cell r="AQ519">
            <v>5</v>
          </cell>
          <cell r="AR519">
            <v>18</v>
          </cell>
          <cell r="AS519">
            <v>18</v>
          </cell>
          <cell r="AT519">
            <v>0</v>
          </cell>
          <cell r="AU519">
            <v>0</v>
          </cell>
          <cell r="AV519">
            <v>0</v>
          </cell>
          <cell r="AW519">
            <v>0</v>
          </cell>
          <cell r="AX519">
            <v>0</v>
          </cell>
          <cell r="AY519">
            <v>0</v>
          </cell>
          <cell r="AZ519">
            <v>41</v>
          </cell>
          <cell r="BA519">
            <v>0</v>
          </cell>
          <cell r="BB519">
            <v>29</v>
          </cell>
          <cell r="BC519">
            <v>0</v>
          </cell>
          <cell r="BD519">
            <v>1</v>
          </cell>
          <cell r="BE519">
            <v>0</v>
          </cell>
          <cell r="BF519">
            <v>0</v>
          </cell>
          <cell r="BG519">
            <v>0</v>
          </cell>
          <cell r="BH519">
            <v>0</v>
          </cell>
          <cell r="BI519">
            <v>0</v>
          </cell>
          <cell r="BL519">
            <v>0</v>
          </cell>
          <cell r="BM519">
            <v>0</v>
          </cell>
          <cell r="BN519">
            <v>0</v>
          </cell>
          <cell r="BQ519">
            <v>0</v>
          </cell>
          <cell r="BR519">
            <v>0</v>
          </cell>
          <cell r="BS519">
            <v>0</v>
          </cell>
          <cell r="BV519">
            <v>0</v>
          </cell>
          <cell r="BW519">
            <v>0</v>
          </cell>
          <cell r="BX519">
            <v>0</v>
          </cell>
          <cell r="CA519">
            <v>22668</v>
          </cell>
          <cell r="CB519">
            <v>0</v>
          </cell>
          <cell r="CC519">
            <v>22668</v>
          </cell>
          <cell r="CF519">
            <v>235242.4</v>
          </cell>
          <cell r="CG519">
            <v>0</v>
          </cell>
          <cell r="CH519">
            <v>235242.4</v>
          </cell>
          <cell r="CL519">
            <v>188167</v>
          </cell>
          <cell r="CM519">
            <v>0</v>
          </cell>
          <cell r="CN519">
            <v>188167</v>
          </cell>
          <cell r="CQ519">
            <v>0</v>
          </cell>
          <cell r="CR519">
            <v>22668</v>
          </cell>
          <cell r="CS519">
            <v>0</v>
          </cell>
          <cell r="CT519">
            <v>0</v>
          </cell>
          <cell r="CU519">
            <v>0</v>
          </cell>
          <cell r="CV519">
            <v>0</v>
          </cell>
          <cell r="CW519">
            <v>22668</v>
          </cell>
          <cell r="CX519">
            <v>0</v>
          </cell>
          <cell r="CY519">
            <v>235242.4</v>
          </cell>
          <cell r="CZ519">
            <v>0</v>
          </cell>
          <cell r="DA519">
            <v>0</v>
          </cell>
          <cell r="DB519">
            <v>0</v>
          </cell>
          <cell r="DC519">
            <v>235242.4</v>
          </cell>
          <cell r="DD519">
            <v>0</v>
          </cell>
          <cell r="DE519">
            <v>188167</v>
          </cell>
          <cell r="DF519">
            <v>0</v>
          </cell>
          <cell r="DG519">
            <v>0</v>
          </cell>
          <cell r="DH519">
            <v>0</v>
          </cell>
          <cell r="DI519">
            <v>188167</v>
          </cell>
          <cell r="DJ519" t="str">
            <v>ASOCIACION DE PRODUCTORES Y EXPORTADORES FUNDO LUISA VICTORIA ASPREXFLV</v>
          </cell>
          <cell r="DK519" t="str">
            <v>01 Asociación</v>
          </cell>
          <cell r="FI519" t="str">
            <v>pacMAYOR</v>
          </cell>
        </row>
        <row r="520">
          <cell r="A520">
            <v>20609411423</v>
          </cell>
          <cell r="C520" t="str">
            <v>CUY</v>
          </cell>
          <cell r="D520" t="str">
            <v>CUY REPRODUCTOR</v>
          </cell>
          <cell r="E520" t="str">
            <v>Moquegua</v>
          </cell>
          <cell r="F520">
            <v>180210</v>
          </cell>
          <cell r="H520" t="str">
            <v>General Sanchez Cerro</v>
          </cell>
          <cell r="I520" t="str">
            <v>Ubinas</v>
          </cell>
          <cell r="R520" t="str">
            <v>PAC</v>
          </cell>
          <cell r="S520" t="str">
            <v>2025</v>
          </cell>
          <cell r="T520">
            <v>1</v>
          </cell>
          <cell r="U520" t="str">
            <v>SI</v>
          </cell>
          <cell r="V520" t="str">
            <v>SI</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4</v>
          </cell>
          <cell r="AQ520">
            <v>15</v>
          </cell>
          <cell r="AR520">
            <v>19</v>
          </cell>
          <cell r="AS520">
            <v>19</v>
          </cell>
          <cell r="BD520">
            <v>30</v>
          </cell>
          <cell r="BE520">
            <v>6</v>
          </cell>
          <cell r="CL520">
            <v>57830</v>
          </cell>
          <cell r="CM520">
            <v>0</v>
          </cell>
          <cell r="CN520">
            <v>57830</v>
          </cell>
          <cell r="DD520">
            <v>0</v>
          </cell>
          <cell r="DE520">
            <v>57830</v>
          </cell>
          <cell r="DF520">
            <v>0</v>
          </cell>
          <cell r="DG520">
            <v>0</v>
          </cell>
          <cell r="DH520">
            <v>0</v>
          </cell>
          <cell r="DI520">
            <v>57830</v>
          </cell>
          <cell r="DJ520" t="str">
            <v>ASOCIACION DE PRODUCTORES AGROPECUARIOS ÑAUPAQMAN PURISUN DE YALAGUA</v>
          </cell>
          <cell r="DK520" t="str">
            <v>01 Asociación</v>
          </cell>
          <cell r="FI520" t="str">
            <v>pacMAYOR</v>
          </cell>
        </row>
        <row r="521">
          <cell r="A521">
            <v>20609488621</v>
          </cell>
          <cell r="C521" t="str">
            <v>TARWI</v>
          </cell>
          <cell r="D521" t="str">
            <v>TARWI</v>
          </cell>
          <cell r="E521" t="str">
            <v>La Libertad</v>
          </cell>
          <cell r="F521">
            <v>130906</v>
          </cell>
          <cell r="H521" t="str">
            <v>Sanchez Carrion</v>
          </cell>
          <cell r="I521" t="str">
            <v>Sanagoran</v>
          </cell>
          <cell r="R521" t="str">
            <v>PAC</v>
          </cell>
          <cell r="S521" t="str">
            <v>2023-2024 - 2025</v>
          </cell>
          <cell r="T521">
            <v>3</v>
          </cell>
          <cell r="U521" t="str">
            <v>SI</v>
          </cell>
          <cell r="V521" t="str">
            <v>SI</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12</v>
          </cell>
          <cell r="AK521">
            <v>10</v>
          </cell>
          <cell r="AL521">
            <v>22</v>
          </cell>
          <cell r="AM521">
            <v>12</v>
          </cell>
          <cell r="AN521">
            <v>10</v>
          </cell>
          <cell r="AO521">
            <v>22</v>
          </cell>
          <cell r="AP521">
            <v>0</v>
          </cell>
          <cell r="AQ521">
            <v>0</v>
          </cell>
          <cell r="AR521">
            <v>0</v>
          </cell>
          <cell r="AS521">
            <v>22</v>
          </cell>
          <cell r="AT521">
            <v>0</v>
          </cell>
          <cell r="AU521">
            <v>0</v>
          </cell>
          <cell r="AV521">
            <v>0</v>
          </cell>
          <cell r="AW521">
            <v>0</v>
          </cell>
          <cell r="AX521">
            <v>0</v>
          </cell>
          <cell r="AY521">
            <v>0</v>
          </cell>
          <cell r="AZ521">
            <v>24</v>
          </cell>
          <cell r="BA521">
            <v>3</v>
          </cell>
          <cell r="BB521">
            <v>20</v>
          </cell>
          <cell r="BC521">
            <v>3</v>
          </cell>
          <cell r="BD521">
            <v>0</v>
          </cell>
          <cell r="BE521">
            <v>0</v>
          </cell>
          <cell r="BF521">
            <v>0</v>
          </cell>
          <cell r="BG521">
            <v>0</v>
          </cell>
          <cell r="BH521">
            <v>0</v>
          </cell>
          <cell r="BI521">
            <v>0</v>
          </cell>
          <cell r="BL521">
            <v>0</v>
          </cell>
          <cell r="BM521">
            <v>0</v>
          </cell>
          <cell r="BN521">
            <v>0</v>
          </cell>
          <cell r="BQ521">
            <v>0</v>
          </cell>
          <cell r="BR521">
            <v>0</v>
          </cell>
          <cell r="BS521">
            <v>0</v>
          </cell>
          <cell r="BV521">
            <v>0</v>
          </cell>
          <cell r="BW521">
            <v>0</v>
          </cell>
          <cell r="BX521">
            <v>0</v>
          </cell>
          <cell r="CA521">
            <v>43120</v>
          </cell>
          <cell r="CB521">
            <v>0</v>
          </cell>
          <cell r="CC521">
            <v>43120</v>
          </cell>
          <cell r="CF521">
            <v>49300</v>
          </cell>
          <cell r="CG521">
            <v>0</v>
          </cell>
          <cell r="CH521">
            <v>49300</v>
          </cell>
          <cell r="CL521">
            <v>49500</v>
          </cell>
          <cell r="CM521">
            <v>0</v>
          </cell>
          <cell r="CN521">
            <v>49500</v>
          </cell>
          <cell r="CQ521">
            <v>0</v>
          </cell>
          <cell r="CR521">
            <v>43120</v>
          </cell>
          <cell r="CS521">
            <v>0</v>
          </cell>
          <cell r="CT521">
            <v>0</v>
          </cell>
          <cell r="CU521">
            <v>0</v>
          </cell>
          <cell r="CV521">
            <v>0</v>
          </cell>
          <cell r="CW521">
            <v>43120</v>
          </cell>
          <cell r="CX521">
            <v>0</v>
          </cell>
          <cell r="CY521">
            <v>49300</v>
          </cell>
          <cell r="CZ521">
            <v>0</v>
          </cell>
          <cell r="DA521">
            <v>0</v>
          </cell>
          <cell r="DB521">
            <v>0</v>
          </cell>
          <cell r="DC521">
            <v>49300</v>
          </cell>
          <cell r="DD521">
            <v>0</v>
          </cell>
          <cell r="DE521">
            <v>49500</v>
          </cell>
          <cell r="DF521">
            <v>0</v>
          </cell>
          <cell r="DG521">
            <v>0</v>
          </cell>
          <cell r="DH521">
            <v>0</v>
          </cell>
          <cell r="DI521">
            <v>49500</v>
          </cell>
          <cell r="DJ521" t="str">
            <v>ASOCIACION DE PRODUCTORES AGROECOLOGICOS E INDUSTRIALES SUPER CAMPO</v>
          </cell>
          <cell r="DK521" t="str">
            <v>01 Asociación</v>
          </cell>
          <cell r="FI521" t="str">
            <v>pacMAYOR</v>
          </cell>
        </row>
        <row r="522">
          <cell r="A522">
            <v>20609518643</v>
          </cell>
          <cell r="C522" t="str">
            <v>FIBRA DE ALPACA</v>
          </cell>
          <cell r="D522" t="str">
            <v>FIBRA DE ALPACA</v>
          </cell>
          <cell r="E522" t="str">
            <v>Apurimac</v>
          </cell>
          <cell r="F522">
            <v>30101</v>
          </cell>
          <cell r="H522" t="str">
            <v>Abancay</v>
          </cell>
          <cell r="I522" t="str">
            <v>Abancay</v>
          </cell>
          <cell r="R522" t="str">
            <v>PAC</v>
          </cell>
          <cell r="S522" t="str">
            <v>2023-2024 - 2025</v>
          </cell>
          <cell r="T522">
            <v>3</v>
          </cell>
          <cell r="U522" t="str">
            <v>SI</v>
          </cell>
          <cell r="V522" t="str">
            <v>SI</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1288</v>
          </cell>
          <cell r="AK522">
            <v>552</v>
          </cell>
          <cell r="AL522">
            <v>1840</v>
          </cell>
          <cell r="AM522">
            <v>1288</v>
          </cell>
          <cell r="AN522">
            <v>552</v>
          </cell>
          <cell r="AO522">
            <v>1840</v>
          </cell>
          <cell r="AP522">
            <v>1405</v>
          </cell>
          <cell r="AQ522">
            <v>429</v>
          </cell>
          <cell r="AR522">
            <v>1834</v>
          </cell>
          <cell r="AS522">
            <v>1834</v>
          </cell>
          <cell r="AT522">
            <v>0</v>
          </cell>
          <cell r="AU522">
            <v>0</v>
          </cell>
          <cell r="AV522">
            <v>0</v>
          </cell>
          <cell r="AW522">
            <v>0</v>
          </cell>
          <cell r="AX522">
            <v>0</v>
          </cell>
          <cell r="AY522">
            <v>0</v>
          </cell>
          <cell r="AZ522">
            <v>41</v>
          </cell>
          <cell r="BA522">
            <v>32</v>
          </cell>
          <cell r="BB522">
            <v>33</v>
          </cell>
          <cell r="BC522">
            <v>52</v>
          </cell>
          <cell r="BD522">
            <v>36</v>
          </cell>
          <cell r="BE522">
            <v>36</v>
          </cell>
          <cell r="BF522">
            <v>0</v>
          </cell>
          <cell r="BG522">
            <v>0</v>
          </cell>
          <cell r="BH522">
            <v>0</v>
          </cell>
          <cell r="BI522">
            <v>0</v>
          </cell>
          <cell r="BL522">
            <v>0</v>
          </cell>
          <cell r="BM522">
            <v>0</v>
          </cell>
          <cell r="BN522">
            <v>0</v>
          </cell>
          <cell r="BQ522">
            <v>0</v>
          </cell>
          <cell r="BR522">
            <v>0</v>
          </cell>
          <cell r="BS522">
            <v>0</v>
          </cell>
          <cell r="BV522">
            <v>0</v>
          </cell>
          <cell r="BW522">
            <v>0</v>
          </cell>
          <cell r="BX522">
            <v>0</v>
          </cell>
          <cell r="CA522">
            <v>1723</v>
          </cell>
          <cell r="CB522">
            <v>0</v>
          </cell>
          <cell r="CC522">
            <v>1723</v>
          </cell>
          <cell r="CF522">
            <v>0</v>
          </cell>
          <cell r="CG522">
            <v>0</v>
          </cell>
          <cell r="CH522">
            <v>0</v>
          </cell>
          <cell r="CL522">
            <v>1819050.2309999999</v>
          </cell>
          <cell r="CM522">
            <v>0</v>
          </cell>
          <cell r="CN522">
            <v>1819050.2309999999</v>
          </cell>
          <cell r="CQ522">
            <v>0</v>
          </cell>
          <cell r="CR522">
            <v>1723</v>
          </cell>
          <cell r="CS522">
            <v>0</v>
          </cell>
          <cell r="CT522">
            <v>0</v>
          </cell>
          <cell r="CU522">
            <v>0</v>
          </cell>
          <cell r="CV522">
            <v>0</v>
          </cell>
          <cell r="CW522">
            <v>1723</v>
          </cell>
          <cell r="CX522">
            <v>0</v>
          </cell>
          <cell r="CY522">
            <v>0</v>
          </cell>
          <cell r="CZ522">
            <v>0</v>
          </cell>
          <cell r="DA522">
            <v>0</v>
          </cell>
          <cell r="DB522">
            <v>0</v>
          </cell>
          <cell r="DC522">
            <v>0</v>
          </cell>
          <cell r="DD522">
            <v>0</v>
          </cell>
          <cell r="DE522">
            <v>1819050.2309999999</v>
          </cell>
          <cell r="DF522">
            <v>0</v>
          </cell>
          <cell r="DG522">
            <v>0</v>
          </cell>
          <cell r="DH522">
            <v>0</v>
          </cell>
          <cell r="DI522">
            <v>1819050.2309999999</v>
          </cell>
          <cell r="DJ522" t="str">
            <v>SOCIEDAD PERUANA DE CRIADORES DE ALPACAS Y LLAMAS REGISTRADAS DE LA REGION DE APURIMAC</v>
          </cell>
          <cell r="DK522" t="str">
            <v>01 Asociación</v>
          </cell>
          <cell r="FI522" t="str">
            <v>pacMAYOR</v>
          </cell>
        </row>
        <row r="523">
          <cell r="A523">
            <v>20609529891</v>
          </cell>
          <cell r="C523" t="str">
            <v>FIBRA DE ALPACA</v>
          </cell>
          <cell r="D523" t="str">
            <v>FIBRA DE ALPACA</v>
          </cell>
          <cell r="E523" t="str">
            <v>Cusco</v>
          </cell>
          <cell r="F523">
            <v>81210</v>
          </cell>
          <cell r="H523" t="str">
            <v>Quispicanchi</v>
          </cell>
          <cell r="I523" t="str">
            <v>Ocongate</v>
          </cell>
          <cell r="R523" t="str">
            <v>PAC</v>
          </cell>
          <cell r="S523" t="str">
            <v>2023-2024 - 2025</v>
          </cell>
          <cell r="T523">
            <v>3</v>
          </cell>
          <cell r="U523" t="str">
            <v>SI</v>
          </cell>
          <cell r="V523" t="str">
            <v>SI</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100</v>
          </cell>
          <cell r="AK523">
            <v>50</v>
          </cell>
          <cell r="AL523">
            <v>150</v>
          </cell>
          <cell r="AM523">
            <v>68</v>
          </cell>
          <cell r="AN523">
            <v>26</v>
          </cell>
          <cell r="AO523">
            <v>94</v>
          </cell>
          <cell r="AP523">
            <v>43</v>
          </cell>
          <cell r="AQ523">
            <v>41</v>
          </cell>
          <cell r="AR523">
            <v>84</v>
          </cell>
          <cell r="AS523">
            <v>84</v>
          </cell>
          <cell r="AT523">
            <v>0</v>
          </cell>
          <cell r="AU523">
            <v>0</v>
          </cell>
          <cell r="AV523">
            <v>0</v>
          </cell>
          <cell r="AW523">
            <v>0</v>
          </cell>
          <cell r="AX523">
            <v>0</v>
          </cell>
          <cell r="AY523">
            <v>0</v>
          </cell>
          <cell r="AZ523">
            <v>10</v>
          </cell>
          <cell r="BA523">
            <v>2</v>
          </cell>
          <cell r="BB523">
            <v>0</v>
          </cell>
          <cell r="BC523">
            <v>0</v>
          </cell>
          <cell r="BD523">
            <v>6</v>
          </cell>
          <cell r="BE523">
            <v>1</v>
          </cell>
          <cell r="BF523">
            <v>0</v>
          </cell>
          <cell r="BG523">
            <v>0</v>
          </cell>
          <cell r="BH523">
            <v>0</v>
          </cell>
          <cell r="BI523">
            <v>0</v>
          </cell>
          <cell r="BL523">
            <v>0</v>
          </cell>
          <cell r="BM523">
            <v>0</v>
          </cell>
          <cell r="BN523">
            <v>0</v>
          </cell>
          <cell r="BQ523">
            <v>0</v>
          </cell>
          <cell r="BR523">
            <v>0</v>
          </cell>
          <cell r="BS523">
            <v>0</v>
          </cell>
          <cell r="BV523">
            <v>0</v>
          </cell>
          <cell r="BW523">
            <v>0</v>
          </cell>
          <cell r="BX523">
            <v>0</v>
          </cell>
          <cell r="CA523">
            <v>437703</v>
          </cell>
          <cell r="CB523">
            <v>0</v>
          </cell>
          <cell r="CC523">
            <v>437703</v>
          </cell>
          <cell r="CF523">
            <v>675901.4976756</v>
          </cell>
          <cell r="CG523">
            <v>0</v>
          </cell>
          <cell r="CH523">
            <v>675901.4976756</v>
          </cell>
          <cell r="CL523">
            <v>1139096.9964000001</v>
          </cell>
          <cell r="CM523">
            <v>0</v>
          </cell>
          <cell r="CN523">
            <v>1139096.9964000001</v>
          </cell>
          <cell r="CQ523">
            <v>0</v>
          </cell>
          <cell r="CR523">
            <v>437703</v>
          </cell>
          <cell r="CS523">
            <v>0</v>
          </cell>
          <cell r="CT523">
            <v>0</v>
          </cell>
          <cell r="CU523">
            <v>0</v>
          </cell>
          <cell r="CV523">
            <v>0</v>
          </cell>
          <cell r="CW523">
            <v>437703</v>
          </cell>
          <cell r="CX523">
            <v>0</v>
          </cell>
          <cell r="CY523">
            <v>675901.4976756</v>
          </cell>
          <cell r="CZ523">
            <v>0</v>
          </cell>
          <cell r="DA523">
            <v>0</v>
          </cell>
          <cell r="DB523">
            <v>0</v>
          </cell>
          <cell r="DC523">
            <v>675901.4976756</v>
          </cell>
          <cell r="DD523">
            <v>0</v>
          </cell>
          <cell r="DE523">
            <v>1139096.9964000001</v>
          </cell>
          <cell r="DF523">
            <v>0</v>
          </cell>
          <cell r="DG523">
            <v>0</v>
          </cell>
          <cell r="DH523">
            <v>0</v>
          </cell>
          <cell r="DI523">
            <v>1139096.9964000001</v>
          </cell>
          <cell r="DJ523" t="str">
            <v>ASOCIACIÓN CENTRAL PRODUCTORES Y CRIADORES DE ALPACAS Y LLAMAS OCONGATE CUSCO-APROCALLOC</v>
          </cell>
          <cell r="DK523" t="str">
            <v>01 Asociación</v>
          </cell>
          <cell r="FI523" t="str">
            <v>pacMAYOR</v>
          </cell>
        </row>
        <row r="524">
          <cell r="A524">
            <v>20609542129</v>
          </cell>
          <cell r="C524" t="str">
            <v>QUINUA Y OTROS GRANOS</v>
          </cell>
          <cell r="D524" t="str">
            <v>QUINUA</v>
          </cell>
          <cell r="E524" t="str">
            <v>Apurimac</v>
          </cell>
          <cell r="F524">
            <v>30213</v>
          </cell>
          <cell r="H524" t="str">
            <v>Andahuaylas</v>
          </cell>
          <cell r="I524" t="str">
            <v>San Jeronimo</v>
          </cell>
          <cell r="R524" t="str">
            <v>PAC</v>
          </cell>
          <cell r="S524" t="str">
            <v>2025</v>
          </cell>
          <cell r="T524">
            <v>1</v>
          </cell>
          <cell r="U524" t="str">
            <v>SI</v>
          </cell>
          <cell r="V524" t="str">
            <v>SI</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64</v>
          </cell>
          <cell r="AQ524">
            <v>36</v>
          </cell>
          <cell r="AR524">
            <v>100</v>
          </cell>
          <cell r="AS524">
            <v>100</v>
          </cell>
          <cell r="BD524">
            <v>10</v>
          </cell>
          <cell r="BE524">
            <v>4</v>
          </cell>
          <cell r="CL524">
            <v>1017059.7</v>
          </cell>
          <cell r="CM524">
            <v>0</v>
          </cell>
          <cell r="CN524">
            <v>1017059.7</v>
          </cell>
          <cell r="DD524">
            <v>0</v>
          </cell>
          <cell r="DE524">
            <v>0</v>
          </cell>
          <cell r="DF524">
            <v>1017059.7</v>
          </cell>
          <cell r="DG524">
            <v>0</v>
          </cell>
          <cell r="DH524">
            <v>0</v>
          </cell>
          <cell r="DI524">
            <v>1017059.7</v>
          </cell>
          <cell r="DJ524" t="str">
            <v>ASOCIACIÓN DE PRODUCTORES DE GRANOS ANDINOS APURIMAQ</v>
          </cell>
          <cell r="DK524" t="str">
            <v>01 Asociación</v>
          </cell>
          <cell r="FI524" t="str">
            <v>pacMAYOR</v>
          </cell>
        </row>
        <row r="525">
          <cell r="A525">
            <v>20603526423</v>
          </cell>
          <cell r="C525" t="str">
            <v>CACAO</v>
          </cell>
          <cell r="D525" t="str">
            <v>CACAO</v>
          </cell>
          <cell r="E525" t="str">
            <v>Loreto</v>
          </cell>
          <cell r="F525">
            <v>160201</v>
          </cell>
          <cell r="H525" t="str">
            <v>Alto Amazonas</v>
          </cell>
          <cell r="I525" t="str">
            <v>Yurimaguas</v>
          </cell>
          <cell r="R525" t="str">
            <v>PAC</v>
          </cell>
          <cell r="S525" t="str">
            <v>2019-2020</v>
          </cell>
          <cell r="T525">
            <v>2</v>
          </cell>
          <cell r="U525" t="str">
            <v>SI</v>
          </cell>
          <cell r="V525" t="str">
            <v>SI</v>
          </cell>
          <cell r="W525">
            <v>0</v>
          </cell>
          <cell r="X525">
            <v>27</v>
          </cell>
          <cell r="Y525">
            <v>6</v>
          </cell>
          <cell r="Z525">
            <v>33</v>
          </cell>
          <cell r="AA525">
            <v>37</v>
          </cell>
          <cell r="AB525">
            <v>5</v>
          </cell>
          <cell r="AC525">
            <v>42</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42</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L525">
            <v>191</v>
          </cell>
          <cell r="BM525">
            <v>0</v>
          </cell>
          <cell r="BN525">
            <v>191</v>
          </cell>
          <cell r="BQ525">
            <v>0</v>
          </cell>
          <cell r="BR525">
            <v>0</v>
          </cell>
          <cell r="BS525">
            <v>0</v>
          </cell>
          <cell r="BV525">
            <v>0</v>
          </cell>
          <cell r="BW525">
            <v>0</v>
          </cell>
          <cell r="BX525">
            <v>0</v>
          </cell>
          <cell r="CA525">
            <v>0</v>
          </cell>
          <cell r="CB525">
            <v>0</v>
          </cell>
          <cell r="CC525">
            <v>0</v>
          </cell>
          <cell r="CF525">
            <v>0</v>
          </cell>
          <cell r="CG525">
            <v>0</v>
          </cell>
          <cell r="CH525">
            <v>0</v>
          </cell>
          <cell r="CL525">
            <v>0</v>
          </cell>
          <cell r="CM525">
            <v>0</v>
          </cell>
          <cell r="CN525">
            <v>0</v>
          </cell>
          <cell r="CQ525">
            <v>0</v>
          </cell>
          <cell r="CR525">
            <v>0</v>
          </cell>
          <cell r="CS525">
            <v>0</v>
          </cell>
          <cell r="CT525">
            <v>0</v>
          </cell>
          <cell r="CU525">
            <v>0</v>
          </cell>
          <cell r="CV525">
            <v>0</v>
          </cell>
          <cell r="CW525">
            <v>0</v>
          </cell>
          <cell r="CX525">
            <v>0</v>
          </cell>
          <cell r="CY525">
            <v>0</v>
          </cell>
          <cell r="CZ525">
            <v>0</v>
          </cell>
          <cell r="DA525">
            <v>0</v>
          </cell>
          <cell r="DB525">
            <v>0</v>
          </cell>
          <cell r="DC525">
            <v>0</v>
          </cell>
          <cell r="DD525">
            <v>0</v>
          </cell>
          <cell r="DE525">
            <v>0</v>
          </cell>
          <cell r="DF525">
            <v>0</v>
          </cell>
          <cell r="DG525">
            <v>0</v>
          </cell>
          <cell r="DH525">
            <v>0</v>
          </cell>
          <cell r="DI525">
            <v>0</v>
          </cell>
          <cell r="DJ525" t="str">
            <v>COOPERATIVA AGROINDUSTRIAL PERLA DEL HUALLAGA LTDA - CAPH LTDA.</v>
          </cell>
          <cell r="DK525" t="str">
            <v>02 Cooperativa</v>
          </cell>
          <cell r="FI525" t="str">
            <v>pacMAYOR</v>
          </cell>
        </row>
        <row r="526">
          <cell r="A526">
            <v>20609623056</v>
          </cell>
          <cell r="C526" t="str">
            <v>FRESA</v>
          </cell>
          <cell r="D526" t="str">
            <v>FRESA</v>
          </cell>
          <cell r="E526" t="str">
            <v>Ancash</v>
          </cell>
          <cell r="F526">
            <v>22001</v>
          </cell>
          <cell r="H526" t="str">
            <v>Yungay</v>
          </cell>
          <cell r="I526" t="str">
            <v>Yungay</v>
          </cell>
          <cell r="R526" t="str">
            <v>PAC</v>
          </cell>
          <cell r="S526" t="str">
            <v>2025</v>
          </cell>
          <cell r="T526">
            <v>1</v>
          </cell>
          <cell r="U526" t="str">
            <v>SI</v>
          </cell>
          <cell r="V526" t="str">
            <v>SI</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17</v>
          </cell>
          <cell r="AQ526">
            <v>6</v>
          </cell>
          <cell r="AR526">
            <v>23</v>
          </cell>
          <cell r="AS526">
            <v>23</v>
          </cell>
          <cell r="BD526">
            <v>32</v>
          </cell>
          <cell r="BE526">
            <v>1</v>
          </cell>
          <cell r="CL526">
            <v>430023</v>
          </cell>
          <cell r="CM526">
            <v>0</v>
          </cell>
          <cell r="CN526">
            <v>430023</v>
          </cell>
          <cell r="DD526">
            <v>0</v>
          </cell>
          <cell r="DE526">
            <v>430023</v>
          </cell>
          <cell r="DF526">
            <v>0</v>
          </cell>
          <cell r="DG526">
            <v>0</v>
          </cell>
          <cell r="DH526">
            <v>0</v>
          </cell>
          <cell r="DI526">
            <v>430023</v>
          </cell>
          <cell r="DJ526" t="str">
            <v>ASOCIACION DE AGROPECUARIOS LLANGANUCO</v>
          </cell>
          <cell r="DK526" t="str">
            <v>01 Asociación</v>
          </cell>
          <cell r="FI526" t="str">
            <v>pacMAYOR</v>
          </cell>
        </row>
        <row r="527">
          <cell r="A527">
            <v>20609726262</v>
          </cell>
          <cell r="C527" t="str">
            <v>DERIVADOS LACTEOS</v>
          </cell>
          <cell r="D527" t="str">
            <v>DERIVADOS LACTEOS</v>
          </cell>
          <cell r="E527" t="str">
            <v>Arequipa</v>
          </cell>
          <cell r="F527">
            <v>40127</v>
          </cell>
          <cell r="H527" t="str">
            <v>Arequipa</v>
          </cell>
          <cell r="I527" t="str">
            <v>Yarabamba</v>
          </cell>
          <cell r="R527" t="str">
            <v>PAC</v>
          </cell>
          <cell r="S527" t="str">
            <v>2023-2024</v>
          </cell>
          <cell r="T527">
            <v>2</v>
          </cell>
          <cell r="U527" t="str">
            <v>SI</v>
          </cell>
          <cell r="V527" t="str">
            <v>SI</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22</v>
          </cell>
          <cell r="AK527">
            <v>8</v>
          </cell>
          <cell r="AL527">
            <v>30</v>
          </cell>
          <cell r="AM527">
            <v>11</v>
          </cell>
          <cell r="AN527">
            <v>20</v>
          </cell>
          <cell r="AO527">
            <v>31</v>
          </cell>
          <cell r="AP527">
            <v>0</v>
          </cell>
          <cell r="AQ527">
            <v>0</v>
          </cell>
          <cell r="AR527">
            <v>0</v>
          </cell>
          <cell r="AS527">
            <v>31</v>
          </cell>
          <cell r="AT527">
            <v>0</v>
          </cell>
          <cell r="AU527">
            <v>0</v>
          </cell>
          <cell r="AV527">
            <v>0</v>
          </cell>
          <cell r="AW527">
            <v>0</v>
          </cell>
          <cell r="AX527">
            <v>0</v>
          </cell>
          <cell r="AY527">
            <v>0</v>
          </cell>
          <cell r="AZ527">
            <v>53</v>
          </cell>
          <cell r="BA527">
            <v>3</v>
          </cell>
          <cell r="BB527">
            <v>52</v>
          </cell>
          <cell r="BC527">
            <v>2</v>
          </cell>
          <cell r="BD527">
            <v>0</v>
          </cell>
          <cell r="BE527">
            <v>0</v>
          </cell>
          <cell r="BF527">
            <v>0</v>
          </cell>
          <cell r="BG527">
            <v>0</v>
          </cell>
          <cell r="BH527">
            <v>0</v>
          </cell>
          <cell r="BI527">
            <v>0</v>
          </cell>
          <cell r="BL527">
            <v>0</v>
          </cell>
          <cell r="BM527">
            <v>0</v>
          </cell>
          <cell r="BN527">
            <v>0</v>
          </cell>
          <cell r="BQ527">
            <v>0</v>
          </cell>
          <cell r="BR527">
            <v>0</v>
          </cell>
          <cell r="BS527">
            <v>0</v>
          </cell>
          <cell r="BV527">
            <v>0</v>
          </cell>
          <cell r="BW527">
            <v>0</v>
          </cell>
          <cell r="BX527">
            <v>0</v>
          </cell>
          <cell r="CA527">
            <v>247298</v>
          </cell>
          <cell r="CB527">
            <v>0</v>
          </cell>
          <cell r="CC527">
            <v>247298</v>
          </cell>
          <cell r="CF527">
            <v>9450</v>
          </cell>
          <cell r="CG527">
            <v>0</v>
          </cell>
          <cell r="CH527">
            <v>9450</v>
          </cell>
          <cell r="CL527">
            <v>0</v>
          </cell>
          <cell r="CM527">
            <v>0</v>
          </cell>
          <cell r="CN527">
            <v>0</v>
          </cell>
          <cell r="CQ527">
            <v>0</v>
          </cell>
          <cell r="CR527">
            <v>247297.99998954</v>
          </cell>
          <cell r="CS527">
            <v>0</v>
          </cell>
          <cell r="CT527">
            <v>0</v>
          </cell>
          <cell r="CU527">
            <v>0</v>
          </cell>
          <cell r="CV527">
            <v>0</v>
          </cell>
          <cell r="CW527">
            <v>247297.99998954</v>
          </cell>
          <cell r="CX527">
            <v>0</v>
          </cell>
          <cell r="CY527">
            <v>9450</v>
          </cell>
          <cell r="CZ527">
            <v>0</v>
          </cell>
          <cell r="DA527">
            <v>0</v>
          </cell>
          <cell r="DB527">
            <v>0</v>
          </cell>
          <cell r="DC527">
            <v>9450</v>
          </cell>
          <cell r="DD527">
            <v>0</v>
          </cell>
          <cell r="DE527">
            <v>0</v>
          </cell>
          <cell r="DF527">
            <v>0</v>
          </cell>
          <cell r="DG527">
            <v>0</v>
          </cell>
          <cell r="DH527">
            <v>0</v>
          </cell>
          <cell r="DI527">
            <v>0</v>
          </cell>
          <cell r="DJ527" t="str">
            <v>ASOCIACION CENTRAL DE PRODUCTORES LACTEOS DEL DISTRITO DE YARABAMBA</v>
          </cell>
          <cell r="DK527" t="str">
            <v>01 Asociación</v>
          </cell>
          <cell r="FI527" t="str">
            <v>pacMAYOR</v>
          </cell>
        </row>
        <row r="528">
          <cell r="A528">
            <v>20609787202</v>
          </cell>
          <cell r="C528" t="str">
            <v>PIÑA</v>
          </cell>
          <cell r="D528" t="str">
            <v>PIÑA</v>
          </cell>
          <cell r="E528" t="str">
            <v>Madre de Dios</v>
          </cell>
          <cell r="F528">
            <v>170104</v>
          </cell>
          <cell r="H528" t="str">
            <v>Tambopata</v>
          </cell>
          <cell r="I528" t="str">
            <v>Laberinto</v>
          </cell>
          <cell r="R528" t="str">
            <v>PAC</v>
          </cell>
          <cell r="S528" t="str">
            <v>2024 - 2025</v>
          </cell>
          <cell r="T528">
            <v>2</v>
          </cell>
          <cell r="U528" t="str">
            <v>SI</v>
          </cell>
          <cell r="V528" t="str">
            <v>SI</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8</v>
          </cell>
          <cell r="AN528">
            <v>6</v>
          </cell>
          <cell r="AO528">
            <v>14</v>
          </cell>
          <cell r="AP528">
            <v>5</v>
          </cell>
          <cell r="AQ528">
            <v>6</v>
          </cell>
          <cell r="AR528">
            <v>11</v>
          </cell>
          <cell r="AS528">
            <v>11</v>
          </cell>
          <cell r="AT528">
            <v>0</v>
          </cell>
          <cell r="AU528">
            <v>0</v>
          </cell>
          <cell r="AV528">
            <v>0</v>
          </cell>
          <cell r="AW528">
            <v>0</v>
          </cell>
          <cell r="AX528">
            <v>0</v>
          </cell>
          <cell r="AY528">
            <v>0</v>
          </cell>
          <cell r="AZ528">
            <v>0</v>
          </cell>
          <cell r="BA528">
            <v>0</v>
          </cell>
          <cell r="BB528">
            <v>46</v>
          </cell>
          <cell r="BC528">
            <v>0</v>
          </cell>
          <cell r="BD528">
            <v>18</v>
          </cell>
          <cell r="BE528">
            <v>0</v>
          </cell>
          <cell r="BF528">
            <v>0</v>
          </cell>
          <cell r="BG528">
            <v>0</v>
          </cell>
          <cell r="BH528">
            <v>0</v>
          </cell>
          <cell r="BI528">
            <v>0</v>
          </cell>
          <cell r="BL528">
            <v>0</v>
          </cell>
          <cell r="BM528">
            <v>0</v>
          </cell>
          <cell r="BN528">
            <v>0</v>
          </cell>
          <cell r="BQ528">
            <v>0</v>
          </cell>
          <cell r="BR528">
            <v>0</v>
          </cell>
          <cell r="BS528">
            <v>0</v>
          </cell>
          <cell r="BV528">
            <v>0</v>
          </cell>
          <cell r="BW528">
            <v>0</v>
          </cell>
          <cell r="BX528">
            <v>0</v>
          </cell>
          <cell r="CA528">
            <v>0</v>
          </cell>
          <cell r="CB528">
            <v>0</v>
          </cell>
          <cell r="CC528">
            <v>0</v>
          </cell>
          <cell r="CF528">
            <v>30592</v>
          </cell>
          <cell r="CG528">
            <v>0</v>
          </cell>
          <cell r="CH528">
            <v>30592</v>
          </cell>
          <cell r="CL528">
            <v>3004</v>
          </cell>
          <cell r="CM528">
            <v>0</v>
          </cell>
          <cell r="CN528">
            <v>3004</v>
          </cell>
          <cell r="CQ528">
            <v>0</v>
          </cell>
          <cell r="CR528">
            <v>0</v>
          </cell>
          <cell r="CS528">
            <v>0</v>
          </cell>
          <cell r="CT528">
            <v>0</v>
          </cell>
          <cell r="CU528">
            <v>0</v>
          </cell>
          <cell r="CV528">
            <v>0</v>
          </cell>
          <cell r="CW528">
            <v>0</v>
          </cell>
          <cell r="CX528">
            <v>3012</v>
          </cell>
          <cell r="CY528">
            <v>27580</v>
          </cell>
          <cell r="CZ528">
            <v>0</v>
          </cell>
          <cell r="DA528">
            <v>0</v>
          </cell>
          <cell r="DB528">
            <v>0</v>
          </cell>
          <cell r="DC528">
            <v>30592</v>
          </cell>
          <cell r="DD528">
            <v>3004</v>
          </cell>
          <cell r="DE528">
            <v>0</v>
          </cell>
          <cell r="DF528">
            <v>0</v>
          </cell>
          <cell r="DG528">
            <v>0</v>
          </cell>
          <cell r="DH528">
            <v>0</v>
          </cell>
          <cell r="DI528">
            <v>3004</v>
          </cell>
          <cell r="DJ528" t="str">
            <v>ASOCIACION CENTRAL DE PIÑEROS AGRO TECNIFICADOS DE MADRE DE DIOS</v>
          </cell>
          <cell r="DK528" t="str">
            <v>01 Asociación</v>
          </cell>
          <cell r="FI528" t="str">
            <v>pacMAYOR</v>
          </cell>
        </row>
        <row r="529">
          <cell r="A529">
            <v>20609813688</v>
          </cell>
          <cell r="C529" t="str">
            <v>FLORES</v>
          </cell>
          <cell r="D529" t="str">
            <v>FLORES</v>
          </cell>
          <cell r="E529" t="str">
            <v>Junin</v>
          </cell>
          <cell r="F529">
            <v>120709</v>
          </cell>
          <cell r="H529" t="str">
            <v>Tarma</v>
          </cell>
          <cell r="I529" t="str">
            <v>Tapo</v>
          </cell>
          <cell r="R529" t="str">
            <v>PAC</v>
          </cell>
          <cell r="S529" t="str">
            <v>2025</v>
          </cell>
          <cell r="T529">
            <v>1</v>
          </cell>
          <cell r="U529" t="str">
            <v>SI</v>
          </cell>
          <cell r="V529" t="str">
            <v>SI</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9</v>
          </cell>
          <cell r="AQ529">
            <v>5</v>
          </cell>
          <cell r="AR529">
            <v>14</v>
          </cell>
          <cell r="AS529">
            <v>14</v>
          </cell>
          <cell r="BD529">
            <v>9</v>
          </cell>
          <cell r="BE529">
            <v>1</v>
          </cell>
          <cell r="CL529">
            <v>177065</v>
          </cell>
          <cell r="CM529">
            <v>0</v>
          </cell>
          <cell r="CN529">
            <v>177065</v>
          </cell>
          <cell r="DD529">
            <v>0</v>
          </cell>
          <cell r="DE529">
            <v>177065</v>
          </cell>
          <cell r="DF529">
            <v>0</v>
          </cell>
          <cell r="DG529">
            <v>0</v>
          </cell>
          <cell r="DH529">
            <v>0</v>
          </cell>
          <cell r="DI529">
            <v>177065</v>
          </cell>
          <cell r="DJ529" t="str">
            <v>ASOCIACIÓN DE PRODUCTORES AGROECOLOGICO AGROPECUARIO MULTISERVICIOS ALTA SIERRA CASACOTO - TAPO</v>
          </cell>
          <cell r="DK529" t="str">
            <v>01 Asociación</v>
          </cell>
          <cell r="FI529" t="str">
            <v>pacMAYOR</v>
          </cell>
        </row>
        <row r="530">
          <cell r="A530">
            <v>20542289024</v>
          </cell>
          <cell r="C530" t="str">
            <v>CACAO</v>
          </cell>
          <cell r="D530" t="str">
            <v>CACAO</v>
          </cell>
          <cell r="E530" t="str">
            <v>San Martin</v>
          </cell>
          <cell r="F530">
            <v>220601</v>
          </cell>
          <cell r="H530" t="str">
            <v>Mariscal Caceres</v>
          </cell>
          <cell r="I530" t="str">
            <v>Juanjui</v>
          </cell>
          <cell r="R530" t="str">
            <v>PAC</v>
          </cell>
          <cell r="S530" t="str">
            <v>2024 - 2025</v>
          </cell>
          <cell r="T530">
            <v>2</v>
          </cell>
          <cell r="U530" t="str">
            <v>SI</v>
          </cell>
          <cell r="V530" t="str">
            <v>SI</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450</v>
          </cell>
          <cell r="AN530">
            <v>110</v>
          </cell>
          <cell r="AO530">
            <v>560</v>
          </cell>
          <cell r="AP530">
            <v>491</v>
          </cell>
          <cell r="AQ530">
            <v>159</v>
          </cell>
          <cell r="AR530">
            <v>650</v>
          </cell>
          <cell r="AS530">
            <v>650</v>
          </cell>
          <cell r="AT530">
            <v>0</v>
          </cell>
          <cell r="AU530">
            <v>0</v>
          </cell>
          <cell r="AV530">
            <v>0</v>
          </cell>
          <cell r="AW530">
            <v>0</v>
          </cell>
          <cell r="AX530">
            <v>0</v>
          </cell>
          <cell r="AY530">
            <v>0</v>
          </cell>
          <cell r="AZ530">
            <v>0</v>
          </cell>
          <cell r="BA530">
            <v>0</v>
          </cell>
          <cell r="BB530">
            <v>2</v>
          </cell>
          <cell r="BC530">
            <v>0</v>
          </cell>
          <cell r="BD530">
            <v>12</v>
          </cell>
          <cell r="BE530">
            <v>0</v>
          </cell>
          <cell r="BF530">
            <v>0</v>
          </cell>
          <cell r="BG530">
            <v>0</v>
          </cell>
          <cell r="BH530">
            <v>0</v>
          </cell>
          <cell r="BI530">
            <v>0</v>
          </cell>
          <cell r="BL530">
            <v>0</v>
          </cell>
          <cell r="BM530">
            <v>0</v>
          </cell>
          <cell r="BN530">
            <v>0</v>
          </cell>
          <cell r="BQ530">
            <v>0</v>
          </cell>
          <cell r="BR530">
            <v>0</v>
          </cell>
          <cell r="BS530">
            <v>0</v>
          </cell>
          <cell r="BV530">
            <v>0</v>
          </cell>
          <cell r="BW530">
            <v>0</v>
          </cell>
          <cell r="BX530">
            <v>0</v>
          </cell>
          <cell r="CA530">
            <v>0</v>
          </cell>
          <cell r="CB530">
            <v>0</v>
          </cell>
          <cell r="CC530">
            <v>0</v>
          </cell>
          <cell r="CF530">
            <v>157966.0123</v>
          </cell>
          <cell r="CG530">
            <v>46285870.413194038</v>
          </cell>
          <cell r="CH530">
            <v>46443836.425494038</v>
          </cell>
          <cell r="CL530">
            <v>2693393.9160600002</v>
          </cell>
          <cell r="CM530">
            <v>80810222.021050394</v>
          </cell>
          <cell r="CN530">
            <v>83503615.937110394</v>
          </cell>
          <cell r="CQ530">
            <v>0</v>
          </cell>
          <cell r="CR530">
            <v>0</v>
          </cell>
          <cell r="CS530">
            <v>0</v>
          </cell>
          <cell r="CT530">
            <v>0</v>
          </cell>
          <cell r="CU530">
            <v>0</v>
          </cell>
          <cell r="CV530">
            <v>0</v>
          </cell>
          <cell r="CW530">
            <v>0</v>
          </cell>
          <cell r="CX530">
            <v>55316.012300000002</v>
          </cell>
          <cell r="CY530">
            <v>0</v>
          </cell>
          <cell r="CZ530">
            <v>46388520.413194038</v>
          </cell>
          <cell r="DA530">
            <v>0</v>
          </cell>
          <cell r="DB530">
            <v>0</v>
          </cell>
          <cell r="DC530">
            <v>46443836.425494038</v>
          </cell>
          <cell r="DD530">
            <v>0</v>
          </cell>
          <cell r="DE530">
            <v>0</v>
          </cell>
          <cell r="DF530">
            <v>83503615.937110424</v>
          </cell>
          <cell r="DG530">
            <v>0</v>
          </cell>
          <cell r="DH530">
            <v>0</v>
          </cell>
          <cell r="DI530">
            <v>83503615.937110424</v>
          </cell>
          <cell r="DJ530" t="str">
            <v>CUENCAS DEL HUALLAGA ASOCIACION DE PRODUCTORES AGROPECUARIOS</v>
          </cell>
          <cell r="DK530" t="str">
            <v>01 Asociación</v>
          </cell>
          <cell r="FI530" t="str">
            <v>pacMAYOR</v>
          </cell>
        </row>
        <row r="531">
          <cell r="A531">
            <v>20609862492</v>
          </cell>
          <cell r="C531" t="str">
            <v>CUY</v>
          </cell>
          <cell r="D531" t="str">
            <v>CUY REPRODUCTOR</v>
          </cell>
          <cell r="E531" t="str">
            <v>Moquegua</v>
          </cell>
          <cell r="F531">
            <v>180211</v>
          </cell>
          <cell r="H531" t="str">
            <v>General Sanchez Cerro</v>
          </cell>
          <cell r="I531" t="str">
            <v>Yunga</v>
          </cell>
          <cell r="R531" t="str">
            <v>PAC</v>
          </cell>
          <cell r="S531" t="str">
            <v>2025</v>
          </cell>
          <cell r="T531">
            <v>1</v>
          </cell>
          <cell r="U531" t="str">
            <v>SI</v>
          </cell>
          <cell r="V531" t="str">
            <v>SI</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9</v>
          </cell>
          <cell r="AQ531">
            <v>11</v>
          </cell>
          <cell r="AR531">
            <v>20</v>
          </cell>
          <cell r="AS531">
            <v>20</v>
          </cell>
          <cell r="BD531">
            <v>30</v>
          </cell>
          <cell r="BE531">
            <v>6</v>
          </cell>
          <cell r="CL531">
            <v>109438</v>
          </cell>
          <cell r="CM531">
            <v>0</v>
          </cell>
          <cell r="CN531">
            <v>109438</v>
          </cell>
          <cell r="DD531">
            <v>0</v>
          </cell>
          <cell r="DE531">
            <v>109438</v>
          </cell>
          <cell r="DF531">
            <v>0</v>
          </cell>
          <cell r="DG531">
            <v>0</v>
          </cell>
          <cell r="DH531">
            <v>0</v>
          </cell>
          <cell r="DI531">
            <v>109438</v>
          </cell>
          <cell r="DJ531" t="str">
            <v>ASOCIACION DE MUJERES EMPRENDEDORAS DE LA COMUNIDAD CAMPESINA DE EXCHAJE</v>
          </cell>
          <cell r="DK531" t="str">
            <v>01 Asociación</v>
          </cell>
          <cell r="FI531" t="str">
            <v>pacMAYOR</v>
          </cell>
        </row>
        <row r="532">
          <cell r="A532">
            <v>20609875276</v>
          </cell>
          <cell r="C532" t="str">
            <v>CUY</v>
          </cell>
          <cell r="D532" t="str">
            <v>CUY</v>
          </cell>
          <cell r="E532" t="str">
            <v>Cajamarca</v>
          </cell>
          <cell r="F532">
            <v>60202</v>
          </cell>
          <cell r="H532" t="str">
            <v>Cajabamba</v>
          </cell>
          <cell r="I532" t="str">
            <v>Cachachi</v>
          </cell>
          <cell r="R532" t="str">
            <v>PAC</v>
          </cell>
          <cell r="S532" t="str">
            <v>2024 - 2025</v>
          </cell>
          <cell r="T532">
            <v>2</v>
          </cell>
          <cell r="U532" t="str">
            <v>SI</v>
          </cell>
          <cell r="V532" t="str">
            <v>SI</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19</v>
          </cell>
          <cell r="AN532">
            <v>20</v>
          </cell>
          <cell r="AO532">
            <v>39</v>
          </cell>
          <cell r="AP532">
            <v>11</v>
          </cell>
          <cell r="AQ532">
            <v>14</v>
          </cell>
          <cell r="AR532">
            <v>25</v>
          </cell>
          <cell r="AS532">
            <v>25</v>
          </cell>
          <cell r="AT532">
            <v>0</v>
          </cell>
          <cell r="AU532">
            <v>0</v>
          </cell>
          <cell r="AV532">
            <v>0</v>
          </cell>
          <cell r="AW532">
            <v>0</v>
          </cell>
          <cell r="AX532">
            <v>0</v>
          </cell>
          <cell r="AY532">
            <v>0</v>
          </cell>
          <cell r="AZ532">
            <v>0</v>
          </cell>
          <cell r="BA532">
            <v>0</v>
          </cell>
          <cell r="BB532">
            <v>40</v>
          </cell>
          <cell r="BC532">
            <v>4</v>
          </cell>
          <cell r="BD532">
            <v>30</v>
          </cell>
          <cell r="BE532">
            <v>5</v>
          </cell>
          <cell r="BF532">
            <v>0</v>
          </cell>
          <cell r="BG532">
            <v>0</v>
          </cell>
          <cell r="BH532">
            <v>0</v>
          </cell>
          <cell r="BI532">
            <v>0</v>
          </cell>
          <cell r="BL532">
            <v>0</v>
          </cell>
          <cell r="BM532">
            <v>0</v>
          </cell>
          <cell r="BN532">
            <v>0</v>
          </cell>
          <cell r="BQ532">
            <v>0</v>
          </cell>
          <cell r="BR532">
            <v>0</v>
          </cell>
          <cell r="BS532">
            <v>0</v>
          </cell>
          <cell r="BV532">
            <v>0</v>
          </cell>
          <cell r="BW532">
            <v>0</v>
          </cell>
          <cell r="BX532">
            <v>0</v>
          </cell>
          <cell r="CA532">
            <v>0</v>
          </cell>
          <cell r="CB532">
            <v>0</v>
          </cell>
          <cell r="CC532">
            <v>0</v>
          </cell>
          <cell r="CF532">
            <v>931840</v>
          </cell>
          <cell r="CG532">
            <v>0</v>
          </cell>
          <cell r="CH532">
            <v>931840</v>
          </cell>
          <cell r="CL532">
            <v>1137213</v>
          </cell>
          <cell r="CM532">
            <v>0</v>
          </cell>
          <cell r="CN532">
            <v>1137213</v>
          </cell>
          <cell r="CQ532">
            <v>0</v>
          </cell>
          <cell r="CR532">
            <v>0</v>
          </cell>
          <cell r="CS532">
            <v>0</v>
          </cell>
          <cell r="CT532">
            <v>0</v>
          </cell>
          <cell r="CU532">
            <v>0</v>
          </cell>
          <cell r="CV532">
            <v>0</v>
          </cell>
          <cell r="CW532">
            <v>0</v>
          </cell>
          <cell r="CX532">
            <v>0</v>
          </cell>
          <cell r="CY532">
            <v>931840</v>
          </cell>
          <cell r="CZ532">
            <v>0</v>
          </cell>
          <cell r="DA532">
            <v>0</v>
          </cell>
          <cell r="DB532">
            <v>0</v>
          </cell>
          <cell r="DC532">
            <v>931840</v>
          </cell>
          <cell r="DD532">
            <v>0</v>
          </cell>
          <cell r="DE532">
            <v>1137213</v>
          </cell>
          <cell r="DF532">
            <v>0</v>
          </cell>
          <cell r="DG532">
            <v>0</v>
          </cell>
          <cell r="DH532">
            <v>0</v>
          </cell>
          <cell r="DI532">
            <v>1137213</v>
          </cell>
          <cell r="DJ532" t="str">
            <v>ASOCIACIÓN DE PRODUCTORES DE CUY - EL OLIVO / APROCUYOL</v>
          </cell>
          <cell r="DK532" t="str">
            <v>01 Asociación</v>
          </cell>
          <cell r="FI532" t="str">
            <v>pacMAYOR</v>
          </cell>
        </row>
        <row r="533">
          <cell r="A533">
            <v>20609917840</v>
          </cell>
          <cell r="C533" t="str">
            <v>QUINUA Y OTROS GRANOS</v>
          </cell>
          <cell r="D533" t="str">
            <v>QUINUA Y OTROS GRANOS</v>
          </cell>
          <cell r="E533" t="str">
            <v>La Libertad</v>
          </cell>
          <cell r="F533">
            <v>131005</v>
          </cell>
          <cell r="H533" t="str">
            <v>Santiago de Chuco</v>
          </cell>
          <cell r="I533" t="str">
            <v>Mollepata</v>
          </cell>
          <cell r="R533" t="str">
            <v>PAC</v>
          </cell>
          <cell r="S533" t="str">
            <v>2024 - 2025</v>
          </cell>
          <cell r="T533">
            <v>2</v>
          </cell>
          <cell r="U533" t="str">
            <v>SI</v>
          </cell>
          <cell r="V533" t="str">
            <v>SI</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67</v>
          </cell>
          <cell r="AN533">
            <v>18</v>
          </cell>
          <cell r="AO533">
            <v>85</v>
          </cell>
          <cell r="AP533">
            <v>0</v>
          </cell>
          <cell r="AQ533">
            <v>0</v>
          </cell>
          <cell r="AR533">
            <v>0</v>
          </cell>
          <cell r="AS533">
            <v>85</v>
          </cell>
          <cell r="AT533">
            <v>0</v>
          </cell>
          <cell r="AU533">
            <v>0</v>
          </cell>
          <cell r="AV533">
            <v>0</v>
          </cell>
          <cell r="AW533">
            <v>0</v>
          </cell>
          <cell r="AX533">
            <v>0</v>
          </cell>
          <cell r="AY533">
            <v>0</v>
          </cell>
          <cell r="AZ533">
            <v>0</v>
          </cell>
          <cell r="BA533">
            <v>0</v>
          </cell>
          <cell r="BB533">
            <v>2</v>
          </cell>
          <cell r="BC533">
            <v>0</v>
          </cell>
          <cell r="BD533">
            <v>0</v>
          </cell>
          <cell r="BE533">
            <v>0</v>
          </cell>
          <cell r="BF533">
            <v>0</v>
          </cell>
          <cell r="BG533">
            <v>0</v>
          </cell>
          <cell r="BH533">
            <v>0</v>
          </cell>
          <cell r="BI533">
            <v>0</v>
          </cell>
          <cell r="BL533">
            <v>0</v>
          </cell>
          <cell r="BM533">
            <v>0</v>
          </cell>
          <cell r="BN533">
            <v>0</v>
          </cell>
          <cell r="BQ533">
            <v>0</v>
          </cell>
          <cell r="BR533">
            <v>0</v>
          </cell>
          <cell r="BS533">
            <v>0</v>
          </cell>
          <cell r="BV533">
            <v>0</v>
          </cell>
          <cell r="BW533">
            <v>0</v>
          </cell>
          <cell r="BX533">
            <v>0</v>
          </cell>
          <cell r="CA533">
            <v>0</v>
          </cell>
          <cell r="CB533">
            <v>0</v>
          </cell>
          <cell r="CC533">
            <v>0</v>
          </cell>
          <cell r="CF533">
            <v>47580</v>
          </cell>
          <cell r="CG533">
            <v>0</v>
          </cell>
          <cell r="CH533">
            <v>47580</v>
          </cell>
          <cell r="CL533">
            <v>48750</v>
          </cell>
          <cell r="CM533">
            <v>0</v>
          </cell>
          <cell r="CN533">
            <v>48750</v>
          </cell>
          <cell r="CQ533">
            <v>0</v>
          </cell>
          <cell r="CR533">
            <v>0</v>
          </cell>
          <cell r="CS533">
            <v>0</v>
          </cell>
          <cell r="CT533">
            <v>0</v>
          </cell>
          <cell r="CU533">
            <v>0</v>
          </cell>
          <cell r="CV533">
            <v>0</v>
          </cell>
          <cell r="CW533">
            <v>0</v>
          </cell>
          <cell r="CX533">
            <v>0</v>
          </cell>
          <cell r="CY533">
            <v>47580</v>
          </cell>
          <cell r="CZ533">
            <v>0</v>
          </cell>
          <cell r="DA533">
            <v>0</v>
          </cell>
          <cell r="DB533">
            <v>0</v>
          </cell>
          <cell r="DC533">
            <v>47580</v>
          </cell>
          <cell r="DD533">
            <v>0</v>
          </cell>
          <cell r="DE533">
            <v>48750</v>
          </cell>
          <cell r="DF533">
            <v>0</v>
          </cell>
          <cell r="DG533">
            <v>0</v>
          </cell>
          <cell r="DH533">
            <v>0</v>
          </cell>
          <cell r="DI533">
            <v>48750</v>
          </cell>
          <cell r="DJ533" t="str">
            <v>ASOCIACION DE PRODUCTORES REPRESA TAPASH</v>
          </cell>
          <cell r="DK533" t="str">
            <v>01 Asociación</v>
          </cell>
          <cell r="FI533" t="str">
            <v>pacMAYOR</v>
          </cell>
        </row>
        <row r="534">
          <cell r="A534">
            <v>20609941406</v>
          </cell>
          <cell r="C534" t="str">
            <v>YUCA</v>
          </cell>
          <cell r="D534" t="str">
            <v>YUCA</v>
          </cell>
          <cell r="E534" t="str">
            <v>Loreto</v>
          </cell>
          <cell r="F534">
            <v>160107</v>
          </cell>
          <cell r="H534" t="str">
            <v>Maynas</v>
          </cell>
          <cell r="I534" t="str">
            <v>Napo</v>
          </cell>
          <cell r="R534" t="str">
            <v>PAC</v>
          </cell>
          <cell r="S534" t="str">
            <v>2023-2024 - 2025</v>
          </cell>
          <cell r="T534">
            <v>3</v>
          </cell>
          <cell r="U534" t="str">
            <v>SI</v>
          </cell>
          <cell r="V534" t="str">
            <v>SI</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35</v>
          </cell>
          <cell r="AL534">
            <v>35</v>
          </cell>
          <cell r="AM534">
            <v>0</v>
          </cell>
          <cell r="AN534">
            <v>35</v>
          </cell>
          <cell r="AO534">
            <v>35</v>
          </cell>
          <cell r="AP534">
            <v>0</v>
          </cell>
          <cell r="AQ534">
            <v>35</v>
          </cell>
          <cell r="AR534">
            <v>35</v>
          </cell>
          <cell r="AS534">
            <v>35</v>
          </cell>
          <cell r="AT534">
            <v>0</v>
          </cell>
          <cell r="AU534">
            <v>0</v>
          </cell>
          <cell r="AV534">
            <v>0</v>
          </cell>
          <cell r="AW534">
            <v>0</v>
          </cell>
          <cell r="AX534">
            <v>0</v>
          </cell>
          <cell r="AY534">
            <v>0</v>
          </cell>
          <cell r="AZ534">
            <v>18</v>
          </cell>
          <cell r="BA534">
            <v>4</v>
          </cell>
          <cell r="BB534">
            <v>26</v>
          </cell>
          <cell r="BC534">
            <v>2</v>
          </cell>
          <cell r="BD534">
            <v>16</v>
          </cell>
          <cell r="BE534">
            <v>0</v>
          </cell>
          <cell r="BF534">
            <v>0</v>
          </cell>
          <cell r="BG534">
            <v>0</v>
          </cell>
          <cell r="BH534">
            <v>0</v>
          </cell>
          <cell r="BI534">
            <v>0</v>
          </cell>
          <cell r="BL534">
            <v>0</v>
          </cell>
          <cell r="BM534">
            <v>0</v>
          </cell>
          <cell r="BN534">
            <v>0</v>
          </cell>
          <cell r="BQ534">
            <v>0</v>
          </cell>
          <cell r="BR534">
            <v>0</v>
          </cell>
          <cell r="BS534">
            <v>0</v>
          </cell>
          <cell r="BV534">
            <v>0</v>
          </cell>
          <cell r="BW534">
            <v>0</v>
          </cell>
          <cell r="BX534">
            <v>0</v>
          </cell>
          <cell r="CA534">
            <v>94605</v>
          </cell>
          <cell r="CB534">
            <v>0</v>
          </cell>
          <cell r="CC534">
            <v>94605</v>
          </cell>
          <cell r="CF534">
            <v>10532</v>
          </cell>
          <cell r="CG534">
            <v>0</v>
          </cell>
          <cell r="CH534">
            <v>10532</v>
          </cell>
          <cell r="CL534">
            <v>7983</v>
          </cell>
          <cell r="CM534">
            <v>0</v>
          </cell>
          <cell r="CN534">
            <v>7983</v>
          </cell>
          <cell r="CQ534">
            <v>0</v>
          </cell>
          <cell r="CR534">
            <v>94605</v>
          </cell>
          <cell r="CS534">
            <v>0</v>
          </cell>
          <cell r="CT534">
            <v>0</v>
          </cell>
          <cell r="CU534">
            <v>0</v>
          </cell>
          <cell r="CV534">
            <v>0</v>
          </cell>
          <cell r="CW534">
            <v>94605</v>
          </cell>
          <cell r="CX534">
            <v>0</v>
          </cell>
          <cell r="CY534">
            <v>10532</v>
          </cell>
          <cell r="CZ534">
            <v>0</v>
          </cell>
          <cell r="DA534">
            <v>0</v>
          </cell>
          <cell r="DB534">
            <v>0</v>
          </cell>
          <cell r="DC534">
            <v>10532</v>
          </cell>
          <cell r="DD534">
            <v>0</v>
          </cell>
          <cell r="DE534">
            <v>0</v>
          </cell>
          <cell r="DF534">
            <v>7983</v>
          </cell>
          <cell r="DG534">
            <v>0</v>
          </cell>
          <cell r="DH534">
            <v>0</v>
          </cell>
          <cell r="DI534">
            <v>7983</v>
          </cell>
          <cell r="DJ534" t="str">
            <v>COMUNIDAD NATIVA DE HUITOTOS DE FORTALEZA</v>
          </cell>
          <cell r="DK534" t="str">
            <v>05 Comunidades Campesinas</v>
          </cell>
          <cell r="FI534" t="str">
            <v>pacMAYOR</v>
          </cell>
        </row>
        <row r="535">
          <cell r="A535">
            <v>20609948044</v>
          </cell>
          <cell r="C535" t="str">
            <v>PAPAYITA ANDINA</v>
          </cell>
          <cell r="D535" t="str">
            <v>PAPAYITA ANDINA</v>
          </cell>
          <cell r="E535" t="str">
            <v>Puno</v>
          </cell>
          <cell r="F535">
            <v>211201</v>
          </cell>
          <cell r="H535" t="str">
            <v>Sandia</v>
          </cell>
          <cell r="I535" t="str">
            <v>Sandia</v>
          </cell>
          <cell r="R535" t="str">
            <v>PAC</v>
          </cell>
          <cell r="S535" t="str">
            <v>2024 - 2025</v>
          </cell>
          <cell r="T535">
            <v>2</v>
          </cell>
          <cell r="U535" t="str">
            <v>SI</v>
          </cell>
          <cell r="V535" t="str">
            <v>SI</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268</v>
          </cell>
          <cell r="AN535">
            <v>398</v>
          </cell>
          <cell r="AO535">
            <v>666</v>
          </cell>
          <cell r="AP535">
            <v>98</v>
          </cell>
          <cell r="AQ535">
            <v>347</v>
          </cell>
          <cell r="AR535">
            <v>445</v>
          </cell>
          <cell r="AS535">
            <v>445</v>
          </cell>
          <cell r="AT535">
            <v>0</v>
          </cell>
          <cell r="AU535">
            <v>0</v>
          </cell>
          <cell r="AV535">
            <v>0</v>
          </cell>
          <cell r="AW535">
            <v>0</v>
          </cell>
          <cell r="AX535">
            <v>0</v>
          </cell>
          <cell r="AY535">
            <v>0</v>
          </cell>
          <cell r="AZ535">
            <v>0</v>
          </cell>
          <cell r="BA535">
            <v>0</v>
          </cell>
          <cell r="BB535">
            <v>113</v>
          </cell>
          <cell r="BC535">
            <v>3</v>
          </cell>
          <cell r="BD535">
            <v>53</v>
          </cell>
          <cell r="BE535">
            <v>1</v>
          </cell>
          <cell r="BF535">
            <v>0</v>
          </cell>
          <cell r="BG535">
            <v>0</v>
          </cell>
          <cell r="BH535">
            <v>0</v>
          </cell>
          <cell r="BI535">
            <v>0</v>
          </cell>
          <cell r="BL535">
            <v>0</v>
          </cell>
          <cell r="BM535">
            <v>0</v>
          </cell>
          <cell r="BN535">
            <v>0</v>
          </cell>
          <cell r="BQ535">
            <v>0</v>
          </cell>
          <cell r="BR535">
            <v>0</v>
          </cell>
          <cell r="BS535">
            <v>0</v>
          </cell>
          <cell r="BV535">
            <v>0</v>
          </cell>
          <cell r="BW535">
            <v>0</v>
          </cell>
          <cell r="BX535">
            <v>0</v>
          </cell>
          <cell r="CA535">
            <v>0</v>
          </cell>
          <cell r="CB535">
            <v>0</v>
          </cell>
          <cell r="CC535">
            <v>0</v>
          </cell>
          <cell r="CF535">
            <v>73167.080520000003</v>
          </cell>
          <cell r="CG535">
            <v>0</v>
          </cell>
          <cell r="CH535">
            <v>73167.080520000003</v>
          </cell>
          <cell r="CL535">
            <v>0</v>
          </cell>
          <cell r="CM535">
            <v>0</v>
          </cell>
          <cell r="CN535">
            <v>0</v>
          </cell>
          <cell r="CQ535">
            <v>0</v>
          </cell>
          <cell r="CR535">
            <v>0</v>
          </cell>
          <cell r="CS535">
            <v>0</v>
          </cell>
          <cell r="CT535">
            <v>0</v>
          </cell>
          <cell r="CU535">
            <v>0</v>
          </cell>
          <cell r="CV535">
            <v>0</v>
          </cell>
          <cell r="CW535">
            <v>0</v>
          </cell>
          <cell r="CX535">
            <v>289.83051999999998</v>
          </cell>
          <cell r="CY535">
            <v>0</v>
          </cell>
          <cell r="CZ535">
            <v>72877.25</v>
          </cell>
          <cell r="DA535">
            <v>0</v>
          </cell>
          <cell r="DB535">
            <v>0</v>
          </cell>
          <cell r="DC535">
            <v>73167.080520000003</v>
          </cell>
          <cell r="DD535">
            <v>0</v>
          </cell>
          <cell r="DE535">
            <v>0</v>
          </cell>
          <cell r="DF535">
            <v>0</v>
          </cell>
          <cell r="DG535">
            <v>0</v>
          </cell>
          <cell r="DH535">
            <v>0</v>
          </cell>
          <cell r="DI535">
            <v>0</v>
          </cell>
          <cell r="DJ535" t="str">
            <v>COOPERATIVA AGRARIA DE FRUTICULTORES DE SANDIA</v>
          </cell>
          <cell r="DK535" t="str">
            <v>02 Cooperativa</v>
          </cell>
          <cell r="FI535" t="str">
            <v>pacMAYOR</v>
          </cell>
        </row>
        <row r="536">
          <cell r="A536">
            <v>20609979471</v>
          </cell>
          <cell r="C536" t="str">
            <v>PAPA</v>
          </cell>
          <cell r="D536" t="str">
            <v>PAPA</v>
          </cell>
          <cell r="E536" t="str">
            <v>Junin</v>
          </cell>
          <cell r="F536">
            <v>120207</v>
          </cell>
          <cell r="H536" t="str">
            <v>Concepcion</v>
          </cell>
          <cell r="I536" t="str">
            <v>Heroinas Toledo</v>
          </cell>
          <cell r="R536" t="str">
            <v>PAC</v>
          </cell>
          <cell r="S536" t="str">
            <v>2025</v>
          </cell>
          <cell r="T536">
            <v>1</v>
          </cell>
          <cell r="U536" t="str">
            <v>SI</v>
          </cell>
          <cell r="V536" t="str">
            <v>SI</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17</v>
          </cell>
          <cell r="AQ536">
            <v>13</v>
          </cell>
          <cell r="AR536">
            <v>30</v>
          </cell>
          <cell r="AS536">
            <v>30</v>
          </cell>
          <cell r="BD536">
            <v>15</v>
          </cell>
          <cell r="BE536">
            <v>1</v>
          </cell>
          <cell r="CL536">
            <v>298844.09999999998</v>
          </cell>
          <cell r="CM536">
            <v>0</v>
          </cell>
          <cell r="CN536">
            <v>298844.09999999998</v>
          </cell>
          <cell r="DD536">
            <v>0</v>
          </cell>
          <cell r="DE536">
            <v>240524.1</v>
          </cell>
          <cell r="DF536">
            <v>0</v>
          </cell>
          <cell r="DG536">
            <v>58320</v>
          </cell>
          <cell r="DH536">
            <v>0</v>
          </cell>
          <cell r="DI536">
            <v>298844.09999999998</v>
          </cell>
          <cell r="DJ536" t="str">
            <v>ASOCIACION DE PRODUCTORES AGROPECUARIOS ECOLOGICOS SAN ANTONIO HEROINAS TOLEDO</v>
          </cell>
          <cell r="DK536" t="str">
            <v>01 Asociación</v>
          </cell>
          <cell r="FI536" t="str">
            <v>pacMAYOR</v>
          </cell>
        </row>
        <row r="537">
          <cell r="A537">
            <v>20610024085</v>
          </cell>
          <cell r="C537" t="str">
            <v>PALTA</v>
          </cell>
          <cell r="D537" t="str">
            <v>PALTA</v>
          </cell>
          <cell r="E537" t="str">
            <v>Junin</v>
          </cell>
          <cell r="F537">
            <v>120419</v>
          </cell>
          <cell r="H537" t="str">
            <v>Jauja</v>
          </cell>
          <cell r="I537" t="str">
            <v>Monobamba</v>
          </cell>
          <cell r="R537" t="str">
            <v>PAC</v>
          </cell>
          <cell r="S537" t="str">
            <v>2024 - 2025</v>
          </cell>
          <cell r="T537">
            <v>2</v>
          </cell>
          <cell r="U537" t="str">
            <v>SI</v>
          </cell>
          <cell r="V537" t="str">
            <v>SI</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35</v>
          </cell>
          <cell r="AN537">
            <v>9</v>
          </cell>
          <cell r="AO537">
            <v>44</v>
          </cell>
          <cell r="AP537">
            <v>25</v>
          </cell>
          <cell r="AQ537">
            <v>19</v>
          </cell>
          <cell r="AR537">
            <v>44</v>
          </cell>
          <cell r="AS537">
            <v>44</v>
          </cell>
          <cell r="AT537">
            <v>0</v>
          </cell>
          <cell r="AU537">
            <v>0</v>
          </cell>
          <cell r="AV537">
            <v>0</v>
          </cell>
          <cell r="AW537">
            <v>0</v>
          </cell>
          <cell r="AX537">
            <v>0</v>
          </cell>
          <cell r="AY537">
            <v>0</v>
          </cell>
          <cell r="AZ537">
            <v>0</v>
          </cell>
          <cell r="BA537">
            <v>0</v>
          </cell>
          <cell r="BB537">
            <v>20</v>
          </cell>
          <cell r="BC537">
            <v>3</v>
          </cell>
          <cell r="BD537">
            <v>15</v>
          </cell>
          <cell r="BE537">
            <v>1</v>
          </cell>
          <cell r="BF537">
            <v>0</v>
          </cell>
          <cell r="BG537">
            <v>0</v>
          </cell>
          <cell r="BH537">
            <v>0</v>
          </cell>
          <cell r="BI537">
            <v>0</v>
          </cell>
          <cell r="BL537">
            <v>0</v>
          </cell>
          <cell r="BM537">
            <v>0</v>
          </cell>
          <cell r="BN537">
            <v>0</v>
          </cell>
          <cell r="BQ537">
            <v>0</v>
          </cell>
          <cell r="BR537">
            <v>0</v>
          </cell>
          <cell r="BS537">
            <v>0</v>
          </cell>
          <cell r="BV537">
            <v>0</v>
          </cell>
          <cell r="BW537">
            <v>0</v>
          </cell>
          <cell r="BX537">
            <v>0</v>
          </cell>
          <cell r="CA537">
            <v>0</v>
          </cell>
          <cell r="CB537">
            <v>0</v>
          </cell>
          <cell r="CC537">
            <v>0</v>
          </cell>
          <cell r="CF537">
            <v>3536550</v>
          </cell>
          <cell r="CG537">
            <v>0</v>
          </cell>
          <cell r="CH537">
            <v>3536550</v>
          </cell>
          <cell r="CL537">
            <v>2474500</v>
          </cell>
          <cell r="CM537">
            <v>0</v>
          </cell>
          <cell r="CN537">
            <v>2474500</v>
          </cell>
          <cell r="CQ537">
            <v>0</v>
          </cell>
          <cell r="CR537">
            <v>0</v>
          </cell>
          <cell r="CS537">
            <v>0</v>
          </cell>
          <cell r="CT537">
            <v>0</v>
          </cell>
          <cell r="CU537">
            <v>0</v>
          </cell>
          <cell r="CV537">
            <v>0</v>
          </cell>
          <cell r="CW537">
            <v>0</v>
          </cell>
          <cell r="CX537">
            <v>0</v>
          </cell>
          <cell r="CY537">
            <v>3536550</v>
          </cell>
          <cell r="CZ537">
            <v>0</v>
          </cell>
          <cell r="DA537">
            <v>0</v>
          </cell>
          <cell r="DB537">
            <v>0</v>
          </cell>
          <cell r="DC537">
            <v>3536550</v>
          </cell>
          <cell r="DD537">
            <v>0</v>
          </cell>
          <cell r="DE537">
            <v>2474500</v>
          </cell>
          <cell r="DF537">
            <v>0</v>
          </cell>
          <cell r="DG537">
            <v>0</v>
          </cell>
          <cell r="DH537">
            <v>0</v>
          </cell>
          <cell r="DI537">
            <v>2474500</v>
          </cell>
          <cell r="DJ537" t="str">
            <v>COOPERATIVA AGRARIA DE PRODUCTORES DE PALTA HASS, DEL ANEXO DE RONDAYACU, DISTRITO DE MONOBAMBA</v>
          </cell>
          <cell r="DK537" t="str">
            <v>02 Cooperativa</v>
          </cell>
          <cell r="FI537" t="str">
            <v>pacMAYOR</v>
          </cell>
        </row>
        <row r="538">
          <cell r="A538">
            <v>20610032185</v>
          </cell>
          <cell r="C538" t="str">
            <v>AGUAJE</v>
          </cell>
          <cell r="D538" t="str">
            <v>ACEITE DE AGUAJE</v>
          </cell>
          <cell r="E538" t="str">
            <v>Loreto</v>
          </cell>
          <cell r="F538">
            <v>160703</v>
          </cell>
          <cell r="H538" t="str">
            <v>Datem del Marañon</v>
          </cell>
          <cell r="I538" t="str">
            <v>Manseriche</v>
          </cell>
          <cell r="R538" t="str">
            <v>PAC</v>
          </cell>
          <cell r="S538" t="str">
            <v>2025</v>
          </cell>
          <cell r="T538">
            <v>1</v>
          </cell>
          <cell r="U538" t="str">
            <v>SI</v>
          </cell>
          <cell r="V538" t="str">
            <v>SI</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24</v>
          </cell>
          <cell r="AQ538">
            <v>17</v>
          </cell>
          <cell r="AR538">
            <v>41</v>
          </cell>
          <cell r="AS538">
            <v>41</v>
          </cell>
          <cell r="BD538">
            <v>11</v>
          </cell>
          <cell r="BE538">
            <v>2</v>
          </cell>
          <cell r="CL538">
            <v>14890</v>
          </cell>
          <cell r="CM538">
            <v>0</v>
          </cell>
          <cell r="CN538">
            <v>14890</v>
          </cell>
          <cell r="DD538">
            <v>2798</v>
          </cell>
          <cell r="DE538">
            <v>0</v>
          </cell>
          <cell r="DF538">
            <v>12092</v>
          </cell>
          <cell r="DG538">
            <v>0</v>
          </cell>
          <cell r="DH538">
            <v>0</v>
          </cell>
          <cell r="DI538">
            <v>14890</v>
          </cell>
          <cell r="DJ538" t="str">
            <v>ASOCIACION DE PRODUCTORES SOSTENIBLES AWAJUN DEL MARAÑON</v>
          </cell>
          <cell r="DK538" t="str">
            <v>01 Asociación</v>
          </cell>
          <cell r="FI538" t="str">
            <v>pacMAYOR</v>
          </cell>
        </row>
        <row r="539">
          <cell r="A539">
            <v>20610124977</v>
          </cell>
          <cell r="C539" t="str">
            <v>FIBRA DE ALPACA</v>
          </cell>
          <cell r="D539" t="str">
            <v>FIBRA DE ALPACA</v>
          </cell>
          <cell r="E539" t="str">
            <v>Arequipa</v>
          </cell>
          <cell r="F539">
            <v>40505</v>
          </cell>
          <cell r="H539" t="str">
            <v>Caylloma</v>
          </cell>
          <cell r="I539" t="str">
            <v>Caylloma</v>
          </cell>
          <cell r="R539" t="str">
            <v>PAC</v>
          </cell>
          <cell r="S539" t="str">
            <v>2024 - 2025</v>
          </cell>
          <cell r="T539">
            <v>2</v>
          </cell>
          <cell r="U539" t="str">
            <v>SI</v>
          </cell>
          <cell r="V539" t="str">
            <v>SI</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10</v>
          </cell>
          <cell r="AN539">
            <v>19</v>
          </cell>
          <cell r="AO539">
            <v>29</v>
          </cell>
          <cell r="AP539">
            <v>10</v>
          </cell>
          <cell r="AQ539">
            <v>19</v>
          </cell>
          <cell r="AR539">
            <v>29</v>
          </cell>
          <cell r="AS539">
            <v>29</v>
          </cell>
          <cell r="AT539">
            <v>0</v>
          </cell>
          <cell r="AU539">
            <v>0</v>
          </cell>
          <cell r="AV539">
            <v>0</v>
          </cell>
          <cell r="AW539">
            <v>0</v>
          </cell>
          <cell r="AX539">
            <v>0</v>
          </cell>
          <cell r="AY539">
            <v>0</v>
          </cell>
          <cell r="AZ539">
            <v>0</v>
          </cell>
          <cell r="BA539">
            <v>0</v>
          </cell>
          <cell r="BB539">
            <v>23</v>
          </cell>
          <cell r="BC539">
            <v>0</v>
          </cell>
          <cell r="BD539">
            <v>40</v>
          </cell>
          <cell r="BE539">
            <v>0</v>
          </cell>
          <cell r="BF539">
            <v>0</v>
          </cell>
          <cell r="BG539">
            <v>0</v>
          </cell>
          <cell r="BH539">
            <v>0</v>
          </cell>
          <cell r="BI539">
            <v>0</v>
          </cell>
          <cell r="BL539">
            <v>0</v>
          </cell>
          <cell r="BM539">
            <v>0</v>
          </cell>
          <cell r="BN539">
            <v>0</v>
          </cell>
          <cell r="BQ539">
            <v>0</v>
          </cell>
          <cell r="BR539">
            <v>0</v>
          </cell>
          <cell r="BS539">
            <v>0</v>
          </cell>
          <cell r="BV539">
            <v>0</v>
          </cell>
          <cell r="BW539">
            <v>0</v>
          </cell>
          <cell r="BX539">
            <v>0</v>
          </cell>
          <cell r="CA539">
            <v>0</v>
          </cell>
          <cell r="CB539">
            <v>0</v>
          </cell>
          <cell r="CC539">
            <v>0</v>
          </cell>
          <cell r="CF539">
            <v>18024.576000000001</v>
          </cell>
          <cell r="CG539">
            <v>0</v>
          </cell>
          <cell r="CH539">
            <v>18024.576000000001</v>
          </cell>
          <cell r="CL539">
            <v>33317.760000000002</v>
          </cell>
          <cell r="CM539">
            <v>0</v>
          </cell>
          <cell r="CN539">
            <v>33317.760000000002</v>
          </cell>
          <cell r="CQ539">
            <v>0</v>
          </cell>
          <cell r="CR539">
            <v>0</v>
          </cell>
          <cell r="CS539">
            <v>0</v>
          </cell>
          <cell r="CT539">
            <v>0</v>
          </cell>
          <cell r="CU539">
            <v>0</v>
          </cell>
          <cell r="CV539">
            <v>0</v>
          </cell>
          <cell r="CW539">
            <v>0</v>
          </cell>
          <cell r="CX539">
            <v>0</v>
          </cell>
          <cell r="CY539">
            <v>18024.576000000001</v>
          </cell>
          <cell r="CZ539">
            <v>0</v>
          </cell>
          <cell r="DA539">
            <v>0</v>
          </cell>
          <cell r="DB539">
            <v>0</v>
          </cell>
          <cell r="DC539">
            <v>18024.576000000001</v>
          </cell>
          <cell r="DD539">
            <v>0</v>
          </cell>
          <cell r="DE539">
            <v>33317.760000000002</v>
          </cell>
          <cell r="DF539">
            <v>0</v>
          </cell>
          <cell r="DG539">
            <v>0</v>
          </cell>
          <cell r="DH539">
            <v>0</v>
          </cell>
          <cell r="DI539">
            <v>33317.760000000002</v>
          </cell>
          <cell r="DJ539" t="str">
            <v>ASOCIACION DE PRODUCTORES ALPAQUEROS PISCICULTORES Y ARTESANOS DEL DISTRITO DE CAYLLOMA</v>
          </cell>
          <cell r="DK539" t="str">
            <v>01 Asociación</v>
          </cell>
          <cell r="FI539" t="str">
            <v>pacMAYOR</v>
          </cell>
        </row>
        <row r="540">
          <cell r="A540">
            <v>20610159789</v>
          </cell>
          <cell r="C540" t="str">
            <v>CUY</v>
          </cell>
          <cell r="D540" t="str">
            <v>CUY</v>
          </cell>
          <cell r="E540" t="str">
            <v>Cajamarca</v>
          </cell>
          <cell r="F540">
            <v>60202</v>
          </cell>
          <cell r="H540" t="str">
            <v>Cajabamba</v>
          </cell>
          <cell r="I540" t="str">
            <v>Cachachi</v>
          </cell>
          <cell r="R540" t="str">
            <v>PAC</v>
          </cell>
          <cell r="S540" t="str">
            <v>2024 - 2025</v>
          </cell>
          <cell r="T540">
            <v>2</v>
          </cell>
          <cell r="U540" t="str">
            <v>SI</v>
          </cell>
          <cell r="V540" t="str">
            <v>SI</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15</v>
          </cell>
          <cell r="AN540">
            <v>31</v>
          </cell>
          <cell r="AO540">
            <v>46</v>
          </cell>
          <cell r="AP540">
            <v>16</v>
          </cell>
          <cell r="AQ540">
            <v>30</v>
          </cell>
          <cell r="AR540">
            <v>46</v>
          </cell>
          <cell r="AS540">
            <v>46</v>
          </cell>
          <cell r="AT540">
            <v>0</v>
          </cell>
          <cell r="AU540">
            <v>0</v>
          </cell>
          <cell r="AV540">
            <v>0</v>
          </cell>
          <cell r="AW540">
            <v>0</v>
          </cell>
          <cell r="AX540">
            <v>0</v>
          </cell>
          <cell r="AY540">
            <v>0</v>
          </cell>
          <cell r="AZ540">
            <v>0</v>
          </cell>
          <cell r="BA540">
            <v>0</v>
          </cell>
          <cell r="BB540">
            <v>41</v>
          </cell>
          <cell r="BC540">
            <v>4</v>
          </cell>
          <cell r="BD540">
            <v>36</v>
          </cell>
          <cell r="BE540">
            <v>4</v>
          </cell>
          <cell r="BF540">
            <v>0</v>
          </cell>
          <cell r="BG540">
            <v>0</v>
          </cell>
          <cell r="BH540">
            <v>0</v>
          </cell>
          <cell r="BI540">
            <v>0</v>
          </cell>
          <cell r="BL540">
            <v>0</v>
          </cell>
          <cell r="BM540">
            <v>0</v>
          </cell>
          <cell r="BN540">
            <v>0</v>
          </cell>
          <cell r="BQ540">
            <v>0</v>
          </cell>
          <cell r="BR540">
            <v>0</v>
          </cell>
          <cell r="BS540">
            <v>0</v>
          </cell>
          <cell r="BV540">
            <v>0</v>
          </cell>
          <cell r="BW540">
            <v>0</v>
          </cell>
          <cell r="BX540">
            <v>0</v>
          </cell>
          <cell r="CA540">
            <v>0</v>
          </cell>
          <cell r="CB540">
            <v>0</v>
          </cell>
          <cell r="CC540">
            <v>0</v>
          </cell>
          <cell r="CF540">
            <v>696123</v>
          </cell>
          <cell r="CG540">
            <v>0</v>
          </cell>
          <cell r="CH540">
            <v>696123</v>
          </cell>
          <cell r="CL540">
            <v>792623</v>
          </cell>
          <cell r="CM540">
            <v>0</v>
          </cell>
          <cell r="CN540">
            <v>792623</v>
          </cell>
          <cell r="CQ540">
            <v>0</v>
          </cell>
          <cell r="CR540">
            <v>0</v>
          </cell>
          <cell r="CS540">
            <v>0</v>
          </cell>
          <cell r="CT540">
            <v>0</v>
          </cell>
          <cell r="CU540">
            <v>0</v>
          </cell>
          <cell r="CV540">
            <v>0</v>
          </cell>
          <cell r="CW540">
            <v>0</v>
          </cell>
          <cell r="CX540">
            <v>0</v>
          </cell>
          <cell r="CY540">
            <v>696123</v>
          </cell>
          <cell r="CZ540">
            <v>0</v>
          </cell>
          <cell r="DA540">
            <v>0</v>
          </cell>
          <cell r="DB540">
            <v>0</v>
          </cell>
          <cell r="DC540">
            <v>696123</v>
          </cell>
          <cell r="DD540">
            <v>0</v>
          </cell>
          <cell r="DE540">
            <v>792623</v>
          </cell>
          <cell r="DF540">
            <v>0</v>
          </cell>
          <cell r="DG540">
            <v>0</v>
          </cell>
          <cell r="DH540">
            <v>0</v>
          </cell>
          <cell r="DI540">
            <v>792623</v>
          </cell>
          <cell r="DJ540" t="str">
            <v>ASOCIACION DE PRODUCTORES AGROPECUARIOS NUEVO MILENIO DE CHUQUIBAMBA - APANMIC</v>
          </cell>
          <cell r="DK540" t="str">
            <v>01 Asociación</v>
          </cell>
          <cell r="FI540" t="str">
            <v>pacMAYOR</v>
          </cell>
        </row>
        <row r="541">
          <cell r="A541">
            <v>20610286519</v>
          </cell>
          <cell r="C541" t="str">
            <v>CAFE</v>
          </cell>
          <cell r="D541" t="str">
            <v>CAFÉ</v>
          </cell>
          <cell r="E541" t="str">
            <v>Amazonas</v>
          </cell>
          <cell r="F541">
            <v>10706</v>
          </cell>
          <cell r="H541" t="str">
            <v>Utcubamba</v>
          </cell>
          <cell r="I541" t="str">
            <v>Lonya Grande</v>
          </cell>
          <cell r="DJ541" t="str">
            <v>COOPERATIVA AGRARIA LINE COFFEE MARAÑON</v>
          </cell>
          <cell r="DK541" t="str">
            <v>02 Cooperativa</v>
          </cell>
          <cell r="DN541" t="str">
            <v>Amazonas</v>
          </cell>
          <cell r="DQ541" t="str">
            <v>SI</v>
          </cell>
          <cell r="DR541">
            <v>44986</v>
          </cell>
          <cell r="DS541">
            <v>2026</v>
          </cell>
          <cell r="DT541" t="str">
            <v>Ejecución</v>
          </cell>
          <cell r="DU541" t="str">
            <v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v>
          </cell>
          <cell r="DV541" t="str">
            <v>"Desde el inicio el PAC 2026 la organización se va a fortalecer en GESTIÓN ESTRATÉGICA Y DESARROLLO ORGANIZACIONAL, GESTIÓN PRODUCTIVA, GESTIÓN COMERCIAL y GESTIÓN FINANCIERA.</v>
          </cell>
          <cell r="DW541" t="str">
            <v>Cooperativa Agraria Line Coffee Marañon</v>
          </cell>
          <cell r="DX541">
            <v>78</v>
          </cell>
          <cell r="DY541">
            <v>66</v>
          </cell>
          <cell r="DZ541">
            <v>342.25</v>
          </cell>
          <cell r="EA541" t="str">
            <v>8445.45 QQ</v>
          </cell>
          <cell r="EB541" t="str">
            <v>Marzo - Noviembre</v>
          </cell>
          <cell r="EC541" t="str">
            <v>Abril - Noviembre</v>
          </cell>
          <cell r="ED541" t="str">
            <v>1100 - 2200 m s. n. m.</v>
          </cell>
          <cell r="EE541" t="str">
            <v>Típica, Catuaí, Bourbon, Caturra, Castillo, Villa Sarchí, Catimor</v>
          </cell>
          <cell r="EF541" t="str">
            <v>organico: NOP, COR</v>
          </cell>
          <cell r="EG541" t="str">
            <v>NO CUENTA</v>
          </cell>
          <cell r="EH541" t="str">
            <v xml:space="preserve">ORGANICO NOP, COR
</v>
          </cell>
          <cell r="EI541" t="str">
            <v>Grado 1: Se admite un máximo de 15 defectos o imperfecciones
Grado 2: Se admite un máximo de 23 defectos o imperfecciones</v>
          </cell>
          <cell r="EJ541">
            <v>0.5</v>
          </cell>
          <cell r="EK541" t="str">
            <v>Jr. 28 de julio S/N (a media cuadra del parque infantil), Nueva Delli; Lonya Grande</v>
          </cell>
          <cell r="EL541" t="str">
            <v>coplinecoffee@gmail.com</v>
          </cell>
          <cell r="EM541">
            <v>992603108</v>
          </cell>
          <cell r="EP541" t="str">
            <v>Judith Aracely Becerra Cayatopa</v>
          </cell>
          <cell r="ES541" t="str">
            <v>Judith Aracely Becerra Cayatopa</v>
          </cell>
          <cell r="ET541" t="str">
            <v>Judith Aracely Becerra Cayatopa</v>
          </cell>
          <cell r="EV541" t="str">
            <v>Q0210825N/AGCOAR</v>
          </cell>
          <cell r="EW541">
            <v>47563</v>
          </cell>
          <cell r="EX541" t="str">
            <v>Marañon Line coffe</v>
          </cell>
          <cell r="EY541" t="str">
            <v>Bolsas trilaminadas de 250 gr</v>
          </cell>
          <cell r="EZ541" t="str">
            <v>Marañon Line coffe</v>
          </cell>
          <cell r="FA541" t="str">
            <v>Bolsas trilaminadas de 250 gr</v>
          </cell>
          <cell r="FC541" t="str">
            <v>NO</v>
          </cell>
          <cell r="FI541" t="str">
            <v>san martin</v>
          </cell>
        </row>
        <row r="542">
          <cell r="A542">
            <v>20610507701</v>
          </cell>
          <cell r="C542" t="str">
            <v>CASTAÑA</v>
          </cell>
          <cell r="D542" t="str">
            <v>CASTAÑA</v>
          </cell>
          <cell r="E542" t="str">
            <v>Madre de Dios</v>
          </cell>
          <cell r="F542">
            <v>170101</v>
          </cell>
          <cell r="H542" t="str">
            <v>Tambopata</v>
          </cell>
          <cell r="I542" t="str">
            <v>Tambopata</v>
          </cell>
          <cell r="R542" t="str">
            <v>PAC</v>
          </cell>
          <cell r="S542" t="str">
            <v>2024 - 2025</v>
          </cell>
          <cell r="T542">
            <v>2</v>
          </cell>
          <cell r="U542" t="str">
            <v>SI</v>
          </cell>
          <cell r="V542" t="str">
            <v>SI</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3</v>
          </cell>
          <cell r="AN542">
            <v>4</v>
          </cell>
          <cell r="AO542">
            <v>7</v>
          </cell>
          <cell r="AP542">
            <v>10</v>
          </cell>
          <cell r="AQ542">
            <v>8</v>
          </cell>
          <cell r="AR542">
            <v>18</v>
          </cell>
          <cell r="AS542">
            <v>18</v>
          </cell>
          <cell r="AT542">
            <v>0</v>
          </cell>
          <cell r="AU542">
            <v>0</v>
          </cell>
          <cell r="AV542">
            <v>0</v>
          </cell>
          <cell r="AW542">
            <v>0</v>
          </cell>
          <cell r="AX542">
            <v>0</v>
          </cell>
          <cell r="AY542">
            <v>0</v>
          </cell>
          <cell r="AZ542">
            <v>0</v>
          </cell>
          <cell r="BA542">
            <v>0</v>
          </cell>
          <cell r="BB542">
            <v>46</v>
          </cell>
          <cell r="BC542">
            <v>1</v>
          </cell>
          <cell r="BD542">
            <v>18</v>
          </cell>
          <cell r="BE542">
            <v>1</v>
          </cell>
          <cell r="BF542">
            <v>0</v>
          </cell>
          <cell r="BG542">
            <v>0</v>
          </cell>
          <cell r="BH542">
            <v>0</v>
          </cell>
          <cell r="BI542">
            <v>0</v>
          </cell>
          <cell r="BL542">
            <v>0</v>
          </cell>
          <cell r="BM542">
            <v>0</v>
          </cell>
          <cell r="BN542">
            <v>0</v>
          </cell>
          <cell r="BQ542">
            <v>0</v>
          </cell>
          <cell r="BR542">
            <v>0</v>
          </cell>
          <cell r="BS542">
            <v>0</v>
          </cell>
          <cell r="BV542">
            <v>0</v>
          </cell>
          <cell r="BW542">
            <v>0</v>
          </cell>
          <cell r="BX542">
            <v>0</v>
          </cell>
          <cell r="CA542">
            <v>0</v>
          </cell>
          <cell r="CB542">
            <v>0</v>
          </cell>
          <cell r="CC542">
            <v>0</v>
          </cell>
          <cell r="CF542">
            <v>357202.8</v>
          </cell>
          <cell r="CG542">
            <v>0</v>
          </cell>
          <cell r="CH542">
            <v>357202.8</v>
          </cell>
          <cell r="CL542">
            <v>694118.85597999999</v>
          </cell>
          <cell r="CM542">
            <v>0</v>
          </cell>
          <cell r="CN542">
            <v>694118.85597999999</v>
          </cell>
          <cell r="CQ542">
            <v>0</v>
          </cell>
          <cell r="CR542">
            <v>0</v>
          </cell>
          <cell r="CS542">
            <v>0</v>
          </cell>
          <cell r="CT542">
            <v>0</v>
          </cell>
          <cell r="CU542">
            <v>0</v>
          </cell>
          <cell r="CV542">
            <v>0</v>
          </cell>
          <cell r="CW542">
            <v>0</v>
          </cell>
          <cell r="CX542">
            <v>600</v>
          </cell>
          <cell r="CY542">
            <v>0</v>
          </cell>
          <cell r="CZ542">
            <v>356602.8</v>
          </cell>
          <cell r="DA542">
            <v>0</v>
          </cell>
          <cell r="DB542">
            <v>0</v>
          </cell>
          <cell r="DC542">
            <v>357202.8</v>
          </cell>
          <cell r="DD542">
            <v>0</v>
          </cell>
          <cell r="DE542">
            <v>2459.9959800000001</v>
          </cell>
          <cell r="DF542">
            <v>691658.86</v>
          </cell>
          <cell r="DG542">
            <v>0</v>
          </cell>
          <cell r="DH542">
            <v>0</v>
          </cell>
          <cell r="DI542">
            <v>694118.85597999999</v>
          </cell>
          <cell r="DJ542" t="str">
            <v>ASOCIACION DE RECOLECTORES DE CASTAÑA ORGANICA DE MADRE DE DIOS - ARCOMAD</v>
          </cell>
          <cell r="DK542" t="str">
            <v>01 Asociación</v>
          </cell>
          <cell r="FI542" t="str">
            <v>pacMAYOR</v>
          </cell>
        </row>
        <row r="543">
          <cell r="A543">
            <v>20610524231</v>
          </cell>
          <cell r="C543" t="str">
            <v>FIBRA DE ALPACA</v>
          </cell>
          <cell r="D543" t="str">
            <v>FIBRA DE ALPACA</v>
          </cell>
          <cell r="E543" t="str">
            <v>Huancavelica</v>
          </cell>
          <cell r="F543">
            <v>90607</v>
          </cell>
          <cell r="H543" t="str">
            <v>Huaytara</v>
          </cell>
          <cell r="I543" t="str">
            <v>Pilpichaca</v>
          </cell>
          <cell r="R543" t="str">
            <v>PAC</v>
          </cell>
          <cell r="S543" t="str">
            <v>2025</v>
          </cell>
          <cell r="T543">
            <v>1</v>
          </cell>
          <cell r="U543" t="str">
            <v>SI</v>
          </cell>
          <cell r="V543" t="str">
            <v>SI</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6</v>
          </cell>
          <cell r="AQ543">
            <v>12</v>
          </cell>
          <cell r="AR543">
            <v>18</v>
          </cell>
          <cell r="AS543">
            <v>18</v>
          </cell>
          <cell r="BD543">
            <v>29</v>
          </cell>
          <cell r="BE543">
            <v>6</v>
          </cell>
          <cell r="CL543">
            <v>14064.24063292</v>
          </cell>
          <cell r="CM543">
            <v>0</v>
          </cell>
          <cell r="CN543">
            <v>14064.24063292</v>
          </cell>
          <cell r="DD543">
            <v>0</v>
          </cell>
          <cell r="DE543">
            <v>0</v>
          </cell>
          <cell r="DF543">
            <v>14064.24063292</v>
          </cell>
          <cell r="DG543">
            <v>0</v>
          </cell>
          <cell r="DH543">
            <v>0</v>
          </cell>
          <cell r="DI543">
            <v>14064.24063292</v>
          </cell>
          <cell r="DJ543" t="str">
            <v>COOPERATIVA AGRARIA ARTESANAL ORO ANDINO DE PARIA - CAAOPAR</v>
          </cell>
          <cell r="DK543" t="str">
            <v>02 Cooperativa</v>
          </cell>
          <cell r="FI543" t="str">
            <v>pacMAYOR</v>
          </cell>
        </row>
        <row r="544">
          <cell r="A544">
            <v>20610555811</v>
          </cell>
          <cell r="C544" t="str">
            <v>QUINUA Y OTROS GRANOS</v>
          </cell>
          <cell r="D544" t="str">
            <v>QUINUA</v>
          </cell>
          <cell r="E544" t="str">
            <v>Apurimac</v>
          </cell>
          <cell r="F544">
            <v>30213</v>
          </cell>
          <cell r="H544" t="str">
            <v>Andahuaylas</v>
          </cell>
          <cell r="I544" t="str">
            <v>San Jeronimo</v>
          </cell>
          <cell r="R544" t="str">
            <v>PAC</v>
          </cell>
          <cell r="S544" t="str">
            <v>2025</v>
          </cell>
          <cell r="T544">
            <v>1</v>
          </cell>
          <cell r="U544" t="str">
            <v>SI</v>
          </cell>
          <cell r="V544" t="str">
            <v>SI</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21</v>
          </cell>
          <cell r="AQ544">
            <v>13</v>
          </cell>
          <cell r="AR544">
            <v>34</v>
          </cell>
          <cell r="AS544">
            <v>34</v>
          </cell>
          <cell r="BD544">
            <v>31</v>
          </cell>
          <cell r="BE544">
            <v>6</v>
          </cell>
          <cell r="CL544">
            <v>943650</v>
          </cell>
          <cell r="CM544">
            <v>0</v>
          </cell>
          <cell r="CN544">
            <v>943650</v>
          </cell>
          <cell r="DD544">
            <v>0</v>
          </cell>
          <cell r="DE544">
            <v>943650</v>
          </cell>
          <cell r="DF544">
            <v>0</v>
          </cell>
          <cell r="DG544">
            <v>0</v>
          </cell>
          <cell r="DH544">
            <v>0</v>
          </cell>
          <cell r="DI544">
            <v>943650</v>
          </cell>
          <cell r="DJ544" t="str">
            <v>COOPERATIVA AGRARIA TOTORAL</v>
          </cell>
          <cell r="DK544" t="str">
            <v>02 Cooperativa</v>
          </cell>
          <cell r="FI544" t="str">
            <v>pacMAYOR</v>
          </cell>
        </row>
        <row r="545">
          <cell r="A545">
            <v>20610585184</v>
          </cell>
          <cell r="C545" t="str">
            <v>FIBRA DE ALPACA</v>
          </cell>
          <cell r="D545" t="str">
            <v>FIBRA DE ALPACA</v>
          </cell>
          <cell r="E545" t="str">
            <v>Huancavelica</v>
          </cell>
          <cell r="F545">
            <v>90607</v>
          </cell>
          <cell r="H545" t="str">
            <v>Huaytara</v>
          </cell>
          <cell r="I545" t="str">
            <v>Pilpichaca</v>
          </cell>
          <cell r="R545" t="str">
            <v>PAC</v>
          </cell>
          <cell r="S545" t="str">
            <v>2025</v>
          </cell>
          <cell r="T545">
            <v>1</v>
          </cell>
          <cell r="U545" t="str">
            <v>SI</v>
          </cell>
          <cell r="V545" t="str">
            <v>SI</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17</v>
          </cell>
          <cell r="AQ545">
            <v>17</v>
          </cell>
          <cell r="AR545">
            <v>34</v>
          </cell>
          <cell r="AS545">
            <v>34</v>
          </cell>
          <cell r="BD545">
            <v>30</v>
          </cell>
          <cell r="BE545">
            <v>6</v>
          </cell>
          <cell r="CL545">
            <v>11872.73992</v>
          </cell>
          <cell r="CM545">
            <v>0</v>
          </cell>
          <cell r="CN545">
            <v>11872.73992</v>
          </cell>
          <cell r="DD545">
            <v>0</v>
          </cell>
          <cell r="DE545">
            <v>0</v>
          </cell>
          <cell r="DF545">
            <v>11872.73992</v>
          </cell>
          <cell r="DG545">
            <v>0</v>
          </cell>
          <cell r="DH545">
            <v>0</v>
          </cell>
          <cell r="DI545">
            <v>11872.73992</v>
          </cell>
          <cell r="DJ545" t="str">
            <v>COOPERATIVA AGRARIA DEL DESARROLLO ARTESANAL DE FIBRA DE ALPACA DE PICHCCAHUASI</v>
          </cell>
          <cell r="DK545" t="str">
            <v>02 Cooperativa</v>
          </cell>
          <cell r="FI545" t="str">
            <v>pacMAYOR</v>
          </cell>
        </row>
        <row r="546">
          <cell r="A546">
            <v>20610592474</v>
          </cell>
          <cell r="C546" t="str">
            <v>DERIVADOS LACTEOS</v>
          </cell>
          <cell r="D546" t="str">
            <v>QUESOS FRESCO</v>
          </cell>
          <cell r="E546" t="str">
            <v>Cajamarca</v>
          </cell>
          <cell r="F546">
            <v>61103</v>
          </cell>
          <cell r="H546" t="str">
            <v>San Miguel</v>
          </cell>
          <cell r="I546" t="str">
            <v>Calquis</v>
          </cell>
          <cell r="R546" t="str">
            <v>PAC</v>
          </cell>
          <cell r="S546" t="str">
            <v>2025</v>
          </cell>
          <cell r="T546">
            <v>1</v>
          </cell>
          <cell r="U546" t="str">
            <v>SI</v>
          </cell>
          <cell r="V546" t="str">
            <v>SI</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8</v>
          </cell>
          <cell r="AQ546">
            <v>7</v>
          </cell>
          <cell r="AR546">
            <v>15</v>
          </cell>
          <cell r="AS546">
            <v>15</v>
          </cell>
          <cell r="BD546">
            <v>30</v>
          </cell>
          <cell r="BE546">
            <v>4</v>
          </cell>
          <cell r="CL546">
            <v>79159.198071999999</v>
          </cell>
          <cell r="CM546">
            <v>0</v>
          </cell>
          <cell r="CN546">
            <v>79159.198071999999</v>
          </cell>
          <cell r="DD546">
            <v>0</v>
          </cell>
          <cell r="DE546">
            <v>77466</v>
          </cell>
          <cell r="DF546">
            <v>1693.1980719999999</v>
          </cell>
          <cell r="DG546">
            <v>0</v>
          </cell>
          <cell r="DH546">
            <v>0</v>
          </cell>
          <cell r="DI546">
            <v>79159.198071999999</v>
          </cell>
          <cell r="DJ546" t="str">
            <v>ASOCIACION DE PRODUCTORES AGROPECUARIOS PIEDRA TROMPA</v>
          </cell>
          <cell r="DK546" t="str">
            <v>01 Asociación</v>
          </cell>
          <cell r="FI546" t="str">
            <v>pacMAYOR</v>
          </cell>
        </row>
        <row r="547">
          <cell r="A547">
            <v>20610598880</v>
          </cell>
          <cell r="C547" t="str">
            <v>PALTA</v>
          </cell>
          <cell r="D547" t="str">
            <v>PALTA</v>
          </cell>
          <cell r="E547" t="str">
            <v>Apurimac</v>
          </cell>
          <cell r="F547">
            <v>30103</v>
          </cell>
          <cell r="H547" t="str">
            <v>Abancay</v>
          </cell>
          <cell r="I547" t="str">
            <v>Circa</v>
          </cell>
          <cell r="R547" t="str">
            <v>PAC</v>
          </cell>
          <cell r="S547" t="str">
            <v>2025</v>
          </cell>
          <cell r="T547">
            <v>1</v>
          </cell>
          <cell r="U547" t="str">
            <v>SI</v>
          </cell>
          <cell r="V547" t="str">
            <v>SI</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29</v>
          </cell>
          <cell r="AQ547">
            <v>15</v>
          </cell>
          <cell r="AR547">
            <v>44</v>
          </cell>
          <cell r="AS547">
            <v>44</v>
          </cell>
          <cell r="BD547">
            <v>32</v>
          </cell>
          <cell r="BE547">
            <v>6</v>
          </cell>
          <cell r="CL547">
            <v>238848.72500000001</v>
          </cell>
          <cell r="CM547">
            <v>0</v>
          </cell>
          <cell r="CN547">
            <v>238848.72500000001</v>
          </cell>
          <cell r="DD547">
            <v>0</v>
          </cell>
          <cell r="DE547">
            <v>238848.72500000001</v>
          </cell>
          <cell r="DF547">
            <v>0</v>
          </cell>
          <cell r="DG547">
            <v>0</v>
          </cell>
          <cell r="DH547">
            <v>0</v>
          </cell>
          <cell r="DI547">
            <v>238848.72500000001</v>
          </cell>
          <cell r="DJ547" t="str">
            <v>COOPERATIVA AGRARIA INTERANDINO</v>
          </cell>
          <cell r="DK547" t="str">
            <v>02 Cooperativa</v>
          </cell>
          <cell r="FI547" t="str">
            <v>pacMAYOR</v>
          </cell>
        </row>
        <row r="548">
          <cell r="A548">
            <v>20542257416</v>
          </cell>
          <cell r="C548" t="str">
            <v>CACAO</v>
          </cell>
          <cell r="D548" t="str">
            <v>CACAO</v>
          </cell>
          <cell r="E548" t="str">
            <v>San Martin</v>
          </cell>
          <cell r="F548">
            <v>220501</v>
          </cell>
          <cell r="H548" t="str">
            <v>Lamas</v>
          </cell>
          <cell r="I548" t="str">
            <v>Lamas</v>
          </cell>
          <cell r="R548" t="str">
            <v>PAC</v>
          </cell>
          <cell r="S548" t="str">
            <v>2024 - 2025</v>
          </cell>
          <cell r="T548">
            <v>2</v>
          </cell>
          <cell r="U548" t="str">
            <v>SI</v>
          </cell>
          <cell r="V548" t="str">
            <v>SI</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8</v>
          </cell>
          <cell r="AN548">
            <v>3</v>
          </cell>
          <cell r="AO548">
            <v>11</v>
          </cell>
          <cell r="AP548">
            <v>15</v>
          </cell>
          <cell r="AQ548">
            <v>5</v>
          </cell>
          <cell r="AR548">
            <v>20</v>
          </cell>
          <cell r="AS548">
            <v>20</v>
          </cell>
          <cell r="AT548">
            <v>0</v>
          </cell>
          <cell r="AU548">
            <v>0</v>
          </cell>
          <cell r="AV548">
            <v>0</v>
          </cell>
          <cell r="AW548">
            <v>0</v>
          </cell>
          <cell r="AX548">
            <v>0</v>
          </cell>
          <cell r="AY548">
            <v>0</v>
          </cell>
          <cell r="AZ548">
            <v>0</v>
          </cell>
          <cell r="BA548">
            <v>0</v>
          </cell>
          <cell r="BB548">
            <v>2</v>
          </cell>
          <cell r="BC548">
            <v>0</v>
          </cell>
          <cell r="BD548">
            <v>12</v>
          </cell>
          <cell r="BE548">
            <v>0</v>
          </cell>
          <cell r="BF548">
            <v>0</v>
          </cell>
          <cell r="BG548">
            <v>0</v>
          </cell>
          <cell r="BH548">
            <v>0</v>
          </cell>
          <cell r="BI548">
            <v>0</v>
          </cell>
          <cell r="BL548">
            <v>0</v>
          </cell>
          <cell r="BM548">
            <v>0</v>
          </cell>
          <cell r="BN548">
            <v>0</v>
          </cell>
          <cell r="BQ548">
            <v>0</v>
          </cell>
          <cell r="BR548">
            <v>0</v>
          </cell>
          <cell r="BS548">
            <v>0</v>
          </cell>
          <cell r="BV548">
            <v>0</v>
          </cell>
          <cell r="BW548">
            <v>0</v>
          </cell>
          <cell r="BX548">
            <v>0</v>
          </cell>
          <cell r="CA548">
            <v>0</v>
          </cell>
          <cell r="CB548">
            <v>0</v>
          </cell>
          <cell r="CC548">
            <v>0</v>
          </cell>
          <cell r="CF548">
            <v>0</v>
          </cell>
          <cell r="CG548">
            <v>0</v>
          </cell>
          <cell r="CH548">
            <v>0</v>
          </cell>
          <cell r="CL548">
            <v>0</v>
          </cell>
          <cell r="CM548">
            <v>9762818.5</v>
          </cell>
          <cell r="CN548">
            <v>9762818.5</v>
          </cell>
          <cell r="CQ548">
            <v>0</v>
          </cell>
          <cell r="CR548">
            <v>0</v>
          </cell>
          <cell r="CS548">
            <v>0</v>
          </cell>
          <cell r="CT548">
            <v>0</v>
          </cell>
          <cell r="CU548">
            <v>0</v>
          </cell>
          <cell r="CV548">
            <v>0</v>
          </cell>
          <cell r="CW548">
            <v>0</v>
          </cell>
          <cell r="CX548">
            <v>0</v>
          </cell>
          <cell r="CY548">
            <v>0</v>
          </cell>
          <cell r="CZ548">
            <v>0</v>
          </cell>
          <cell r="DA548">
            <v>0</v>
          </cell>
          <cell r="DB548">
            <v>0</v>
          </cell>
          <cell r="DC548">
            <v>0</v>
          </cell>
          <cell r="DD548">
            <v>0</v>
          </cell>
          <cell r="DE548">
            <v>0</v>
          </cell>
          <cell r="DF548">
            <v>9762818.5</v>
          </cell>
          <cell r="DG548">
            <v>0</v>
          </cell>
          <cell r="DH548">
            <v>0</v>
          </cell>
          <cell r="DI548">
            <v>9762818.5</v>
          </cell>
          <cell r="DJ548" t="str">
            <v>EMPRESA INDUSTRIAL ORO VERDE SOCIEDAD ANONIMA CERRADA</v>
          </cell>
          <cell r="DK548" t="str">
            <v>07 Otros</v>
          </cell>
          <cell r="FI548" t="str">
            <v>pacMAYOR</v>
          </cell>
        </row>
        <row r="549">
          <cell r="A549">
            <v>20610739505</v>
          </cell>
          <cell r="C549" t="str">
            <v>PALTA</v>
          </cell>
          <cell r="D549" t="str">
            <v>PALTA</v>
          </cell>
          <cell r="E549" t="str">
            <v>Ancash</v>
          </cell>
          <cell r="F549">
            <v>20509</v>
          </cell>
          <cell r="H549" t="str">
            <v>Bolognesi</v>
          </cell>
          <cell r="I549" t="str">
            <v>Huasta</v>
          </cell>
          <cell r="R549" t="str">
            <v>PAC</v>
          </cell>
          <cell r="S549" t="str">
            <v>2025</v>
          </cell>
          <cell r="T549">
            <v>1</v>
          </cell>
          <cell r="U549" t="str">
            <v>SI</v>
          </cell>
          <cell r="V549" t="str">
            <v>SI</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56</v>
          </cell>
          <cell r="AQ549">
            <v>6</v>
          </cell>
          <cell r="AR549">
            <v>62</v>
          </cell>
          <cell r="AS549">
            <v>62</v>
          </cell>
          <cell r="BD549">
            <v>12</v>
          </cell>
          <cell r="BE549">
            <v>0</v>
          </cell>
          <cell r="CL549">
            <v>205810</v>
          </cell>
          <cell r="CM549">
            <v>0</v>
          </cell>
          <cell r="CN549">
            <v>205810</v>
          </cell>
          <cell r="DD549">
            <v>0</v>
          </cell>
          <cell r="DE549">
            <v>205810</v>
          </cell>
          <cell r="DF549">
            <v>0</v>
          </cell>
          <cell r="DG549">
            <v>0</v>
          </cell>
          <cell r="DH549">
            <v>0</v>
          </cell>
          <cell r="DI549">
            <v>205810</v>
          </cell>
          <cell r="DJ549" t="str">
            <v>COOPERATIVA AGRARIA HUAYHUASH</v>
          </cell>
          <cell r="DK549" t="str">
            <v>02 Cooperativa</v>
          </cell>
          <cell r="FI549" t="str">
            <v>pacMAYOR</v>
          </cell>
        </row>
        <row r="550">
          <cell r="A550">
            <v>20529801433</v>
          </cell>
          <cell r="C550" t="str">
            <v>CAFÉ</v>
          </cell>
          <cell r="D550" t="str">
            <v>CAFÉ</v>
          </cell>
          <cell r="E550" t="str">
            <v>Piura</v>
          </cell>
          <cell r="F550">
            <v>200301</v>
          </cell>
          <cell r="H550" t="str">
            <v>Huancabamba</v>
          </cell>
          <cell r="I550" t="str">
            <v>Huancabamba</v>
          </cell>
          <cell r="R550" t="str">
            <v>PAC</v>
          </cell>
          <cell r="S550" t="str">
            <v>2023-2024 - 2025</v>
          </cell>
          <cell r="T550">
            <v>3</v>
          </cell>
          <cell r="U550" t="str">
            <v>SI</v>
          </cell>
          <cell r="V550" t="str">
            <v>SI</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60</v>
          </cell>
          <cell r="AK550">
            <v>20</v>
          </cell>
          <cell r="AL550">
            <v>80</v>
          </cell>
          <cell r="AM550">
            <v>60</v>
          </cell>
          <cell r="AN550">
            <v>20</v>
          </cell>
          <cell r="AO550">
            <v>80</v>
          </cell>
          <cell r="AP550">
            <v>0</v>
          </cell>
          <cell r="AQ550">
            <v>0</v>
          </cell>
          <cell r="AR550">
            <v>0</v>
          </cell>
          <cell r="AS550">
            <v>80</v>
          </cell>
          <cell r="AT550">
            <v>0</v>
          </cell>
          <cell r="AU550">
            <v>0</v>
          </cell>
          <cell r="AV550">
            <v>0</v>
          </cell>
          <cell r="AW550">
            <v>0</v>
          </cell>
          <cell r="AX550">
            <v>0</v>
          </cell>
          <cell r="AY550">
            <v>0</v>
          </cell>
          <cell r="AZ550">
            <v>42</v>
          </cell>
          <cell r="BA550">
            <v>4</v>
          </cell>
          <cell r="BB550">
            <v>48</v>
          </cell>
          <cell r="BC550">
            <v>4</v>
          </cell>
          <cell r="BD550">
            <v>0</v>
          </cell>
          <cell r="BE550">
            <v>0</v>
          </cell>
          <cell r="BF550">
            <v>0</v>
          </cell>
          <cell r="BG550">
            <v>0</v>
          </cell>
          <cell r="BH550">
            <v>0</v>
          </cell>
          <cell r="BI550">
            <v>0</v>
          </cell>
          <cell r="BL550">
            <v>0</v>
          </cell>
          <cell r="BM550">
            <v>0</v>
          </cell>
          <cell r="BN550">
            <v>0</v>
          </cell>
          <cell r="BQ550">
            <v>0</v>
          </cell>
          <cell r="BR550">
            <v>0</v>
          </cell>
          <cell r="BS550">
            <v>0</v>
          </cell>
          <cell r="BV550">
            <v>0</v>
          </cell>
          <cell r="BW550">
            <v>0</v>
          </cell>
          <cell r="BX550">
            <v>0</v>
          </cell>
          <cell r="CA550">
            <v>0</v>
          </cell>
          <cell r="CB550">
            <v>0</v>
          </cell>
          <cell r="CC550">
            <v>0</v>
          </cell>
          <cell r="CF550">
            <v>0</v>
          </cell>
          <cell r="CG550">
            <v>0</v>
          </cell>
          <cell r="CH550">
            <v>0</v>
          </cell>
          <cell r="CL550">
            <v>0</v>
          </cell>
          <cell r="CM550">
            <v>0</v>
          </cell>
          <cell r="CN550">
            <v>0</v>
          </cell>
          <cell r="CQ550">
            <v>0</v>
          </cell>
          <cell r="CR550">
            <v>0</v>
          </cell>
          <cell r="CS550">
            <v>0</v>
          </cell>
          <cell r="CT550">
            <v>0</v>
          </cell>
          <cell r="CU550">
            <v>0</v>
          </cell>
          <cell r="CV550">
            <v>0</v>
          </cell>
          <cell r="CW550">
            <v>0</v>
          </cell>
          <cell r="CX550">
            <v>0</v>
          </cell>
          <cell r="CY550">
            <v>0</v>
          </cell>
          <cell r="CZ550">
            <v>0</v>
          </cell>
          <cell r="DA550">
            <v>0</v>
          </cell>
          <cell r="DB550">
            <v>0</v>
          </cell>
          <cell r="DC550">
            <v>0</v>
          </cell>
          <cell r="DD550">
            <v>0</v>
          </cell>
          <cell r="DE550">
            <v>0</v>
          </cell>
          <cell r="DF550">
            <v>0</v>
          </cell>
          <cell r="DG550">
            <v>0</v>
          </cell>
          <cell r="DH550">
            <v>0</v>
          </cell>
          <cell r="DI550">
            <v>0</v>
          </cell>
          <cell r="DJ550" t="str">
            <v>OPA MARAY-ULLMA SAN LORENZO</v>
          </cell>
          <cell r="DK550" t="str">
            <v>01 Asociación</v>
          </cell>
          <cell r="FI550" t="str">
            <v>pacMAYOR</v>
          </cell>
        </row>
        <row r="551">
          <cell r="A551">
            <v>20611055669</v>
          </cell>
          <cell r="C551" t="str">
            <v>CUY</v>
          </cell>
          <cell r="D551" t="str">
            <v>CUY REPRODUCTOR</v>
          </cell>
          <cell r="E551" t="str">
            <v>Moquegua</v>
          </cell>
          <cell r="F551">
            <v>180211</v>
          </cell>
          <cell r="H551" t="str">
            <v>General Sanchez Cerro</v>
          </cell>
          <cell r="I551" t="str">
            <v>Yunga</v>
          </cell>
          <cell r="R551" t="str">
            <v>PAC</v>
          </cell>
          <cell r="S551" t="str">
            <v>2025</v>
          </cell>
          <cell r="T551">
            <v>1</v>
          </cell>
          <cell r="U551" t="str">
            <v>SI</v>
          </cell>
          <cell r="V551" t="str">
            <v>SI</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16</v>
          </cell>
          <cell r="AQ551">
            <v>1</v>
          </cell>
          <cell r="AR551">
            <v>17</v>
          </cell>
          <cell r="AS551">
            <v>17</v>
          </cell>
          <cell r="BD551">
            <v>29</v>
          </cell>
          <cell r="BE551">
            <v>7</v>
          </cell>
          <cell r="CL551">
            <v>56300</v>
          </cell>
          <cell r="CM551">
            <v>0</v>
          </cell>
          <cell r="CN551">
            <v>56300</v>
          </cell>
          <cell r="DD551">
            <v>0</v>
          </cell>
          <cell r="DE551">
            <v>56300</v>
          </cell>
          <cell r="DF551">
            <v>0</v>
          </cell>
          <cell r="DG551">
            <v>0</v>
          </cell>
          <cell r="DH551">
            <v>0</v>
          </cell>
          <cell r="DI551">
            <v>56300</v>
          </cell>
          <cell r="DJ551" t="str">
            <v>ASOCIACION DE EMPRENDEDORES VIRGEN NATIVIDAD DE EXCHAJE</v>
          </cell>
          <cell r="DK551" t="str">
            <v>01 Asociación</v>
          </cell>
          <cell r="FI551" t="str">
            <v>pacMAYOR</v>
          </cell>
        </row>
        <row r="552">
          <cell r="A552">
            <v>20611065044</v>
          </cell>
          <cell r="C552" t="str">
            <v>MAÍZ</v>
          </cell>
          <cell r="D552" t="str">
            <v>MAÍZ</v>
          </cell>
          <cell r="E552" t="str">
            <v>Huancavelica</v>
          </cell>
          <cell r="F552">
            <v>90709</v>
          </cell>
          <cell r="H552" t="str">
            <v>Tayacaja</v>
          </cell>
          <cell r="I552" t="str">
            <v>Huaribamba</v>
          </cell>
          <cell r="R552" t="str">
            <v>PAC</v>
          </cell>
          <cell r="S552" t="str">
            <v>2024 - 2025</v>
          </cell>
          <cell r="T552">
            <v>2</v>
          </cell>
          <cell r="U552" t="str">
            <v>SI</v>
          </cell>
          <cell r="V552" t="str">
            <v>SI</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19</v>
          </cell>
          <cell r="AN552">
            <v>31</v>
          </cell>
          <cell r="AO552">
            <v>50</v>
          </cell>
          <cell r="AP552">
            <v>4</v>
          </cell>
          <cell r="AQ552">
            <v>12</v>
          </cell>
          <cell r="AR552">
            <v>16</v>
          </cell>
          <cell r="AS552">
            <v>16</v>
          </cell>
          <cell r="AT552">
            <v>0</v>
          </cell>
          <cell r="AU552">
            <v>0</v>
          </cell>
          <cell r="AV552">
            <v>0</v>
          </cell>
          <cell r="AW552">
            <v>0</v>
          </cell>
          <cell r="AX552">
            <v>0</v>
          </cell>
          <cell r="AY552">
            <v>0</v>
          </cell>
          <cell r="AZ552">
            <v>0</v>
          </cell>
          <cell r="BA552">
            <v>0</v>
          </cell>
          <cell r="BB552">
            <v>22</v>
          </cell>
          <cell r="BC552">
            <v>6</v>
          </cell>
          <cell r="BD552">
            <v>27</v>
          </cell>
          <cell r="BE552">
            <v>14</v>
          </cell>
          <cell r="BF552">
            <v>0</v>
          </cell>
          <cell r="BG552">
            <v>0</v>
          </cell>
          <cell r="BH552">
            <v>0</v>
          </cell>
          <cell r="BI552">
            <v>0</v>
          </cell>
          <cell r="BL552">
            <v>0</v>
          </cell>
          <cell r="BM552">
            <v>0</v>
          </cell>
          <cell r="BN552">
            <v>0</v>
          </cell>
          <cell r="BQ552">
            <v>0</v>
          </cell>
          <cell r="BR552">
            <v>0</v>
          </cell>
          <cell r="BS552">
            <v>0</v>
          </cell>
          <cell r="BV552">
            <v>0</v>
          </cell>
          <cell r="BW552">
            <v>0</v>
          </cell>
          <cell r="BX552">
            <v>0</v>
          </cell>
          <cell r="CA552">
            <v>0</v>
          </cell>
          <cell r="CB552">
            <v>0</v>
          </cell>
          <cell r="CC552">
            <v>0</v>
          </cell>
          <cell r="CF552">
            <v>0</v>
          </cell>
          <cell r="CG552">
            <v>0</v>
          </cell>
          <cell r="CH552">
            <v>0</v>
          </cell>
          <cell r="CL552">
            <v>14040</v>
          </cell>
          <cell r="CM552">
            <v>0</v>
          </cell>
          <cell r="CN552">
            <v>14040</v>
          </cell>
          <cell r="CQ552">
            <v>0</v>
          </cell>
          <cell r="CR552">
            <v>0</v>
          </cell>
          <cell r="CS552">
            <v>0</v>
          </cell>
          <cell r="CT552">
            <v>0</v>
          </cell>
          <cell r="CU552">
            <v>0</v>
          </cell>
          <cell r="CV552">
            <v>0</v>
          </cell>
          <cell r="CW552">
            <v>0</v>
          </cell>
          <cell r="CX552">
            <v>0</v>
          </cell>
          <cell r="CY552">
            <v>0</v>
          </cell>
          <cell r="CZ552">
            <v>0</v>
          </cell>
          <cell r="DA552">
            <v>0</v>
          </cell>
          <cell r="DB552">
            <v>0</v>
          </cell>
          <cell r="DC552">
            <v>0</v>
          </cell>
          <cell r="DD552">
            <v>0</v>
          </cell>
          <cell r="DE552">
            <v>14040</v>
          </cell>
          <cell r="DF552">
            <v>0</v>
          </cell>
          <cell r="DG552">
            <v>0</v>
          </cell>
          <cell r="DH552">
            <v>0</v>
          </cell>
          <cell r="DI552">
            <v>14040</v>
          </cell>
          <cell r="DJ552" t="str">
            <v>ASOCIACIÓN DE PRODUCTORES LOS SEMBRADORES DE HUARIBAMBA</v>
          </cell>
          <cell r="DK552" t="str">
            <v>01 Asociación</v>
          </cell>
          <cell r="FI552" t="str">
            <v>pacMAYOR</v>
          </cell>
        </row>
        <row r="553">
          <cell r="A553">
            <v>20611080817</v>
          </cell>
          <cell r="C553" t="str">
            <v>FRESA</v>
          </cell>
          <cell r="D553" t="str">
            <v>FRESA</v>
          </cell>
          <cell r="E553" t="str">
            <v>Ancash</v>
          </cell>
          <cell r="F553">
            <v>21201</v>
          </cell>
          <cell r="H553" t="str">
            <v>Huaylas</v>
          </cell>
          <cell r="I553" t="str">
            <v>Caraz</v>
          </cell>
          <cell r="R553" t="str">
            <v>PAC</v>
          </cell>
          <cell r="S553" t="str">
            <v>2025</v>
          </cell>
          <cell r="T553">
            <v>1</v>
          </cell>
          <cell r="U553" t="str">
            <v>SI</v>
          </cell>
          <cell r="V553" t="str">
            <v>SI</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6</v>
          </cell>
          <cell r="AQ553">
            <v>9</v>
          </cell>
          <cell r="AR553">
            <v>15</v>
          </cell>
          <cell r="AS553">
            <v>15</v>
          </cell>
          <cell r="BD553">
            <v>30</v>
          </cell>
          <cell r="BE553">
            <v>3</v>
          </cell>
          <cell r="CL553">
            <v>450245</v>
          </cell>
          <cell r="CM553">
            <v>0</v>
          </cell>
          <cell r="CN553">
            <v>450245</v>
          </cell>
          <cell r="DD553">
            <v>0</v>
          </cell>
          <cell r="DE553">
            <v>450245</v>
          </cell>
          <cell r="DF553">
            <v>0</v>
          </cell>
          <cell r="DG553">
            <v>0</v>
          </cell>
          <cell r="DH553">
            <v>0</v>
          </cell>
          <cell r="DI553">
            <v>450245</v>
          </cell>
          <cell r="DJ553" t="str">
            <v>ASOCIACION DE PRODUCTORES OCCIDENTAL DE QUERAL</v>
          </cell>
          <cell r="DK553" t="str">
            <v>01 Asociación</v>
          </cell>
          <cell r="FI553" t="str">
            <v>pacMAYOR</v>
          </cell>
        </row>
        <row r="554">
          <cell r="A554">
            <v>20611141298</v>
          </cell>
          <cell r="C554" t="str">
            <v>FIBRA DE ALPACA</v>
          </cell>
          <cell r="D554" t="str">
            <v>FIBRA DE ALPACA</v>
          </cell>
          <cell r="E554" t="str">
            <v>Puno</v>
          </cell>
          <cell r="F554">
            <v>210505</v>
          </cell>
          <cell r="H554" t="str">
            <v>El Collao</v>
          </cell>
          <cell r="I554" t="str">
            <v>Conduriri</v>
          </cell>
          <cell r="R554" t="str">
            <v>PAC</v>
          </cell>
          <cell r="S554" t="str">
            <v>2025</v>
          </cell>
          <cell r="T554">
            <v>1</v>
          </cell>
          <cell r="U554" t="str">
            <v>SI</v>
          </cell>
          <cell r="V554" t="str">
            <v>SI</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69</v>
          </cell>
          <cell r="AQ554">
            <v>34</v>
          </cell>
          <cell r="AR554">
            <v>103</v>
          </cell>
          <cell r="AS554">
            <v>103</v>
          </cell>
          <cell r="BD554">
            <v>15</v>
          </cell>
          <cell r="BE554">
            <v>2</v>
          </cell>
          <cell r="CL554">
            <v>1226278.82</v>
          </cell>
          <cell r="CM554">
            <v>0</v>
          </cell>
          <cell r="CN554">
            <v>1226278.82</v>
          </cell>
          <cell r="DD554">
            <v>0</v>
          </cell>
          <cell r="DE554">
            <v>1226278.82</v>
          </cell>
          <cell r="DF554">
            <v>0</v>
          </cell>
          <cell r="DG554">
            <v>0</v>
          </cell>
          <cell r="DH554">
            <v>0</v>
          </cell>
          <cell r="DI554">
            <v>1226278.82</v>
          </cell>
          <cell r="DJ554" t="str">
            <v>COOPERATIVA AGRARIA GANADERA DE CAMELIDOS SUDAMERICANOS 24 DE SETIEMBRE DE CONDURIRI</v>
          </cell>
          <cell r="DK554" t="str">
            <v>02 Cooperativa</v>
          </cell>
          <cell r="FI554" t="str">
            <v>pacMAYOR</v>
          </cell>
        </row>
        <row r="555">
          <cell r="A555">
            <v>20611142162</v>
          </cell>
          <cell r="C555" t="str">
            <v>MAÍZ</v>
          </cell>
          <cell r="D555" t="str">
            <v>MAÍZ</v>
          </cell>
          <cell r="E555" t="str">
            <v>Huancavelica</v>
          </cell>
          <cell r="F555">
            <v>90709</v>
          </cell>
          <cell r="H555" t="str">
            <v>Tayacaja</v>
          </cell>
          <cell r="I555" t="str">
            <v>Huaribamba</v>
          </cell>
          <cell r="R555" t="str">
            <v>PAC</v>
          </cell>
          <cell r="S555" t="str">
            <v>2024 - 2025</v>
          </cell>
          <cell r="T555">
            <v>2</v>
          </cell>
          <cell r="U555" t="str">
            <v>SI</v>
          </cell>
          <cell r="V555" t="str">
            <v>SI</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15</v>
          </cell>
          <cell r="AN555">
            <v>15</v>
          </cell>
          <cell r="AO555">
            <v>30</v>
          </cell>
          <cell r="AP555">
            <v>15</v>
          </cell>
          <cell r="AQ555">
            <v>4</v>
          </cell>
          <cell r="AR555">
            <v>19</v>
          </cell>
          <cell r="AS555">
            <v>19</v>
          </cell>
          <cell r="AT555">
            <v>0</v>
          </cell>
          <cell r="AU555">
            <v>0</v>
          </cell>
          <cell r="AV555">
            <v>0</v>
          </cell>
          <cell r="AW555">
            <v>0</v>
          </cell>
          <cell r="AX555">
            <v>0</v>
          </cell>
          <cell r="AY555">
            <v>0</v>
          </cell>
          <cell r="AZ555">
            <v>0</v>
          </cell>
          <cell r="BA555">
            <v>0</v>
          </cell>
          <cell r="BB555">
            <v>22</v>
          </cell>
          <cell r="BC555">
            <v>6</v>
          </cell>
          <cell r="BD555">
            <v>27</v>
          </cell>
          <cell r="BE555">
            <v>14</v>
          </cell>
          <cell r="BF555">
            <v>0</v>
          </cell>
          <cell r="BG555">
            <v>0</v>
          </cell>
          <cell r="BH555">
            <v>0</v>
          </cell>
          <cell r="BI555">
            <v>0</v>
          </cell>
          <cell r="BL555">
            <v>0</v>
          </cell>
          <cell r="BM555">
            <v>0</v>
          </cell>
          <cell r="BN555">
            <v>0</v>
          </cell>
          <cell r="BQ555">
            <v>0</v>
          </cell>
          <cell r="BR555">
            <v>0</v>
          </cell>
          <cell r="BS555">
            <v>0</v>
          </cell>
          <cell r="BV555">
            <v>0</v>
          </cell>
          <cell r="BW555">
            <v>0</v>
          </cell>
          <cell r="BX555">
            <v>0</v>
          </cell>
          <cell r="CA555">
            <v>0</v>
          </cell>
          <cell r="CB555">
            <v>0</v>
          </cell>
          <cell r="CC555">
            <v>0</v>
          </cell>
          <cell r="CF555">
            <v>0</v>
          </cell>
          <cell r="CG555">
            <v>0</v>
          </cell>
          <cell r="CH555">
            <v>0</v>
          </cell>
          <cell r="CL555">
            <v>18090</v>
          </cell>
          <cell r="CM555">
            <v>0</v>
          </cell>
          <cell r="CN555">
            <v>18090</v>
          </cell>
          <cell r="CQ555">
            <v>0</v>
          </cell>
          <cell r="CR555">
            <v>0</v>
          </cell>
          <cell r="CS555">
            <v>0</v>
          </cell>
          <cell r="CT555">
            <v>0</v>
          </cell>
          <cell r="CU555">
            <v>0</v>
          </cell>
          <cell r="CV555">
            <v>0</v>
          </cell>
          <cell r="CW555">
            <v>0</v>
          </cell>
          <cell r="CX555">
            <v>0</v>
          </cell>
          <cell r="CY555">
            <v>0</v>
          </cell>
          <cell r="CZ555">
            <v>0</v>
          </cell>
          <cell r="DA555">
            <v>0</v>
          </cell>
          <cell r="DB555">
            <v>0</v>
          </cell>
          <cell r="DC555">
            <v>0</v>
          </cell>
          <cell r="DD555">
            <v>0</v>
          </cell>
          <cell r="DE555">
            <v>18090</v>
          </cell>
          <cell r="DF555">
            <v>0</v>
          </cell>
          <cell r="DG555">
            <v>0</v>
          </cell>
          <cell r="DH555">
            <v>0</v>
          </cell>
          <cell r="DI555">
            <v>18090</v>
          </cell>
          <cell r="DJ555" t="str">
            <v>ASOCIACION DE PRODUCTORES AGROPECUARIOS MUSOQ ALLPA DE PICHOS</v>
          </cell>
          <cell r="DK555" t="str">
            <v>01 Asociación</v>
          </cell>
          <cell r="FI555" t="str">
            <v>pacMAYOR</v>
          </cell>
        </row>
        <row r="556">
          <cell r="A556">
            <v>20611153571</v>
          </cell>
          <cell r="C556" t="str">
            <v>MANGO</v>
          </cell>
          <cell r="D556" t="str">
            <v>MANGO</v>
          </cell>
          <cell r="E556" t="str">
            <v>Ancash</v>
          </cell>
          <cell r="F556">
            <v>21101</v>
          </cell>
          <cell r="H556" t="str">
            <v>Huarmey</v>
          </cell>
          <cell r="I556" t="str">
            <v>Huarmey</v>
          </cell>
          <cell r="R556" t="str">
            <v>PAC</v>
          </cell>
          <cell r="S556" t="str">
            <v>2025</v>
          </cell>
          <cell r="T556">
            <v>1</v>
          </cell>
          <cell r="U556" t="str">
            <v>SI</v>
          </cell>
          <cell r="V556" t="str">
            <v>SI</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19</v>
          </cell>
          <cell r="AQ556">
            <v>3</v>
          </cell>
          <cell r="AR556">
            <v>22</v>
          </cell>
          <cell r="AS556">
            <v>22</v>
          </cell>
          <cell r="BD556">
            <v>24</v>
          </cell>
          <cell r="BE556">
            <v>0</v>
          </cell>
          <cell r="CL556">
            <v>253650</v>
          </cell>
          <cell r="CM556">
            <v>0</v>
          </cell>
          <cell r="CN556">
            <v>253650</v>
          </cell>
          <cell r="DD556">
            <v>0</v>
          </cell>
          <cell r="DE556">
            <v>253650</v>
          </cell>
          <cell r="DF556">
            <v>0</v>
          </cell>
          <cell r="DG556">
            <v>0</v>
          </cell>
          <cell r="DH556">
            <v>0</v>
          </cell>
          <cell r="DI556">
            <v>253650</v>
          </cell>
          <cell r="DJ556" t="str">
            <v>ASOCIACION DE PRODUCTORES DE MANGO Y PALTA - SANTIAGO DE HUIÑA - VALLE HUARMEY</v>
          </cell>
          <cell r="DK556" t="str">
            <v>01 Asociación</v>
          </cell>
          <cell r="FI556" t="str">
            <v>pacMAYOR</v>
          </cell>
        </row>
        <row r="557">
          <cell r="A557">
            <v>20611180625</v>
          </cell>
          <cell r="C557" t="str">
            <v>PALTA</v>
          </cell>
          <cell r="D557" t="str">
            <v>PALTA</v>
          </cell>
          <cell r="E557" t="str">
            <v>Cajamarca</v>
          </cell>
          <cell r="F557">
            <v>61101</v>
          </cell>
          <cell r="H557" t="str">
            <v>San Miguel</v>
          </cell>
          <cell r="I557" t="str">
            <v>San Miguel</v>
          </cell>
          <cell r="R557" t="str">
            <v>PAC</v>
          </cell>
          <cell r="S557" t="str">
            <v>2023-2024 - 2025</v>
          </cell>
          <cell r="T557">
            <v>3</v>
          </cell>
          <cell r="U557" t="str">
            <v>SI</v>
          </cell>
          <cell r="V557" t="str">
            <v>SI</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16</v>
          </cell>
          <cell r="AK557">
            <v>2</v>
          </cell>
          <cell r="AL557">
            <v>18</v>
          </cell>
          <cell r="AM557">
            <v>11</v>
          </cell>
          <cell r="AN557">
            <v>2</v>
          </cell>
          <cell r="AO557">
            <v>13</v>
          </cell>
          <cell r="AP557">
            <v>11</v>
          </cell>
          <cell r="AQ557">
            <v>2</v>
          </cell>
          <cell r="AR557">
            <v>13</v>
          </cell>
          <cell r="AS557">
            <v>13</v>
          </cell>
          <cell r="AT557">
            <v>0</v>
          </cell>
          <cell r="AU557">
            <v>0</v>
          </cell>
          <cell r="AV557">
            <v>0</v>
          </cell>
          <cell r="AW557">
            <v>0</v>
          </cell>
          <cell r="AX557">
            <v>0</v>
          </cell>
          <cell r="AY557">
            <v>0</v>
          </cell>
          <cell r="AZ557">
            <v>32</v>
          </cell>
          <cell r="BA557">
            <v>3</v>
          </cell>
          <cell r="BB557">
            <v>34</v>
          </cell>
          <cell r="BC557">
            <v>4</v>
          </cell>
          <cell r="BD557">
            <v>15</v>
          </cell>
          <cell r="BE557">
            <v>2</v>
          </cell>
          <cell r="BF557">
            <v>0</v>
          </cell>
          <cell r="BG557">
            <v>0</v>
          </cell>
          <cell r="BH557">
            <v>0</v>
          </cell>
          <cell r="BI557">
            <v>0</v>
          </cell>
          <cell r="BL557">
            <v>0</v>
          </cell>
          <cell r="BM557">
            <v>0</v>
          </cell>
          <cell r="BN557">
            <v>0</v>
          </cell>
          <cell r="BQ557">
            <v>0</v>
          </cell>
          <cell r="BR557">
            <v>0</v>
          </cell>
          <cell r="BS557">
            <v>0</v>
          </cell>
          <cell r="BV557">
            <v>0</v>
          </cell>
          <cell r="BW557">
            <v>0</v>
          </cell>
          <cell r="BX557">
            <v>0</v>
          </cell>
          <cell r="CA557">
            <v>50000</v>
          </cell>
          <cell r="CB557">
            <v>0</v>
          </cell>
          <cell r="CC557">
            <v>50000</v>
          </cell>
          <cell r="CF557">
            <v>108548</v>
          </cell>
          <cell r="CG557">
            <v>0</v>
          </cell>
          <cell r="CH557">
            <v>108548</v>
          </cell>
          <cell r="CL557">
            <v>37089.699999999997</v>
          </cell>
          <cell r="CM557">
            <v>0</v>
          </cell>
          <cell r="CN557">
            <v>37089.699999999997</v>
          </cell>
          <cell r="CQ557">
            <v>0</v>
          </cell>
          <cell r="CR557">
            <v>50000</v>
          </cell>
          <cell r="CS557">
            <v>0</v>
          </cell>
          <cell r="CT557">
            <v>0</v>
          </cell>
          <cell r="CU557">
            <v>0</v>
          </cell>
          <cell r="CV557">
            <v>0</v>
          </cell>
          <cell r="CW557">
            <v>50000</v>
          </cell>
          <cell r="CX557">
            <v>0</v>
          </cell>
          <cell r="CY557">
            <v>108548</v>
          </cell>
          <cell r="CZ557">
            <v>0</v>
          </cell>
          <cell r="DA557">
            <v>0</v>
          </cell>
          <cell r="DB557">
            <v>0</v>
          </cell>
          <cell r="DC557">
            <v>108548</v>
          </cell>
          <cell r="DD557">
            <v>0</v>
          </cell>
          <cell r="DE557">
            <v>37089.699999999997</v>
          </cell>
          <cell r="DF557">
            <v>0</v>
          </cell>
          <cell r="DG557">
            <v>0</v>
          </cell>
          <cell r="DH557">
            <v>0</v>
          </cell>
          <cell r="DI557">
            <v>37089.699999999997</v>
          </cell>
          <cell r="DJ557" t="str">
            <v>ASOCIACION DE PRODUCTORES AGROPECUARIOS-ISCOCUCHO - APROAGRI</v>
          </cell>
          <cell r="DK557" t="str">
            <v>01 Asociación</v>
          </cell>
          <cell r="FI557" t="str">
            <v>pacMAYOR</v>
          </cell>
        </row>
        <row r="558">
          <cell r="A558">
            <v>20611182661</v>
          </cell>
          <cell r="C558" t="str">
            <v>PITAHAYA</v>
          </cell>
          <cell r="D558" t="str">
            <v>PITAHAYA</v>
          </cell>
          <cell r="E558" t="str">
            <v>Amazonas</v>
          </cell>
          <cell r="F558">
            <v>10303</v>
          </cell>
          <cell r="H558" t="str">
            <v>Bongara</v>
          </cell>
          <cell r="I558" t="str">
            <v>Churuja</v>
          </cell>
          <cell r="R558" t="str">
            <v>PAC</v>
          </cell>
          <cell r="S558" t="str">
            <v>2024 - 2025</v>
          </cell>
          <cell r="T558">
            <v>2</v>
          </cell>
          <cell r="U558" t="str">
            <v>SI</v>
          </cell>
          <cell r="V558" t="str">
            <v>SI</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48</v>
          </cell>
          <cell r="AN558">
            <v>27</v>
          </cell>
          <cell r="AO558">
            <v>75</v>
          </cell>
          <cell r="AP558">
            <v>47</v>
          </cell>
          <cell r="AQ558">
            <v>28</v>
          </cell>
          <cell r="AR558">
            <v>75</v>
          </cell>
          <cell r="AS558">
            <v>75</v>
          </cell>
          <cell r="AT558">
            <v>0</v>
          </cell>
          <cell r="AU558">
            <v>0</v>
          </cell>
          <cell r="AV558">
            <v>0</v>
          </cell>
          <cell r="AW558">
            <v>0</v>
          </cell>
          <cell r="AX558">
            <v>0</v>
          </cell>
          <cell r="AY558">
            <v>0</v>
          </cell>
          <cell r="AZ558">
            <v>0</v>
          </cell>
          <cell r="BA558">
            <v>0</v>
          </cell>
          <cell r="BB558">
            <v>16</v>
          </cell>
          <cell r="BC558">
            <v>4</v>
          </cell>
          <cell r="BD558">
            <v>18</v>
          </cell>
          <cell r="BE558">
            <v>4</v>
          </cell>
          <cell r="BF558">
            <v>0</v>
          </cell>
          <cell r="BG558">
            <v>0</v>
          </cell>
          <cell r="BH558">
            <v>0</v>
          </cell>
          <cell r="BI558">
            <v>0</v>
          </cell>
          <cell r="BL558">
            <v>0</v>
          </cell>
          <cell r="BM558">
            <v>0</v>
          </cell>
          <cell r="BN558">
            <v>0</v>
          </cell>
          <cell r="BQ558">
            <v>0</v>
          </cell>
          <cell r="BR558">
            <v>0</v>
          </cell>
          <cell r="BS558">
            <v>0</v>
          </cell>
          <cell r="BV558">
            <v>0</v>
          </cell>
          <cell r="BW558">
            <v>0</v>
          </cell>
          <cell r="BX558">
            <v>0</v>
          </cell>
          <cell r="CA558">
            <v>0</v>
          </cell>
          <cell r="CB558">
            <v>0</v>
          </cell>
          <cell r="CC558">
            <v>0</v>
          </cell>
          <cell r="CF558">
            <v>6540</v>
          </cell>
          <cell r="CG558">
            <v>0</v>
          </cell>
          <cell r="CH558">
            <v>6540</v>
          </cell>
          <cell r="CL558">
            <v>0</v>
          </cell>
          <cell r="CM558">
            <v>0</v>
          </cell>
          <cell r="CN558">
            <v>0</v>
          </cell>
          <cell r="CQ558">
            <v>0</v>
          </cell>
          <cell r="CR558">
            <v>0</v>
          </cell>
          <cell r="CS558">
            <v>0</v>
          </cell>
          <cell r="CT558">
            <v>0</v>
          </cell>
          <cell r="CU558">
            <v>0</v>
          </cell>
          <cell r="CV558">
            <v>0</v>
          </cell>
          <cell r="CW558">
            <v>0</v>
          </cell>
          <cell r="CX558">
            <v>6540</v>
          </cell>
          <cell r="CY558">
            <v>0</v>
          </cell>
          <cell r="CZ558">
            <v>0</v>
          </cell>
          <cell r="DA558">
            <v>0</v>
          </cell>
          <cell r="DB558">
            <v>0</v>
          </cell>
          <cell r="DC558">
            <v>6540</v>
          </cell>
          <cell r="DD558">
            <v>0</v>
          </cell>
          <cell r="DE558">
            <v>0</v>
          </cell>
          <cell r="DF558">
            <v>0</v>
          </cell>
          <cell r="DG558">
            <v>0</v>
          </cell>
          <cell r="DH558">
            <v>0</v>
          </cell>
          <cell r="DI558">
            <v>0</v>
          </cell>
          <cell r="DJ558" t="str">
            <v>COOPERATIVA AGRARIA PITAHAYA AMAZONAS</v>
          </cell>
          <cell r="DK558" t="str">
            <v>02 Cooperativa</v>
          </cell>
          <cell r="FI558" t="str">
            <v>pacMAYOR</v>
          </cell>
        </row>
        <row r="559">
          <cell r="A559">
            <v>20611198923</v>
          </cell>
          <cell r="C559" t="str">
            <v>JENGIBRE (KION)</v>
          </cell>
          <cell r="D559" t="str">
            <v>JENGIBRE</v>
          </cell>
          <cell r="E559" t="str">
            <v>Junin</v>
          </cell>
          <cell r="F559">
            <v>120303</v>
          </cell>
          <cell r="H559" t="str">
            <v>Chanchamayo</v>
          </cell>
          <cell r="I559" t="str">
            <v>Pichanaqui</v>
          </cell>
          <cell r="R559" t="str">
            <v>PAC</v>
          </cell>
          <cell r="S559" t="str">
            <v>2024 - 2025</v>
          </cell>
          <cell r="T559">
            <v>2</v>
          </cell>
          <cell r="U559" t="str">
            <v>SI</v>
          </cell>
          <cell r="V559" t="str">
            <v>SI</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15</v>
          </cell>
          <cell r="AN559">
            <v>13</v>
          </cell>
          <cell r="AO559">
            <v>28</v>
          </cell>
          <cell r="AP559">
            <v>16</v>
          </cell>
          <cell r="AQ559">
            <v>12</v>
          </cell>
          <cell r="AR559">
            <v>28</v>
          </cell>
          <cell r="AS559">
            <v>28</v>
          </cell>
          <cell r="AT559">
            <v>0</v>
          </cell>
          <cell r="AU559">
            <v>0</v>
          </cell>
          <cell r="AV559">
            <v>0</v>
          </cell>
          <cell r="AW559">
            <v>0</v>
          </cell>
          <cell r="AX559">
            <v>0</v>
          </cell>
          <cell r="AY559">
            <v>0</v>
          </cell>
          <cell r="AZ559">
            <v>0</v>
          </cell>
          <cell r="BA559">
            <v>0</v>
          </cell>
          <cell r="BB559">
            <v>25</v>
          </cell>
          <cell r="BC559">
            <v>0</v>
          </cell>
          <cell r="BD559">
            <v>12</v>
          </cell>
          <cell r="BE559">
            <v>0</v>
          </cell>
          <cell r="BF559">
            <v>0</v>
          </cell>
          <cell r="BG559">
            <v>0</v>
          </cell>
          <cell r="BH559">
            <v>0</v>
          </cell>
          <cell r="BI559">
            <v>0</v>
          </cell>
          <cell r="BL559">
            <v>0</v>
          </cell>
          <cell r="BM559">
            <v>0</v>
          </cell>
          <cell r="BN559">
            <v>0</v>
          </cell>
          <cell r="BQ559">
            <v>0</v>
          </cell>
          <cell r="BR559">
            <v>0</v>
          </cell>
          <cell r="BS559">
            <v>0</v>
          </cell>
          <cell r="BV559">
            <v>0</v>
          </cell>
          <cell r="BW559">
            <v>0</v>
          </cell>
          <cell r="BX559">
            <v>0</v>
          </cell>
          <cell r="CA559">
            <v>0</v>
          </cell>
          <cell r="CB559">
            <v>0</v>
          </cell>
          <cell r="CC559">
            <v>0</v>
          </cell>
          <cell r="CF559">
            <v>406534.99637825001</v>
          </cell>
          <cell r="CG559">
            <v>803878.44</v>
          </cell>
          <cell r="CH559">
            <v>1210413.4363782499</v>
          </cell>
          <cell r="CL559">
            <v>66702.592799999999</v>
          </cell>
          <cell r="CM559">
            <v>240751.99983851999</v>
          </cell>
          <cell r="CN559">
            <v>307454.59263852</v>
          </cell>
          <cell r="CQ559">
            <v>0</v>
          </cell>
          <cell r="CR559">
            <v>0</v>
          </cell>
          <cell r="CS559">
            <v>0</v>
          </cell>
          <cell r="CT559">
            <v>0</v>
          </cell>
          <cell r="CU559">
            <v>0</v>
          </cell>
          <cell r="CV559">
            <v>0</v>
          </cell>
          <cell r="CW559">
            <v>0</v>
          </cell>
          <cell r="CX559">
            <v>0</v>
          </cell>
          <cell r="CY559">
            <v>0</v>
          </cell>
          <cell r="CZ559">
            <v>1210413.4363782499</v>
          </cell>
          <cell r="DA559">
            <v>0</v>
          </cell>
          <cell r="DB559">
            <v>0</v>
          </cell>
          <cell r="DC559">
            <v>1210413.4363782499</v>
          </cell>
          <cell r="DD559">
            <v>0</v>
          </cell>
          <cell r="DE559">
            <v>0</v>
          </cell>
          <cell r="DF559">
            <v>307454.59263852</v>
          </cell>
          <cell r="DG559">
            <v>0</v>
          </cell>
          <cell r="DH559">
            <v>0</v>
          </cell>
          <cell r="DI559">
            <v>307454.59263852</v>
          </cell>
          <cell r="DJ559" t="str">
            <v>COOPERATIVA AGRARIA LAND PERÚ</v>
          </cell>
          <cell r="DK559" t="str">
            <v>02 Cooperativa</v>
          </cell>
          <cell r="FI559" t="str">
            <v>pacMAYOR</v>
          </cell>
        </row>
        <row r="560">
          <cell r="A560">
            <v>20611254068</v>
          </cell>
          <cell r="C560" t="str">
            <v>QUINUA Y OTROS GRANOS</v>
          </cell>
          <cell r="D560" t="str">
            <v>QUINUA Y OTROS GRANOS</v>
          </cell>
          <cell r="E560" t="str">
            <v>Apurimac</v>
          </cell>
          <cell r="F560">
            <v>30213</v>
          </cell>
          <cell r="H560" t="str">
            <v>Andahuaylas</v>
          </cell>
          <cell r="I560" t="str">
            <v>San Jeronimo</v>
          </cell>
          <cell r="R560" t="str">
            <v>PAC</v>
          </cell>
          <cell r="S560" t="str">
            <v>2024 - 2025</v>
          </cell>
          <cell r="T560">
            <v>2</v>
          </cell>
          <cell r="U560" t="str">
            <v>SI</v>
          </cell>
          <cell r="V560" t="str">
            <v>SI</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63</v>
          </cell>
          <cell r="AN560">
            <v>22</v>
          </cell>
          <cell r="AO560">
            <v>85</v>
          </cell>
          <cell r="AP560">
            <v>26</v>
          </cell>
          <cell r="AQ560">
            <v>59</v>
          </cell>
          <cell r="AR560">
            <v>85</v>
          </cell>
          <cell r="AS560">
            <v>85</v>
          </cell>
          <cell r="AT560">
            <v>0</v>
          </cell>
          <cell r="AU560">
            <v>0</v>
          </cell>
          <cell r="AV560">
            <v>0</v>
          </cell>
          <cell r="AW560">
            <v>0</v>
          </cell>
          <cell r="AX560">
            <v>0</v>
          </cell>
          <cell r="AY560">
            <v>0</v>
          </cell>
          <cell r="AZ560">
            <v>0</v>
          </cell>
          <cell r="BA560">
            <v>0</v>
          </cell>
          <cell r="BB560">
            <v>44</v>
          </cell>
          <cell r="BC560">
            <v>8</v>
          </cell>
          <cell r="BD560">
            <v>36</v>
          </cell>
          <cell r="BE560">
            <v>7</v>
          </cell>
          <cell r="BF560">
            <v>0</v>
          </cell>
          <cell r="BG560">
            <v>0</v>
          </cell>
          <cell r="BH560">
            <v>0</v>
          </cell>
          <cell r="BI560">
            <v>0</v>
          </cell>
          <cell r="BL560">
            <v>0</v>
          </cell>
          <cell r="BM560">
            <v>0</v>
          </cell>
          <cell r="BN560">
            <v>0</v>
          </cell>
          <cell r="BQ560">
            <v>0</v>
          </cell>
          <cell r="BR560">
            <v>0</v>
          </cell>
          <cell r="BS560">
            <v>0</v>
          </cell>
          <cell r="BV560">
            <v>0</v>
          </cell>
          <cell r="BW560">
            <v>0</v>
          </cell>
          <cell r="BX560">
            <v>0</v>
          </cell>
          <cell r="CA560">
            <v>0</v>
          </cell>
          <cell r="CB560">
            <v>0</v>
          </cell>
          <cell r="CC560">
            <v>0</v>
          </cell>
          <cell r="CF560">
            <v>4030912.2464500009</v>
          </cell>
          <cell r="CG560">
            <v>256564</v>
          </cell>
          <cell r="CH560">
            <v>4287476.2464500014</v>
          </cell>
          <cell r="CL560">
            <v>3211230.406</v>
          </cell>
          <cell r="CM560">
            <v>242788.49280000001</v>
          </cell>
          <cell r="CN560">
            <v>3454018.8988000001</v>
          </cell>
          <cell r="CQ560">
            <v>0</v>
          </cell>
          <cell r="CR560">
            <v>0</v>
          </cell>
          <cell r="CS560">
            <v>0</v>
          </cell>
          <cell r="CT560">
            <v>0</v>
          </cell>
          <cell r="CU560">
            <v>0</v>
          </cell>
          <cell r="CV560">
            <v>0</v>
          </cell>
          <cell r="CW560">
            <v>0</v>
          </cell>
          <cell r="CX560">
            <v>0</v>
          </cell>
          <cell r="CY560">
            <v>0</v>
          </cell>
          <cell r="CZ560">
            <v>4287476.2464500014</v>
          </cell>
          <cell r="DA560">
            <v>0</v>
          </cell>
          <cell r="DB560">
            <v>0</v>
          </cell>
          <cell r="DC560">
            <v>4287476.2464500014</v>
          </cell>
          <cell r="DD560">
            <v>0</v>
          </cell>
          <cell r="DE560">
            <v>0</v>
          </cell>
          <cell r="DF560">
            <v>3454018.8988000001</v>
          </cell>
          <cell r="DG560">
            <v>0</v>
          </cell>
          <cell r="DH560">
            <v>0</v>
          </cell>
          <cell r="DI560">
            <v>3454018.8988000001</v>
          </cell>
          <cell r="DJ560" t="str">
            <v>COOPERATIVA AGRARIA WARMI TARPUY</v>
          </cell>
          <cell r="DK560" t="str">
            <v>02 Cooperativa</v>
          </cell>
          <cell r="FI560" t="str">
            <v>pacMAYOR</v>
          </cell>
        </row>
        <row r="561">
          <cell r="A561">
            <v>20611321482</v>
          </cell>
          <cell r="C561" t="str">
            <v>DERIVADOS LACTEOS</v>
          </cell>
          <cell r="D561" t="str">
            <v>QUESOS</v>
          </cell>
          <cell r="E561" t="str">
            <v>La Libertad</v>
          </cell>
          <cell r="F561">
            <v>130905</v>
          </cell>
          <cell r="H561" t="str">
            <v>Sanchez Carrion</v>
          </cell>
          <cell r="I561" t="str">
            <v>Marcabal</v>
          </cell>
          <cell r="R561" t="str">
            <v>PAC</v>
          </cell>
          <cell r="S561" t="str">
            <v>2024 - 2025</v>
          </cell>
          <cell r="T561">
            <v>2</v>
          </cell>
          <cell r="U561" t="str">
            <v>SI</v>
          </cell>
          <cell r="V561" t="str">
            <v>SI</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9</v>
          </cell>
          <cell r="AN561">
            <v>21</v>
          </cell>
          <cell r="AO561">
            <v>30</v>
          </cell>
          <cell r="AP561">
            <v>10</v>
          </cell>
          <cell r="AQ561">
            <v>22</v>
          </cell>
          <cell r="AR561">
            <v>32</v>
          </cell>
          <cell r="AS561">
            <v>32</v>
          </cell>
          <cell r="AT561">
            <v>0</v>
          </cell>
          <cell r="AU561">
            <v>0</v>
          </cell>
          <cell r="AV561">
            <v>0</v>
          </cell>
          <cell r="AW561">
            <v>0</v>
          </cell>
          <cell r="AX561">
            <v>0</v>
          </cell>
          <cell r="AY561">
            <v>0</v>
          </cell>
          <cell r="AZ561">
            <v>0</v>
          </cell>
          <cell r="BA561">
            <v>0</v>
          </cell>
          <cell r="BB561">
            <v>7</v>
          </cell>
          <cell r="BC561">
            <v>2</v>
          </cell>
          <cell r="BD561">
            <v>10</v>
          </cell>
          <cell r="BE561">
            <v>1</v>
          </cell>
          <cell r="BF561">
            <v>0</v>
          </cell>
          <cell r="BG561">
            <v>0</v>
          </cell>
          <cell r="BH561">
            <v>0</v>
          </cell>
          <cell r="BI561">
            <v>0</v>
          </cell>
          <cell r="BL561">
            <v>0</v>
          </cell>
          <cell r="BM561">
            <v>0</v>
          </cell>
          <cell r="BN561">
            <v>0</v>
          </cell>
          <cell r="BQ561">
            <v>0</v>
          </cell>
          <cell r="BR561">
            <v>0</v>
          </cell>
          <cell r="BS561">
            <v>0</v>
          </cell>
          <cell r="BV561">
            <v>0</v>
          </cell>
          <cell r="BW561">
            <v>0</v>
          </cell>
          <cell r="BX561">
            <v>0</v>
          </cell>
          <cell r="CA561">
            <v>0</v>
          </cell>
          <cell r="CB561">
            <v>0</v>
          </cell>
          <cell r="CC561">
            <v>0</v>
          </cell>
          <cell r="CF561">
            <v>344279</v>
          </cell>
          <cell r="CG561">
            <v>0</v>
          </cell>
          <cell r="CH561">
            <v>344279</v>
          </cell>
          <cell r="CL561">
            <v>429806</v>
          </cell>
          <cell r="CM561">
            <v>0</v>
          </cell>
          <cell r="CN561">
            <v>429806</v>
          </cell>
          <cell r="CQ561">
            <v>0</v>
          </cell>
          <cell r="CR561">
            <v>0</v>
          </cell>
          <cell r="CS561">
            <v>0</v>
          </cell>
          <cell r="CT561">
            <v>0</v>
          </cell>
          <cell r="CU561">
            <v>0</v>
          </cell>
          <cell r="CV561">
            <v>0</v>
          </cell>
          <cell r="CW561">
            <v>0</v>
          </cell>
          <cell r="CX561">
            <v>0</v>
          </cell>
          <cell r="CY561">
            <v>344279</v>
          </cell>
          <cell r="CZ561">
            <v>0</v>
          </cell>
          <cell r="DA561">
            <v>0</v>
          </cell>
          <cell r="DB561">
            <v>0</v>
          </cell>
          <cell r="DC561">
            <v>344279</v>
          </cell>
          <cell r="DD561">
            <v>0</v>
          </cell>
          <cell r="DE561">
            <v>429806</v>
          </cell>
          <cell r="DF561">
            <v>0</v>
          </cell>
          <cell r="DG561">
            <v>0</v>
          </cell>
          <cell r="DH561">
            <v>0</v>
          </cell>
          <cell r="DI561">
            <v>429806</v>
          </cell>
          <cell r="DJ561" t="str">
            <v>COOPERATIVA AGRARIA LOS GANADEROS DE MARCABAL</v>
          </cell>
          <cell r="DK561" t="str">
            <v>02 Cooperativa</v>
          </cell>
          <cell r="FI561" t="str">
            <v>pacMAYOR</v>
          </cell>
        </row>
        <row r="562">
          <cell r="A562">
            <v>20611340002</v>
          </cell>
          <cell r="C562" t="str">
            <v>MARACUYA</v>
          </cell>
          <cell r="D562" t="str">
            <v>MARACUYA</v>
          </cell>
          <cell r="E562" t="str">
            <v>Junin</v>
          </cell>
          <cell r="F562">
            <v>120601</v>
          </cell>
          <cell r="H562" t="str">
            <v>Satipo</v>
          </cell>
          <cell r="I562" t="str">
            <v>Satipo</v>
          </cell>
          <cell r="R562" t="str">
            <v>PAC</v>
          </cell>
          <cell r="S562" t="str">
            <v>2025</v>
          </cell>
          <cell r="T562">
            <v>1</v>
          </cell>
          <cell r="U562" t="str">
            <v>SI</v>
          </cell>
          <cell r="V562" t="str">
            <v>SI</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28</v>
          </cell>
          <cell r="AQ562">
            <v>32</v>
          </cell>
          <cell r="AR562">
            <v>60</v>
          </cell>
          <cell r="AS562">
            <v>60</v>
          </cell>
          <cell r="BD562">
            <v>10</v>
          </cell>
          <cell r="BE562">
            <v>1</v>
          </cell>
          <cell r="CL562">
            <v>462</v>
          </cell>
          <cell r="CM562">
            <v>0</v>
          </cell>
          <cell r="CN562">
            <v>462</v>
          </cell>
          <cell r="DD562">
            <v>0</v>
          </cell>
          <cell r="DE562">
            <v>462</v>
          </cell>
          <cell r="DF562">
            <v>0</v>
          </cell>
          <cell r="DG562">
            <v>0</v>
          </cell>
          <cell r="DH562">
            <v>0</v>
          </cell>
          <cell r="DI562">
            <v>462</v>
          </cell>
          <cell r="DJ562" t="str">
            <v>COOPERATIVA AGRARIA INTERCULTURAL CAFE PUI PUI LTDA</v>
          </cell>
          <cell r="DK562" t="str">
            <v>02 Cooperativa</v>
          </cell>
          <cell r="FI562" t="str">
            <v>pacMAYOR</v>
          </cell>
        </row>
        <row r="563">
          <cell r="A563">
            <v>20611444053</v>
          </cell>
          <cell r="C563" t="str">
            <v>DERIVADOS LACTEOS</v>
          </cell>
          <cell r="D563" t="str">
            <v>QUESOS PARIA</v>
          </cell>
          <cell r="E563" t="str">
            <v>Puno</v>
          </cell>
          <cell r="F563">
            <v>210109</v>
          </cell>
          <cell r="H563" t="str">
            <v>Puno</v>
          </cell>
          <cell r="I563" t="str">
            <v>Mañazo</v>
          </cell>
          <cell r="R563" t="str">
            <v>PAC</v>
          </cell>
          <cell r="S563" t="str">
            <v>2025</v>
          </cell>
          <cell r="T563">
            <v>1</v>
          </cell>
          <cell r="U563" t="str">
            <v>SI</v>
          </cell>
          <cell r="V563" t="str">
            <v>SI</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10</v>
          </cell>
          <cell r="AQ563">
            <v>5</v>
          </cell>
          <cell r="AR563">
            <v>15</v>
          </cell>
          <cell r="AS563">
            <v>15</v>
          </cell>
          <cell r="BD563">
            <v>17</v>
          </cell>
          <cell r="BE563">
            <v>3</v>
          </cell>
          <cell r="CL563">
            <v>90165</v>
          </cell>
          <cell r="CM563">
            <v>0</v>
          </cell>
          <cell r="CN563">
            <v>90165</v>
          </cell>
          <cell r="DD563">
            <v>0</v>
          </cell>
          <cell r="DE563">
            <v>90165</v>
          </cell>
          <cell r="DF563">
            <v>0</v>
          </cell>
          <cell r="DG563">
            <v>0</v>
          </cell>
          <cell r="DH563">
            <v>0</v>
          </cell>
          <cell r="DI563">
            <v>90165</v>
          </cell>
          <cell r="DJ563" t="str">
            <v>ASOCIACION DE PRODUCTORES AGROPECUARIOS Y AGROINDUSTRIALES VIZCACHANI</v>
          </cell>
          <cell r="DK563" t="str">
            <v>01 Asociación</v>
          </cell>
          <cell r="FI563" t="str">
            <v>pacMAYOR</v>
          </cell>
        </row>
        <row r="564">
          <cell r="A564">
            <v>20611451602</v>
          </cell>
          <cell r="C564" t="str">
            <v>FIBRA DE ALPACA</v>
          </cell>
          <cell r="D564" t="str">
            <v>FIBRA DE ALPACA</v>
          </cell>
          <cell r="E564" t="str">
            <v>Moquegua</v>
          </cell>
          <cell r="F564">
            <v>180210</v>
          </cell>
          <cell r="H564" t="str">
            <v>General Sanchez Cerro</v>
          </cell>
          <cell r="I564" t="str">
            <v>Ubinas</v>
          </cell>
          <cell r="R564" t="str">
            <v>PAC</v>
          </cell>
          <cell r="S564" t="str">
            <v>2025</v>
          </cell>
          <cell r="T564">
            <v>1</v>
          </cell>
          <cell r="U564" t="str">
            <v>SI</v>
          </cell>
          <cell r="V564" t="str">
            <v>SI</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6</v>
          </cell>
          <cell r="AQ564">
            <v>21</v>
          </cell>
          <cell r="AR564">
            <v>27</v>
          </cell>
          <cell r="AS564">
            <v>27</v>
          </cell>
          <cell r="BD564">
            <v>5</v>
          </cell>
          <cell r="BE564">
            <v>1</v>
          </cell>
          <cell r="CL564">
            <v>27432.959999999999</v>
          </cell>
          <cell r="CM564">
            <v>0</v>
          </cell>
          <cell r="CN564">
            <v>27432.959999999999</v>
          </cell>
          <cell r="DD564">
            <v>0</v>
          </cell>
          <cell r="DE564">
            <v>27432.959999999999</v>
          </cell>
          <cell r="DF564">
            <v>0</v>
          </cell>
          <cell r="DG564">
            <v>0</v>
          </cell>
          <cell r="DH564">
            <v>0</v>
          </cell>
          <cell r="DI564">
            <v>27432.959999999999</v>
          </cell>
          <cell r="DJ564" t="str">
            <v>ASOCIACION SUMAQ URPIKUNA DE COALAQUE</v>
          </cell>
          <cell r="DK564" t="str">
            <v>01 Asociación</v>
          </cell>
          <cell r="FI564" t="str">
            <v>pacMAYOR</v>
          </cell>
        </row>
        <row r="565">
          <cell r="A565">
            <v>20611472529</v>
          </cell>
          <cell r="C565" t="str">
            <v>DERIVADOS LACTEOS</v>
          </cell>
          <cell r="D565" t="str">
            <v>LECHE</v>
          </cell>
          <cell r="E565" t="str">
            <v>Puno</v>
          </cell>
          <cell r="F565">
            <v>210102</v>
          </cell>
          <cell r="H565" t="str">
            <v>Puno</v>
          </cell>
          <cell r="I565" t="str">
            <v>Acora</v>
          </cell>
          <cell r="R565" t="str">
            <v>PAC</v>
          </cell>
          <cell r="S565" t="str">
            <v>2025</v>
          </cell>
          <cell r="T565">
            <v>1</v>
          </cell>
          <cell r="U565" t="str">
            <v>SI</v>
          </cell>
          <cell r="V565" t="str">
            <v>SI</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16</v>
          </cell>
          <cell r="AQ565">
            <v>37</v>
          </cell>
          <cell r="AR565">
            <v>53</v>
          </cell>
          <cell r="AS565">
            <v>53</v>
          </cell>
          <cell r="BD565">
            <v>20</v>
          </cell>
          <cell r="BE565">
            <v>3</v>
          </cell>
          <cell r="CL565">
            <v>264380</v>
          </cell>
          <cell r="CM565">
            <v>0</v>
          </cell>
          <cell r="CN565">
            <v>264380</v>
          </cell>
          <cell r="DD565">
            <v>0</v>
          </cell>
          <cell r="DE565">
            <v>264380</v>
          </cell>
          <cell r="DF565">
            <v>0</v>
          </cell>
          <cell r="DG565">
            <v>0</v>
          </cell>
          <cell r="DH565">
            <v>0</v>
          </cell>
          <cell r="DI565">
            <v>264380</v>
          </cell>
          <cell r="DJ565" t="str">
            <v>COOPERATIVA AGRARIA ALTO ANDINO CULTA-ACORA</v>
          </cell>
          <cell r="DK565" t="str">
            <v>02 Cooperativa</v>
          </cell>
          <cell r="FI565" t="str">
            <v>pacMAYOR</v>
          </cell>
        </row>
        <row r="566">
          <cell r="A566">
            <v>20611480262</v>
          </cell>
          <cell r="C566" t="str">
            <v>QUINUA Y OTROS GRANOS</v>
          </cell>
          <cell r="D566" t="str">
            <v>QUINUA Y OTROS GRANOS</v>
          </cell>
          <cell r="E566" t="str">
            <v>Puno</v>
          </cell>
          <cell r="F566">
            <v>211103</v>
          </cell>
          <cell r="H566" t="str">
            <v>San Roman</v>
          </cell>
          <cell r="I566" t="str">
            <v>Cabanillas</v>
          </cell>
          <cell r="R566" t="str">
            <v>PAC</v>
          </cell>
          <cell r="S566" t="str">
            <v>2024 - 2025</v>
          </cell>
          <cell r="T566">
            <v>2</v>
          </cell>
          <cell r="U566" t="str">
            <v>SI</v>
          </cell>
          <cell r="V566" t="str">
            <v>SI</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39</v>
          </cell>
          <cell r="AN566">
            <v>27</v>
          </cell>
          <cell r="AO566">
            <v>66</v>
          </cell>
          <cell r="AP566">
            <v>24</v>
          </cell>
          <cell r="AQ566">
            <v>42</v>
          </cell>
          <cell r="AR566">
            <v>66</v>
          </cell>
          <cell r="AS566">
            <v>66</v>
          </cell>
          <cell r="AT566">
            <v>0</v>
          </cell>
          <cell r="AU566">
            <v>0</v>
          </cell>
          <cell r="AV566">
            <v>0</v>
          </cell>
          <cell r="AW566">
            <v>0</v>
          </cell>
          <cell r="AX566">
            <v>0</v>
          </cell>
          <cell r="AY566">
            <v>0</v>
          </cell>
          <cell r="AZ566">
            <v>0</v>
          </cell>
          <cell r="BA566">
            <v>0</v>
          </cell>
          <cell r="BB566">
            <v>111</v>
          </cell>
          <cell r="BC566">
            <v>3</v>
          </cell>
          <cell r="BD566">
            <v>73</v>
          </cell>
          <cell r="BE566">
            <v>2</v>
          </cell>
          <cell r="BF566">
            <v>0</v>
          </cell>
          <cell r="BG566">
            <v>0</v>
          </cell>
          <cell r="BH566">
            <v>0</v>
          </cell>
          <cell r="BI566">
            <v>0</v>
          </cell>
          <cell r="BL566">
            <v>0</v>
          </cell>
          <cell r="BM566">
            <v>0</v>
          </cell>
          <cell r="BN566">
            <v>0</v>
          </cell>
          <cell r="BQ566">
            <v>0</v>
          </cell>
          <cell r="BR566">
            <v>0</v>
          </cell>
          <cell r="BS566">
            <v>0</v>
          </cell>
          <cell r="BV566">
            <v>0</v>
          </cell>
          <cell r="BW566">
            <v>0</v>
          </cell>
          <cell r="BX566">
            <v>0</v>
          </cell>
          <cell r="CA566">
            <v>0</v>
          </cell>
          <cell r="CB566">
            <v>0</v>
          </cell>
          <cell r="CC566">
            <v>0</v>
          </cell>
          <cell r="CF566">
            <v>66470.399999999994</v>
          </cell>
          <cell r="CG566">
            <v>0</v>
          </cell>
          <cell r="CH566">
            <v>66470.399999999994</v>
          </cell>
          <cell r="CL566">
            <v>70003.399999999994</v>
          </cell>
          <cell r="CM566">
            <v>0</v>
          </cell>
          <cell r="CN566">
            <v>70003.399999999994</v>
          </cell>
          <cell r="CQ566">
            <v>0</v>
          </cell>
          <cell r="CR566">
            <v>0</v>
          </cell>
          <cell r="CS566">
            <v>0</v>
          </cell>
          <cell r="CT566">
            <v>0</v>
          </cell>
          <cell r="CU566">
            <v>0</v>
          </cell>
          <cell r="CV566">
            <v>0</v>
          </cell>
          <cell r="CW566">
            <v>0</v>
          </cell>
          <cell r="CX566">
            <v>0</v>
          </cell>
          <cell r="CY566">
            <v>66470.399999999994</v>
          </cell>
          <cell r="CZ566">
            <v>0</v>
          </cell>
          <cell r="DA566">
            <v>0</v>
          </cell>
          <cell r="DB566">
            <v>0</v>
          </cell>
          <cell r="DC566">
            <v>66470.399999999994</v>
          </cell>
          <cell r="DD566">
            <v>0</v>
          </cell>
          <cell r="DE566">
            <v>70003.399999999994</v>
          </cell>
          <cell r="DF566">
            <v>0</v>
          </cell>
          <cell r="DG566">
            <v>0</v>
          </cell>
          <cell r="DH566">
            <v>0</v>
          </cell>
          <cell r="DI566">
            <v>70003.399999999994</v>
          </cell>
          <cell r="DJ566" t="str">
            <v>COOPERATIVA AGRARIA SAN CRISTOBAL DE COALLACA - CABANILLAS</v>
          </cell>
          <cell r="DK566" t="str">
            <v>02 Cooperativa</v>
          </cell>
          <cell r="FI566" t="str">
            <v>pacMAYOR</v>
          </cell>
        </row>
        <row r="567">
          <cell r="A567">
            <v>20611510731</v>
          </cell>
          <cell r="C567" t="str">
            <v>TARA</v>
          </cell>
          <cell r="D567" t="str">
            <v>TARA EN VAINA</v>
          </cell>
          <cell r="E567" t="str">
            <v>Tacna</v>
          </cell>
          <cell r="F567">
            <v>230111</v>
          </cell>
          <cell r="H567" t="str">
            <v>Tacna</v>
          </cell>
          <cell r="I567" t="str">
            <v>La Yarada los Palos</v>
          </cell>
          <cell r="R567" t="str">
            <v>PAC</v>
          </cell>
          <cell r="S567" t="str">
            <v>2025</v>
          </cell>
          <cell r="T567">
            <v>1</v>
          </cell>
          <cell r="U567" t="str">
            <v>SI</v>
          </cell>
          <cell r="V567" t="str">
            <v>SI</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10</v>
          </cell>
          <cell r="AQ567">
            <v>8</v>
          </cell>
          <cell r="AR567">
            <v>18</v>
          </cell>
          <cell r="AS567">
            <v>18</v>
          </cell>
          <cell r="BD567">
            <v>16</v>
          </cell>
          <cell r="BE567">
            <v>3</v>
          </cell>
          <cell r="CL567">
            <v>36400</v>
          </cell>
          <cell r="CM567">
            <v>0</v>
          </cell>
          <cell r="CN567">
            <v>36400</v>
          </cell>
          <cell r="DD567">
            <v>0</v>
          </cell>
          <cell r="DE567">
            <v>36400</v>
          </cell>
          <cell r="DF567">
            <v>0</v>
          </cell>
          <cell r="DG567">
            <v>0</v>
          </cell>
          <cell r="DH567">
            <v>0</v>
          </cell>
          <cell r="DI567">
            <v>36400</v>
          </cell>
          <cell r="DJ567" t="str">
            <v>AGROPECUARIO FORESTAL E INDUSTRIAL VALLE NUEVO - AFI VALLE NUEVO</v>
          </cell>
          <cell r="DK567" t="str">
            <v>01 Asociación</v>
          </cell>
          <cell r="FI567" t="str">
            <v>pacMAYOR</v>
          </cell>
        </row>
        <row r="568">
          <cell r="A568" t="str">
            <v> 20611531088</v>
          </cell>
          <cell r="C568" t="str">
            <v>PALTA</v>
          </cell>
          <cell r="D568" t="str">
            <v>PALTA</v>
          </cell>
          <cell r="E568" t="str">
            <v>Ancash</v>
          </cell>
          <cell r="F568">
            <v>21801</v>
          </cell>
          <cell r="H568" t="str">
            <v>Santa</v>
          </cell>
          <cell r="I568" t="str">
            <v>Chimbote</v>
          </cell>
          <cell r="R568" t="str">
            <v>PAC</v>
          </cell>
          <cell r="S568">
            <v>2025</v>
          </cell>
          <cell r="AP568">
            <v>4</v>
          </cell>
          <cell r="AQ568">
            <v>7</v>
          </cell>
          <cell r="AR568">
            <v>11</v>
          </cell>
          <cell r="CL568">
            <v>120000</v>
          </cell>
          <cell r="CM568">
            <v>0</v>
          </cell>
          <cell r="CN568">
            <v>120000</v>
          </cell>
          <cell r="DD568">
            <v>0</v>
          </cell>
          <cell r="DE568">
            <v>120000</v>
          </cell>
          <cell r="DF568">
            <v>0</v>
          </cell>
          <cell r="DG568">
            <v>0</v>
          </cell>
          <cell r="DH568">
            <v>0</v>
          </cell>
          <cell r="DI568">
            <v>120000</v>
          </cell>
          <cell r="DK568" t="str">
            <v>Asociacion</v>
          </cell>
          <cell r="FI568" t="str">
            <v>pac</v>
          </cell>
        </row>
        <row r="569">
          <cell r="A569">
            <v>20611567449</v>
          </cell>
          <cell r="C569" t="str">
            <v>CUY</v>
          </cell>
          <cell r="D569" t="str">
            <v>CUY</v>
          </cell>
          <cell r="E569" t="str">
            <v>Junin</v>
          </cell>
          <cell r="F569">
            <v>120404</v>
          </cell>
          <cell r="H569" t="str">
            <v>Jauja</v>
          </cell>
          <cell r="I569" t="str">
            <v>Ataura</v>
          </cell>
          <cell r="R569" t="str">
            <v>PAC</v>
          </cell>
          <cell r="S569" t="str">
            <v>2024 - 2025</v>
          </cell>
          <cell r="T569">
            <v>2</v>
          </cell>
          <cell r="U569" t="str">
            <v>SI</v>
          </cell>
          <cell r="V569" t="str">
            <v>SI</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47</v>
          </cell>
          <cell r="AN569">
            <v>30</v>
          </cell>
          <cell r="AO569">
            <v>77</v>
          </cell>
          <cell r="AP569">
            <v>22</v>
          </cell>
          <cell r="AQ569">
            <v>55</v>
          </cell>
          <cell r="AR569">
            <v>77</v>
          </cell>
          <cell r="AS569">
            <v>77</v>
          </cell>
          <cell r="AT569">
            <v>0</v>
          </cell>
          <cell r="AU569">
            <v>0</v>
          </cell>
          <cell r="AV569">
            <v>0</v>
          </cell>
          <cell r="AW569">
            <v>0</v>
          </cell>
          <cell r="AX569">
            <v>0</v>
          </cell>
          <cell r="AY569">
            <v>0</v>
          </cell>
          <cell r="AZ569">
            <v>0</v>
          </cell>
          <cell r="BA569">
            <v>0</v>
          </cell>
          <cell r="BB569">
            <v>23</v>
          </cell>
          <cell r="BC569">
            <v>0</v>
          </cell>
          <cell r="BD569">
            <v>9</v>
          </cell>
          <cell r="BE569">
            <v>0</v>
          </cell>
          <cell r="BF569">
            <v>0</v>
          </cell>
          <cell r="BG569">
            <v>0</v>
          </cell>
          <cell r="BH569">
            <v>0</v>
          </cell>
          <cell r="BI569">
            <v>0</v>
          </cell>
          <cell r="BL569">
            <v>0</v>
          </cell>
          <cell r="BM569">
            <v>0</v>
          </cell>
          <cell r="BN569">
            <v>0</v>
          </cell>
          <cell r="BQ569">
            <v>0</v>
          </cell>
          <cell r="BR569">
            <v>0</v>
          </cell>
          <cell r="BS569">
            <v>0</v>
          </cell>
          <cell r="BV569">
            <v>0</v>
          </cell>
          <cell r="BW569">
            <v>0</v>
          </cell>
          <cell r="BX569">
            <v>0</v>
          </cell>
          <cell r="CA569">
            <v>0</v>
          </cell>
          <cell r="CB569">
            <v>0</v>
          </cell>
          <cell r="CC569">
            <v>0</v>
          </cell>
          <cell r="CF569">
            <v>462837.6</v>
          </cell>
          <cell r="CG569">
            <v>0</v>
          </cell>
          <cell r="CH569">
            <v>462837.6</v>
          </cell>
          <cell r="CL569">
            <v>85765.5</v>
          </cell>
          <cell r="CM569">
            <v>0</v>
          </cell>
          <cell r="CN569">
            <v>85765.5</v>
          </cell>
          <cell r="CQ569">
            <v>0</v>
          </cell>
          <cell r="CR569">
            <v>0</v>
          </cell>
          <cell r="CS569">
            <v>0</v>
          </cell>
          <cell r="CT569">
            <v>0</v>
          </cell>
          <cell r="CU569">
            <v>0</v>
          </cell>
          <cell r="CV569">
            <v>0</v>
          </cell>
          <cell r="CW569">
            <v>0</v>
          </cell>
          <cell r="CX569">
            <v>0</v>
          </cell>
          <cell r="CY569">
            <v>462837.6</v>
          </cell>
          <cell r="CZ569">
            <v>0</v>
          </cell>
          <cell r="DA569">
            <v>0</v>
          </cell>
          <cell r="DB569">
            <v>0</v>
          </cell>
          <cell r="DC569">
            <v>462837.6</v>
          </cell>
          <cell r="DD569">
            <v>0</v>
          </cell>
          <cell r="DE569">
            <v>84190.5</v>
          </cell>
          <cell r="DF569">
            <v>1575</v>
          </cell>
          <cell r="DG569">
            <v>0</v>
          </cell>
          <cell r="DH569">
            <v>0</v>
          </cell>
          <cell r="DI569">
            <v>85765.5</v>
          </cell>
          <cell r="DJ569" t="str">
            <v>COOPERATIVA AGRARIA PROCUY MANTARO LTDA</v>
          </cell>
          <cell r="DK569" t="str">
            <v>02 Cooperativa</v>
          </cell>
          <cell r="FI569" t="str">
            <v>pacMAYOR</v>
          </cell>
        </row>
        <row r="570">
          <cell r="A570">
            <v>20611631686</v>
          </cell>
          <cell r="C570" t="str">
            <v>CUY</v>
          </cell>
          <cell r="D570" t="str">
            <v>CUY VIVO</v>
          </cell>
          <cell r="E570" t="str">
            <v>Cajamarca</v>
          </cell>
          <cell r="F570">
            <v>60203</v>
          </cell>
          <cell r="H570" t="str">
            <v>Cajabamba</v>
          </cell>
          <cell r="I570" t="str">
            <v>Condebamba</v>
          </cell>
          <cell r="R570" t="str">
            <v>PAC</v>
          </cell>
          <cell r="S570" t="str">
            <v>2025</v>
          </cell>
          <cell r="T570">
            <v>1</v>
          </cell>
          <cell r="U570" t="str">
            <v>SI</v>
          </cell>
          <cell r="V570" t="str">
            <v>SI</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7</v>
          </cell>
          <cell r="AQ570">
            <v>18</v>
          </cell>
          <cell r="AR570">
            <v>25</v>
          </cell>
          <cell r="AS570">
            <v>25</v>
          </cell>
          <cell r="BD570">
            <v>30</v>
          </cell>
          <cell r="BE570">
            <v>5</v>
          </cell>
          <cell r="CL570">
            <v>300834</v>
          </cell>
          <cell r="CM570">
            <v>0</v>
          </cell>
          <cell r="CN570">
            <v>300834</v>
          </cell>
          <cell r="DD570">
            <v>0</v>
          </cell>
          <cell r="DE570">
            <v>300834</v>
          </cell>
          <cell r="DF570">
            <v>0</v>
          </cell>
          <cell r="DG570">
            <v>0</v>
          </cell>
          <cell r="DH570">
            <v>0</v>
          </cell>
          <cell r="DI570">
            <v>300834</v>
          </cell>
          <cell r="DJ570" t="str">
            <v>COOPERATIVA AGRARIA EMPRENDEDORAS Y DEFENSORAS FRUTOS DEL VALLE</v>
          </cell>
          <cell r="DK570" t="str">
            <v>02 Cooperativa</v>
          </cell>
          <cell r="FI570" t="str">
            <v>pacMAYOR</v>
          </cell>
        </row>
        <row r="571">
          <cell r="A571">
            <v>20611650524</v>
          </cell>
          <cell r="C571" t="str">
            <v>PALTA</v>
          </cell>
          <cell r="D571" t="str">
            <v>PALTA</v>
          </cell>
          <cell r="E571" t="str">
            <v>Cajamarca</v>
          </cell>
          <cell r="F571">
            <v>60203</v>
          </cell>
          <cell r="H571" t="str">
            <v>Cajabamba</v>
          </cell>
          <cell r="I571" t="str">
            <v>Condebamba</v>
          </cell>
          <cell r="R571" t="str">
            <v>PAC</v>
          </cell>
          <cell r="S571" t="str">
            <v>2025</v>
          </cell>
          <cell r="T571">
            <v>1</v>
          </cell>
          <cell r="U571" t="str">
            <v>SI</v>
          </cell>
          <cell r="V571" t="str">
            <v>SI</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37</v>
          </cell>
          <cell r="AQ571">
            <v>15</v>
          </cell>
          <cell r="AR571">
            <v>52</v>
          </cell>
          <cell r="AS571">
            <v>52</v>
          </cell>
          <cell r="BD571">
            <v>15</v>
          </cell>
          <cell r="BE571">
            <v>2</v>
          </cell>
          <cell r="CL571">
            <v>30132</v>
          </cell>
          <cell r="CM571">
            <v>0</v>
          </cell>
          <cell r="CN571">
            <v>30132</v>
          </cell>
          <cell r="DD571">
            <v>0</v>
          </cell>
          <cell r="DE571">
            <v>30132</v>
          </cell>
          <cell r="DF571">
            <v>0</v>
          </cell>
          <cell r="DG571">
            <v>0</v>
          </cell>
          <cell r="DH571">
            <v>0</v>
          </cell>
          <cell r="DI571">
            <v>30132</v>
          </cell>
          <cell r="DJ571" t="str">
            <v>ASOCIACION DE PRODUCTORES AGROPECUARIOS INCACHAQUI-ISCOCUCHO</v>
          </cell>
          <cell r="DK571" t="str">
            <v>01 Asociación</v>
          </cell>
          <cell r="FI571" t="str">
            <v>pacMAYOR</v>
          </cell>
        </row>
        <row r="572">
          <cell r="A572">
            <v>20611831570</v>
          </cell>
          <cell r="C572" t="str">
            <v>PITAHAYA</v>
          </cell>
          <cell r="D572" t="str">
            <v>PITAHAYA</v>
          </cell>
          <cell r="E572" t="str">
            <v>Moquegua</v>
          </cell>
          <cell r="F572">
            <v>180107</v>
          </cell>
          <cell r="H572" t="str">
            <v>Mariscal Nieto</v>
          </cell>
          <cell r="I572" t="str">
            <v>San Antonio</v>
          </cell>
          <cell r="R572" t="str">
            <v>PAC</v>
          </cell>
          <cell r="S572" t="str">
            <v>2025</v>
          </cell>
          <cell r="T572">
            <v>1</v>
          </cell>
          <cell r="U572" t="str">
            <v>SI</v>
          </cell>
          <cell r="V572" t="str">
            <v>SI</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42</v>
          </cell>
          <cell r="AQ572">
            <v>40</v>
          </cell>
          <cell r="AR572">
            <v>82</v>
          </cell>
          <cell r="AS572">
            <v>82</v>
          </cell>
          <cell r="BD572">
            <v>20</v>
          </cell>
          <cell r="BE572">
            <v>4</v>
          </cell>
          <cell r="CL572">
            <v>146550</v>
          </cell>
          <cell r="CM572">
            <v>0</v>
          </cell>
          <cell r="CN572">
            <v>146550</v>
          </cell>
          <cell r="DD572">
            <v>0</v>
          </cell>
          <cell r="DE572">
            <v>146550</v>
          </cell>
          <cell r="DF572">
            <v>0</v>
          </cell>
          <cell r="DG572">
            <v>0</v>
          </cell>
          <cell r="DH572">
            <v>0</v>
          </cell>
          <cell r="DI572">
            <v>146550</v>
          </cell>
          <cell r="DJ572" t="str">
            <v>ASOCIACION JUNTOS POR UN SUEÑO VERDE</v>
          </cell>
          <cell r="DK572" t="str">
            <v>01 Asociación</v>
          </cell>
          <cell r="FI572" t="str">
            <v>pacMAYOR</v>
          </cell>
        </row>
        <row r="573">
          <cell r="A573">
            <v>20611854553</v>
          </cell>
          <cell r="C573" t="str">
            <v>MARACUYA</v>
          </cell>
          <cell r="D573" t="str">
            <v>MARACUYA</v>
          </cell>
          <cell r="E573" t="str">
            <v>La Libertad</v>
          </cell>
          <cell r="F573">
            <v>131201</v>
          </cell>
          <cell r="H573" t="str">
            <v>Viru</v>
          </cell>
          <cell r="I573" t="str">
            <v>Viru</v>
          </cell>
          <cell r="R573" t="str">
            <v>PAC</v>
          </cell>
          <cell r="S573" t="str">
            <v>2025</v>
          </cell>
          <cell r="T573">
            <v>1</v>
          </cell>
          <cell r="U573" t="str">
            <v>SI</v>
          </cell>
          <cell r="V573" t="str">
            <v>SI</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15</v>
          </cell>
          <cell r="AQ573">
            <v>10</v>
          </cell>
          <cell r="AR573">
            <v>25</v>
          </cell>
          <cell r="AS573">
            <v>25</v>
          </cell>
          <cell r="BD573">
            <v>8</v>
          </cell>
          <cell r="BE573">
            <v>1</v>
          </cell>
          <cell r="CL573">
            <v>62500</v>
          </cell>
          <cell r="CM573">
            <v>0</v>
          </cell>
          <cell r="CN573">
            <v>62500</v>
          </cell>
          <cell r="DD573">
            <v>0</v>
          </cell>
          <cell r="DE573">
            <v>62500</v>
          </cell>
          <cell r="DF573">
            <v>0</v>
          </cell>
          <cell r="DG573">
            <v>0</v>
          </cell>
          <cell r="DH573">
            <v>0</v>
          </cell>
          <cell r="DI573">
            <v>62500</v>
          </cell>
          <cell r="DJ573" t="str">
            <v>COOPERATIVA AGRARIA EL SEMBRADOR</v>
          </cell>
          <cell r="DK573" t="str">
            <v>02 Cooperativa</v>
          </cell>
          <cell r="FI573" t="str">
            <v>pacMAYOR</v>
          </cell>
        </row>
        <row r="574">
          <cell r="A574">
            <v>20529822350</v>
          </cell>
          <cell r="C574" t="str">
            <v>CAFÉ</v>
          </cell>
          <cell r="D574" t="str">
            <v>CAFÉ</v>
          </cell>
          <cell r="E574" t="str">
            <v>Piura</v>
          </cell>
          <cell r="F574">
            <v>200305</v>
          </cell>
          <cell r="H574" t="str">
            <v>Huancabamba</v>
          </cell>
          <cell r="I574" t="str">
            <v>Lalaquiz</v>
          </cell>
          <cell r="R574" t="str">
            <v>PAC</v>
          </cell>
          <cell r="S574" t="str">
            <v>2018-2019-2020</v>
          </cell>
          <cell r="T574">
            <v>3</v>
          </cell>
          <cell r="U574" t="str">
            <v>SI</v>
          </cell>
          <cell r="V574" t="str">
            <v>SI</v>
          </cell>
          <cell r="W574">
            <v>47</v>
          </cell>
          <cell r="X574">
            <v>32</v>
          </cell>
          <cell r="Y574">
            <v>9</v>
          </cell>
          <cell r="Z574">
            <v>41</v>
          </cell>
          <cell r="AA574">
            <v>35</v>
          </cell>
          <cell r="AB574">
            <v>12</v>
          </cell>
          <cell r="AC574">
            <v>47</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47</v>
          </cell>
          <cell r="AT574">
            <v>0</v>
          </cell>
          <cell r="AU574">
            <v>9</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L574">
            <v>762521.58</v>
          </cell>
          <cell r="BM574">
            <v>0</v>
          </cell>
          <cell r="BN574">
            <v>762521.58</v>
          </cell>
          <cell r="BQ574">
            <v>0</v>
          </cell>
          <cell r="BR574">
            <v>0</v>
          </cell>
          <cell r="BS574">
            <v>0</v>
          </cell>
          <cell r="BV574">
            <v>0</v>
          </cell>
          <cell r="BW574">
            <v>0</v>
          </cell>
          <cell r="BX574">
            <v>0</v>
          </cell>
          <cell r="CA574">
            <v>0</v>
          </cell>
          <cell r="CB574">
            <v>0</v>
          </cell>
          <cell r="CC574">
            <v>0</v>
          </cell>
          <cell r="CF574">
            <v>0</v>
          </cell>
          <cell r="CG574">
            <v>0</v>
          </cell>
          <cell r="CH574">
            <v>0</v>
          </cell>
          <cell r="CL574">
            <v>0</v>
          </cell>
          <cell r="CM574">
            <v>0</v>
          </cell>
          <cell r="CN574">
            <v>0</v>
          </cell>
          <cell r="CQ574">
            <v>0</v>
          </cell>
          <cell r="CR574">
            <v>0</v>
          </cell>
          <cell r="CS574">
            <v>0</v>
          </cell>
          <cell r="CT574">
            <v>0</v>
          </cell>
          <cell r="CU574">
            <v>0</v>
          </cell>
          <cell r="CV574">
            <v>0</v>
          </cell>
          <cell r="CW574">
            <v>0</v>
          </cell>
          <cell r="CX574">
            <v>0</v>
          </cell>
          <cell r="CY574">
            <v>0</v>
          </cell>
          <cell r="CZ574">
            <v>0</v>
          </cell>
          <cell r="DA574">
            <v>0</v>
          </cell>
          <cell r="DB574">
            <v>0</v>
          </cell>
          <cell r="DC574">
            <v>0</v>
          </cell>
          <cell r="DD574">
            <v>0</v>
          </cell>
          <cell r="DE574">
            <v>0</v>
          </cell>
          <cell r="DF574">
            <v>0</v>
          </cell>
          <cell r="DG574">
            <v>0</v>
          </cell>
          <cell r="DH574">
            <v>0</v>
          </cell>
          <cell r="DI574">
            <v>0</v>
          </cell>
          <cell r="DJ574" t="str">
            <v>OPA PAPAYO - LA LAGUNA</v>
          </cell>
          <cell r="DK574" t="str">
            <v>01 Asociación</v>
          </cell>
          <cell r="FI574" t="str">
            <v>pacMAYOR</v>
          </cell>
        </row>
        <row r="575">
          <cell r="A575">
            <v>20611967056</v>
          </cell>
          <cell r="C575" t="str">
            <v>PAPA</v>
          </cell>
          <cell r="D575" t="str">
            <v>PAPA NATIVA</v>
          </cell>
          <cell r="E575" t="str">
            <v>Junin</v>
          </cell>
          <cell r="F575">
            <v>120126</v>
          </cell>
          <cell r="H575" t="str">
            <v>Huancayo</v>
          </cell>
          <cell r="I575" t="str">
            <v>Pucara</v>
          </cell>
          <cell r="R575" t="str">
            <v>PAC</v>
          </cell>
          <cell r="S575" t="str">
            <v>2024 - 2025</v>
          </cell>
          <cell r="T575">
            <v>2</v>
          </cell>
          <cell r="U575" t="str">
            <v>SI</v>
          </cell>
          <cell r="V575" t="str">
            <v>SI</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15</v>
          </cell>
          <cell r="AN575">
            <v>10</v>
          </cell>
          <cell r="AO575">
            <v>25</v>
          </cell>
          <cell r="AP575">
            <v>8</v>
          </cell>
          <cell r="AQ575">
            <v>17</v>
          </cell>
          <cell r="AR575">
            <v>25</v>
          </cell>
          <cell r="AS575">
            <v>25</v>
          </cell>
          <cell r="AT575">
            <v>0</v>
          </cell>
          <cell r="AU575">
            <v>0</v>
          </cell>
          <cell r="AV575">
            <v>0</v>
          </cell>
          <cell r="AW575">
            <v>0</v>
          </cell>
          <cell r="AX575">
            <v>0</v>
          </cell>
          <cell r="AY575">
            <v>0</v>
          </cell>
          <cell r="AZ575">
            <v>0</v>
          </cell>
          <cell r="BA575">
            <v>0</v>
          </cell>
          <cell r="BB575">
            <v>20</v>
          </cell>
          <cell r="BC575">
            <v>3</v>
          </cell>
          <cell r="BD575">
            <v>15</v>
          </cell>
          <cell r="BE575">
            <v>1</v>
          </cell>
          <cell r="BF575">
            <v>0</v>
          </cell>
          <cell r="BG575">
            <v>0</v>
          </cell>
          <cell r="BH575">
            <v>0</v>
          </cell>
          <cell r="BI575">
            <v>0</v>
          </cell>
          <cell r="BL575">
            <v>0</v>
          </cell>
          <cell r="BM575">
            <v>0</v>
          </cell>
          <cell r="BN575">
            <v>0</v>
          </cell>
          <cell r="BQ575">
            <v>0</v>
          </cell>
          <cell r="BR575">
            <v>0</v>
          </cell>
          <cell r="BS575">
            <v>0</v>
          </cell>
          <cell r="BV575">
            <v>0</v>
          </cell>
          <cell r="BW575">
            <v>0</v>
          </cell>
          <cell r="BX575">
            <v>0</v>
          </cell>
          <cell r="CA575">
            <v>0</v>
          </cell>
          <cell r="CB575">
            <v>0</v>
          </cell>
          <cell r="CC575">
            <v>0</v>
          </cell>
          <cell r="CF575">
            <v>417082.5</v>
          </cell>
          <cell r="CG575">
            <v>0</v>
          </cell>
          <cell r="CH575">
            <v>417082.5</v>
          </cell>
          <cell r="CL575">
            <v>481666.4</v>
          </cell>
          <cell r="CM575">
            <v>0</v>
          </cell>
          <cell r="CN575">
            <v>481666.4</v>
          </cell>
          <cell r="CQ575">
            <v>0</v>
          </cell>
          <cell r="CR575">
            <v>0</v>
          </cell>
          <cell r="CS575">
            <v>0</v>
          </cell>
          <cell r="CT575">
            <v>0</v>
          </cell>
          <cell r="CU575">
            <v>0</v>
          </cell>
          <cell r="CV575">
            <v>0</v>
          </cell>
          <cell r="CW575">
            <v>0</v>
          </cell>
          <cell r="CX575">
            <v>0</v>
          </cell>
          <cell r="CY575">
            <v>279702.5</v>
          </cell>
          <cell r="CZ575">
            <v>0</v>
          </cell>
          <cell r="DA575">
            <v>137380</v>
          </cell>
          <cell r="DB575">
            <v>0</v>
          </cell>
          <cell r="DC575">
            <v>417082.5</v>
          </cell>
          <cell r="DD575">
            <v>0</v>
          </cell>
          <cell r="DE575">
            <v>481666.4</v>
          </cell>
          <cell r="DF575">
            <v>0</v>
          </cell>
          <cell r="DG575">
            <v>0</v>
          </cell>
          <cell r="DH575">
            <v>0</v>
          </cell>
          <cell r="DI575">
            <v>481666.4</v>
          </cell>
          <cell r="DJ575" t="str">
            <v>COOPERATIVA AGRARIA NUEVA ESPERANZA DE RANCHOPAMPA - PATALA</v>
          </cell>
          <cell r="DK575" t="str">
            <v>02 Cooperativa</v>
          </cell>
          <cell r="FI575" t="str">
            <v>pacMAYOR</v>
          </cell>
        </row>
        <row r="576">
          <cell r="A576">
            <v>20612023655</v>
          </cell>
          <cell r="C576" t="str">
            <v>MIEL DE ABEJA Y DERIVADOS</v>
          </cell>
          <cell r="D576" t="str">
            <v>MIEL APIS MELÍFERAS</v>
          </cell>
          <cell r="E576" t="str">
            <v>La Libertad</v>
          </cell>
          <cell r="F576">
            <v>130905</v>
          </cell>
          <cell r="H576" t="str">
            <v>Sanchez Carrion</v>
          </cell>
          <cell r="I576" t="str">
            <v>Marcabal</v>
          </cell>
          <cell r="R576" t="str">
            <v>PAC</v>
          </cell>
          <cell r="S576" t="str">
            <v>2025</v>
          </cell>
          <cell r="T576">
            <v>1</v>
          </cell>
          <cell r="U576" t="str">
            <v>SI</v>
          </cell>
          <cell r="V576" t="str">
            <v>SI</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10</v>
          </cell>
          <cell r="AQ576">
            <v>11</v>
          </cell>
          <cell r="AR576">
            <v>21</v>
          </cell>
          <cell r="AS576">
            <v>21</v>
          </cell>
          <cell r="BD576">
            <v>24</v>
          </cell>
          <cell r="BE576">
            <v>4</v>
          </cell>
          <cell r="CL576">
            <v>0</v>
          </cell>
          <cell r="CM576">
            <v>0</v>
          </cell>
          <cell r="CN576">
            <v>0</v>
          </cell>
          <cell r="DD576">
            <v>0</v>
          </cell>
          <cell r="DE576">
            <v>0</v>
          </cell>
          <cell r="DF576">
            <v>0</v>
          </cell>
          <cell r="DG576">
            <v>0</v>
          </cell>
          <cell r="DH576">
            <v>0</v>
          </cell>
          <cell r="DI576">
            <v>0</v>
          </cell>
          <cell r="DJ576" t="str">
            <v>ASOCIACION DE PRODUCTORES AGROPECUARIOS Y APICULTORES MARCABALINOS</v>
          </cell>
          <cell r="DK576" t="str">
            <v>01 Asociación</v>
          </cell>
          <cell r="FI576" t="str">
            <v>pacMAYOR</v>
          </cell>
        </row>
        <row r="577">
          <cell r="A577">
            <v>20612079111</v>
          </cell>
          <cell r="C577" t="str">
            <v>PAPA</v>
          </cell>
          <cell r="D577" t="str">
            <v>PAPA</v>
          </cell>
          <cell r="E577" t="str">
            <v>Huanuco</v>
          </cell>
          <cell r="F577">
            <v>100804</v>
          </cell>
          <cell r="H577" t="str">
            <v>Pachitea</v>
          </cell>
          <cell r="I577" t="str">
            <v>Umari</v>
          </cell>
          <cell r="R577" t="str">
            <v>PAC</v>
          </cell>
          <cell r="S577" t="str">
            <v>2025</v>
          </cell>
          <cell r="T577">
            <v>1</v>
          </cell>
          <cell r="U577" t="str">
            <v>SI</v>
          </cell>
          <cell r="V577" t="str">
            <v>SI</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17</v>
          </cell>
          <cell r="AQ577">
            <v>7</v>
          </cell>
          <cell r="AR577">
            <v>24</v>
          </cell>
          <cell r="AS577">
            <v>24</v>
          </cell>
          <cell r="BD577">
            <v>21</v>
          </cell>
          <cell r="BE577">
            <v>0</v>
          </cell>
          <cell r="CL577">
            <v>132495.56299999999</v>
          </cell>
          <cell r="CM577">
            <v>0</v>
          </cell>
          <cell r="CN577">
            <v>132495.56299999999</v>
          </cell>
          <cell r="DD577">
            <v>0</v>
          </cell>
          <cell r="DE577">
            <v>0</v>
          </cell>
          <cell r="DF577">
            <v>132495.56299999999</v>
          </cell>
          <cell r="DG577">
            <v>0</v>
          </cell>
          <cell r="DH577">
            <v>0</v>
          </cell>
          <cell r="DI577">
            <v>132495.56299999999</v>
          </cell>
          <cell r="DJ577" t="str">
            <v>ASOCIACIÒN AGROPECUARIA FUTUROS DE HUAIRAG DEL DISTRITO DE UMARI</v>
          </cell>
          <cell r="DK577" t="str">
            <v>01 Asociación</v>
          </cell>
          <cell r="FI577" t="str">
            <v>pacMAYOR</v>
          </cell>
        </row>
        <row r="578">
          <cell r="A578">
            <v>20612142361</v>
          </cell>
          <cell r="C578" t="str">
            <v>GRANADILLA</v>
          </cell>
          <cell r="D578" t="str">
            <v>GRANADILLA</v>
          </cell>
          <cell r="E578" t="str">
            <v>Huanuco</v>
          </cell>
          <cell r="F578">
            <v>100103</v>
          </cell>
          <cell r="H578" t="str">
            <v>Huanuco</v>
          </cell>
          <cell r="I578" t="str">
            <v>Chinchao</v>
          </cell>
          <cell r="R578" t="str">
            <v>PAC</v>
          </cell>
          <cell r="S578" t="str">
            <v>2025</v>
          </cell>
          <cell r="T578">
            <v>1</v>
          </cell>
          <cell r="U578" t="str">
            <v>SI</v>
          </cell>
          <cell r="V578" t="str">
            <v>SI</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22</v>
          </cell>
          <cell r="AQ578">
            <v>11</v>
          </cell>
          <cell r="AR578">
            <v>33</v>
          </cell>
          <cell r="AS578">
            <v>33</v>
          </cell>
          <cell r="BD578">
            <v>21</v>
          </cell>
          <cell r="BE578">
            <v>0</v>
          </cell>
          <cell r="CL578">
            <v>129863.50298</v>
          </cell>
          <cell r="CM578">
            <v>0</v>
          </cell>
          <cell r="CN578">
            <v>129863.50298</v>
          </cell>
          <cell r="DD578">
            <v>0</v>
          </cell>
          <cell r="DE578">
            <v>128163.50298</v>
          </cell>
          <cell r="DF578">
            <v>1700</v>
          </cell>
          <cell r="DG578">
            <v>0</v>
          </cell>
          <cell r="DH578">
            <v>0</v>
          </cell>
          <cell r="DI578">
            <v>129863.50298</v>
          </cell>
          <cell r="DJ578" t="str">
            <v>ASOCIACIÓN DE PRODUCTORES AGROPECUARIOS SIN FRONTERAS DE VILLA GLORIA</v>
          </cell>
          <cell r="DK578" t="str">
            <v>01 Asociación</v>
          </cell>
          <cell r="FI578" t="str">
            <v>pacMAYOR</v>
          </cell>
        </row>
        <row r="579">
          <cell r="A579">
            <v>20612229105</v>
          </cell>
          <cell r="D579" t="str">
            <v>CACAO</v>
          </cell>
          <cell r="E579" t="str">
            <v>Cusco</v>
          </cell>
          <cell r="F579">
            <v>80902</v>
          </cell>
          <cell r="H579" t="str">
            <v>La Convencion</v>
          </cell>
          <cell r="I579" t="str">
            <v>Echarate</v>
          </cell>
          <cell r="R579" t="str">
            <v>PAC</v>
          </cell>
          <cell r="S579" t="str">
            <v>2024 - 2025</v>
          </cell>
          <cell r="T579">
            <v>2</v>
          </cell>
          <cell r="U579" t="str">
            <v>SI</v>
          </cell>
          <cell r="V579" t="str">
            <v>SI</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8</v>
          </cell>
          <cell r="AN579">
            <v>5</v>
          </cell>
          <cell r="AO579">
            <v>13</v>
          </cell>
          <cell r="AP579">
            <v>9</v>
          </cell>
          <cell r="AQ579">
            <v>5</v>
          </cell>
          <cell r="AR579">
            <v>14</v>
          </cell>
          <cell r="AS579">
            <v>14</v>
          </cell>
          <cell r="AT579">
            <v>0</v>
          </cell>
          <cell r="AU579">
            <v>0</v>
          </cell>
          <cell r="AV579">
            <v>0</v>
          </cell>
          <cell r="AW579">
            <v>0</v>
          </cell>
          <cell r="AX579">
            <v>0</v>
          </cell>
          <cell r="AY579">
            <v>0</v>
          </cell>
          <cell r="AZ579">
            <v>0</v>
          </cell>
          <cell r="BA579">
            <v>0</v>
          </cell>
          <cell r="BB579">
            <v>34</v>
          </cell>
          <cell r="BC579">
            <v>7</v>
          </cell>
          <cell r="BD579">
            <v>20</v>
          </cell>
          <cell r="BE579">
            <v>4</v>
          </cell>
          <cell r="BF579">
            <v>0</v>
          </cell>
          <cell r="BG579">
            <v>0</v>
          </cell>
          <cell r="BH579">
            <v>0</v>
          </cell>
          <cell r="BI579">
            <v>0</v>
          </cell>
          <cell r="BL579">
            <v>0</v>
          </cell>
          <cell r="BM579">
            <v>0</v>
          </cell>
          <cell r="BN579">
            <v>0</v>
          </cell>
          <cell r="BQ579">
            <v>0</v>
          </cell>
          <cell r="BR579">
            <v>0</v>
          </cell>
          <cell r="BS579">
            <v>0</v>
          </cell>
          <cell r="BV579">
            <v>0</v>
          </cell>
          <cell r="BW579">
            <v>0</v>
          </cell>
          <cell r="BX579">
            <v>0</v>
          </cell>
          <cell r="CA579">
            <v>0</v>
          </cell>
          <cell r="CB579">
            <v>0</v>
          </cell>
          <cell r="CC579">
            <v>0</v>
          </cell>
          <cell r="CF579">
            <v>0</v>
          </cell>
          <cell r="CG579">
            <v>0</v>
          </cell>
          <cell r="CH579">
            <v>0</v>
          </cell>
          <cell r="CL579">
            <v>72291.25</v>
          </cell>
          <cell r="CM579">
            <v>0</v>
          </cell>
          <cell r="CN579">
            <v>72291.25</v>
          </cell>
          <cell r="CQ579">
            <v>0</v>
          </cell>
          <cell r="CR579">
            <v>0</v>
          </cell>
          <cell r="CS579">
            <v>0</v>
          </cell>
          <cell r="CT579">
            <v>0</v>
          </cell>
          <cell r="CU579">
            <v>0</v>
          </cell>
          <cell r="CV579">
            <v>0</v>
          </cell>
          <cell r="CW579">
            <v>0</v>
          </cell>
          <cell r="CX579">
            <v>0</v>
          </cell>
          <cell r="CY579">
            <v>0</v>
          </cell>
          <cell r="CZ579">
            <v>0</v>
          </cell>
          <cell r="DA579">
            <v>0</v>
          </cell>
          <cell r="DB579">
            <v>0</v>
          </cell>
          <cell r="DC579">
            <v>0</v>
          </cell>
          <cell r="DD579">
            <v>0</v>
          </cell>
          <cell r="DE579">
            <v>0</v>
          </cell>
          <cell r="DF579">
            <v>72291.25</v>
          </cell>
          <cell r="DG579">
            <v>0</v>
          </cell>
          <cell r="DH579">
            <v>0</v>
          </cell>
          <cell r="DI579">
            <v>72291.25</v>
          </cell>
          <cell r="DJ579" t="str">
            <v>ASOCIACION DE PRODUCTORES AGROPECUARIOS Y VECINOS COLINDANTES DE LA PLANTA COMPRESORA KAMANI ABRA</v>
          </cell>
          <cell r="DK579" t="str">
            <v>01 Asociación</v>
          </cell>
          <cell r="FI579" t="str">
            <v>pacMAYOR</v>
          </cell>
        </row>
        <row r="580">
          <cell r="A580">
            <v>20604401187</v>
          </cell>
          <cell r="C580" t="str">
            <v>CAFÉ</v>
          </cell>
          <cell r="D580" t="str">
            <v>CAFÉ</v>
          </cell>
          <cell r="E580" t="str">
            <v>Piura</v>
          </cell>
          <cell r="F580">
            <v>200302</v>
          </cell>
          <cell r="H580" t="str">
            <v>Huancabamba</v>
          </cell>
          <cell r="I580" t="str">
            <v>Canchaque</v>
          </cell>
          <cell r="R580" t="str">
            <v>PAC</v>
          </cell>
          <cell r="S580" t="str">
            <v>2019-2020</v>
          </cell>
          <cell r="T580">
            <v>2</v>
          </cell>
          <cell r="U580" t="str">
            <v>SI</v>
          </cell>
          <cell r="V580" t="str">
            <v>SI</v>
          </cell>
          <cell r="W580">
            <v>0</v>
          </cell>
          <cell r="X580">
            <v>99</v>
          </cell>
          <cell r="Y580">
            <v>16</v>
          </cell>
          <cell r="Z580">
            <v>115</v>
          </cell>
          <cell r="AA580">
            <v>210</v>
          </cell>
          <cell r="AB580">
            <v>52</v>
          </cell>
          <cell r="AC580">
            <v>262</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262</v>
          </cell>
          <cell r="AT580">
            <v>0</v>
          </cell>
          <cell r="AU580">
            <v>4</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L580">
            <v>1195712</v>
          </cell>
          <cell r="BM580">
            <v>0</v>
          </cell>
          <cell r="BN580">
            <v>1195712</v>
          </cell>
          <cell r="BQ580">
            <v>0</v>
          </cell>
          <cell r="BR580">
            <v>0</v>
          </cell>
          <cell r="BS580">
            <v>0</v>
          </cell>
          <cell r="BV580">
            <v>0</v>
          </cell>
          <cell r="BW580">
            <v>0</v>
          </cell>
          <cell r="BX580">
            <v>0</v>
          </cell>
          <cell r="CA580">
            <v>0</v>
          </cell>
          <cell r="CB580">
            <v>0</v>
          </cell>
          <cell r="CC580">
            <v>0</v>
          </cell>
          <cell r="CF580">
            <v>0</v>
          </cell>
          <cell r="CG580">
            <v>0</v>
          </cell>
          <cell r="CH580">
            <v>0</v>
          </cell>
          <cell r="CL580">
            <v>0</v>
          </cell>
          <cell r="CM580">
            <v>0</v>
          </cell>
          <cell r="CN580">
            <v>0</v>
          </cell>
          <cell r="CQ580">
            <v>0</v>
          </cell>
          <cell r="CR580">
            <v>0</v>
          </cell>
          <cell r="CS580">
            <v>0</v>
          </cell>
          <cell r="CT580">
            <v>0</v>
          </cell>
          <cell r="CU580">
            <v>0</v>
          </cell>
          <cell r="CV580">
            <v>0</v>
          </cell>
          <cell r="CW580">
            <v>0</v>
          </cell>
          <cell r="CX580">
            <v>0</v>
          </cell>
          <cell r="CY580">
            <v>0</v>
          </cell>
          <cell r="CZ580">
            <v>0</v>
          </cell>
          <cell r="DA580">
            <v>0</v>
          </cell>
          <cell r="DB580">
            <v>0</v>
          </cell>
          <cell r="DC580">
            <v>0</v>
          </cell>
          <cell r="DD580">
            <v>0</v>
          </cell>
          <cell r="DE580">
            <v>0</v>
          </cell>
          <cell r="DF580">
            <v>0</v>
          </cell>
          <cell r="DG580">
            <v>0</v>
          </cell>
          <cell r="DH580">
            <v>0</v>
          </cell>
          <cell r="DI580">
            <v>0</v>
          </cell>
          <cell r="DJ580" t="str">
            <v>ORGANIZACION ZONAL SAN MIGUEL DEL FAIQUE</v>
          </cell>
          <cell r="DK580" t="str">
            <v>01 Asociación</v>
          </cell>
          <cell r="FI580" t="str">
            <v>pacMAYOR</v>
          </cell>
        </row>
        <row r="581">
          <cell r="A581">
            <v>20612380571</v>
          </cell>
          <cell r="C581" t="str">
            <v>DERIVADOS LACTEOS</v>
          </cell>
          <cell r="D581" t="str">
            <v>QUESOS MADURADO</v>
          </cell>
          <cell r="E581" t="str">
            <v>La Libertad</v>
          </cell>
          <cell r="F581">
            <v>130905</v>
          </cell>
          <cell r="H581" t="str">
            <v>Sanchez Carrion</v>
          </cell>
          <cell r="I581" t="str">
            <v>Marcabal</v>
          </cell>
          <cell r="R581" t="str">
            <v>PAC</v>
          </cell>
          <cell r="S581" t="str">
            <v>2025</v>
          </cell>
          <cell r="T581">
            <v>1</v>
          </cell>
          <cell r="U581" t="str">
            <v>SI</v>
          </cell>
          <cell r="V581" t="str">
            <v>SI</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2</v>
          </cell>
          <cell r="AQ581">
            <v>11</v>
          </cell>
          <cell r="AR581">
            <v>13</v>
          </cell>
          <cell r="AS581">
            <v>13</v>
          </cell>
          <cell r="BD581">
            <v>15</v>
          </cell>
          <cell r="BE581">
            <v>2</v>
          </cell>
          <cell r="CL581">
            <v>45740</v>
          </cell>
          <cell r="CM581">
            <v>0</v>
          </cell>
          <cell r="CN581">
            <v>45740</v>
          </cell>
          <cell r="DD581">
            <v>0</v>
          </cell>
          <cell r="DE581">
            <v>45740</v>
          </cell>
          <cell r="DF581">
            <v>0</v>
          </cell>
          <cell r="DG581">
            <v>0</v>
          </cell>
          <cell r="DH581">
            <v>0</v>
          </cell>
          <cell r="DI581">
            <v>45740</v>
          </cell>
          <cell r="DJ581" t="str">
            <v>ASOCIACION DE PRODUCTORES AGROPECUARIOS, GANADEROS, CHAQUILBAMBA, LA LECHERIA</v>
          </cell>
          <cell r="DK581" t="str">
            <v>01 Asociación</v>
          </cell>
          <cell r="FI581" t="str">
            <v>pacMAYOR</v>
          </cell>
        </row>
        <row r="582">
          <cell r="A582">
            <v>20612473626</v>
          </cell>
          <cell r="C582" t="str">
            <v>UNGURAHUI</v>
          </cell>
          <cell r="D582" t="str">
            <v>UNGURAHUI</v>
          </cell>
          <cell r="E582" t="str">
            <v>Loreto</v>
          </cell>
          <cell r="F582">
            <v>160303</v>
          </cell>
          <cell r="H582" t="str">
            <v>Loreto</v>
          </cell>
          <cell r="I582" t="str">
            <v>Tigre</v>
          </cell>
          <cell r="R582" t="str">
            <v>PAC</v>
          </cell>
          <cell r="S582" t="str">
            <v>2025</v>
          </cell>
          <cell r="T582">
            <v>1</v>
          </cell>
          <cell r="U582" t="str">
            <v>SI</v>
          </cell>
          <cell r="V582" t="str">
            <v>SI</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3</v>
          </cell>
          <cell r="AQ582">
            <v>4</v>
          </cell>
          <cell r="AR582">
            <v>7</v>
          </cell>
          <cell r="AS582">
            <v>7</v>
          </cell>
          <cell r="BD582">
            <v>8</v>
          </cell>
          <cell r="BE582">
            <v>1</v>
          </cell>
          <cell r="CL582">
            <v>0</v>
          </cell>
          <cell r="CM582">
            <v>0</v>
          </cell>
          <cell r="CN582">
            <v>0</v>
          </cell>
          <cell r="DD582">
            <v>0</v>
          </cell>
          <cell r="DE582">
            <v>0</v>
          </cell>
          <cell r="DF582">
            <v>0</v>
          </cell>
          <cell r="DG582">
            <v>0</v>
          </cell>
          <cell r="DH582">
            <v>0</v>
          </cell>
          <cell r="DI582">
            <v>0</v>
          </cell>
          <cell r="DJ582" t="str">
            <v>ASOCIACION DE PRODUCTORES PRODUCTIVOS MISHKI MUYU DEL MEDIO TIGRE</v>
          </cell>
          <cell r="DK582" t="str">
            <v>01 Asociación</v>
          </cell>
          <cell r="FI582" t="str">
            <v>pacMAYOR</v>
          </cell>
        </row>
        <row r="583">
          <cell r="A583">
            <v>20612512320</v>
          </cell>
          <cell r="C583" t="str">
            <v>CUY</v>
          </cell>
          <cell r="D583" t="str">
            <v>CUY VIVO</v>
          </cell>
          <cell r="E583" t="str">
            <v>Moquegua</v>
          </cell>
          <cell r="F583">
            <v>180107</v>
          </cell>
          <cell r="H583" t="str">
            <v>Mariscal Nieto</v>
          </cell>
          <cell r="I583" t="str">
            <v>San Antonio</v>
          </cell>
          <cell r="R583" t="str">
            <v>PAC</v>
          </cell>
          <cell r="S583" t="str">
            <v>2025</v>
          </cell>
          <cell r="T583">
            <v>1</v>
          </cell>
          <cell r="U583" t="str">
            <v>SI</v>
          </cell>
          <cell r="V583" t="str">
            <v>SI</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12</v>
          </cell>
          <cell r="AQ583">
            <v>11</v>
          </cell>
          <cell r="AR583">
            <v>23</v>
          </cell>
          <cell r="AS583">
            <v>23</v>
          </cell>
          <cell r="BD583">
            <v>20</v>
          </cell>
          <cell r="BE583">
            <v>4</v>
          </cell>
          <cell r="CL583">
            <v>86680</v>
          </cell>
          <cell r="CM583">
            <v>0</v>
          </cell>
          <cell r="CN583">
            <v>86680</v>
          </cell>
          <cell r="DD583">
            <v>0</v>
          </cell>
          <cell r="DE583">
            <v>86680</v>
          </cell>
          <cell r="DF583">
            <v>0</v>
          </cell>
          <cell r="DG583">
            <v>0</v>
          </cell>
          <cell r="DH583">
            <v>0</v>
          </cell>
          <cell r="DI583">
            <v>86680</v>
          </cell>
          <cell r="DJ583" t="str">
            <v>ASOC. DE PRODUCTORES AGROPECUARIOS INDUSTRIALES Y CADENAS PRODUCTIVAS JAHUAY LA RINCONADA QUERAPI</v>
          </cell>
          <cell r="DK583" t="str">
            <v>01 Asociación</v>
          </cell>
          <cell r="FI583" t="str">
            <v>pacMAYOR</v>
          </cell>
        </row>
        <row r="584">
          <cell r="A584">
            <v>20612596833</v>
          </cell>
          <cell r="C584" t="str">
            <v>MAÍZ</v>
          </cell>
          <cell r="D584" t="str">
            <v>MAÍZ BLANCO</v>
          </cell>
          <cell r="E584" t="str">
            <v>Cusco</v>
          </cell>
          <cell r="F584">
            <v>81208</v>
          </cell>
          <cell r="H584" t="str">
            <v>Quispicanchi</v>
          </cell>
          <cell r="I584" t="str">
            <v>Lucre</v>
          </cell>
          <cell r="R584" t="str">
            <v>PAC</v>
          </cell>
          <cell r="S584" t="str">
            <v>2024 - 2025</v>
          </cell>
          <cell r="T584">
            <v>2</v>
          </cell>
          <cell r="U584" t="str">
            <v>SI</v>
          </cell>
          <cell r="V584" t="str">
            <v>SI</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16</v>
          </cell>
          <cell r="AN584">
            <v>14</v>
          </cell>
          <cell r="AO584">
            <v>30</v>
          </cell>
          <cell r="AP584">
            <v>11</v>
          </cell>
          <cell r="AQ584">
            <v>19</v>
          </cell>
          <cell r="AR584">
            <v>30</v>
          </cell>
          <cell r="AS584">
            <v>30</v>
          </cell>
          <cell r="AT584">
            <v>0</v>
          </cell>
          <cell r="AU584">
            <v>0</v>
          </cell>
          <cell r="AV584">
            <v>0</v>
          </cell>
          <cell r="AW584">
            <v>0</v>
          </cell>
          <cell r="AX584">
            <v>0</v>
          </cell>
          <cell r="AY584">
            <v>0</v>
          </cell>
          <cell r="AZ584">
            <v>0</v>
          </cell>
          <cell r="BA584">
            <v>0</v>
          </cell>
          <cell r="BB584">
            <v>20</v>
          </cell>
          <cell r="BC584">
            <v>4</v>
          </cell>
          <cell r="BD584">
            <v>11</v>
          </cell>
          <cell r="BE584">
            <v>3</v>
          </cell>
          <cell r="BF584">
            <v>0</v>
          </cell>
          <cell r="BG584">
            <v>0</v>
          </cell>
          <cell r="BH584">
            <v>0</v>
          </cell>
          <cell r="BI584">
            <v>0</v>
          </cell>
          <cell r="BL584">
            <v>0</v>
          </cell>
          <cell r="BM584">
            <v>0</v>
          </cell>
          <cell r="BN584">
            <v>0</v>
          </cell>
          <cell r="BQ584">
            <v>0</v>
          </cell>
          <cell r="BR584">
            <v>0</v>
          </cell>
          <cell r="BS584">
            <v>0</v>
          </cell>
          <cell r="BV584">
            <v>0</v>
          </cell>
          <cell r="BW584">
            <v>0</v>
          </cell>
          <cell r="BX584">
            <v>0</v>
          </cell>
          <cell r="CA584">
            <v>0</v>
          </cell>
          <cell r="CB584">
            <v>0</v>
          </cell>
          <cell r="CC584">
            <v>0</v>
          </cell>
          <cell r="CF584">
            <v>0</v>
          </cell>
          <cell r="CG584">
            <v>0</v>
          </cell>
          <cell r="CH584">
            <v>0</v>
          </cell>
          <cell r="CL584">
            <v>10371.99999704</v>
          </cell>
          <cell r="CM584">
            <v>0</v>
          </cell>
          <cell r="CN584">
            <v>10371.99999704</v>
          </cell>
          <cell r="CQ584">
            <v>0</v>
          </cell>
          <cell r="CR584">
            <v>0</v>
          </cell>
          <cell r="CS584">
            <v>0</v>
          </cell>
          <cell r="CT584">
            <v>0</v>
          </cell>
          <cell r="CU584">
            <v>0</v>
          </cell>
          <cell r="CV584">
            <v>0</v>
          </cell>
          <cell r="CW584">
            <v>0</v>
          </cell>
          <cell r="CX584">
            <v>0</v>
          </cell>
          <cell r="CY584">
            <v>0</v>
          </cell>
          <cell r="CZ584">
            <v>0</v>
          </cell>
          <cell r="DA584">
            <v>0</v>
          </cell>
          <cell r="DB584">
            <v>0</v>
          </cell>
          <cell r="DC584">
            <v>0</v>
          </cell>
          <cell r="DD584">
            <v>0</v>
          </cell>
          <cell r="DE584">
            <v>10371.99999704</v>
          </cell>
          <cell r="DF584">
            <v>0</v>
          </cell>
          <cell r="DG584">
            <v>0</v>
          </cell>
          <cell r="DH584">
            <v>0</v>
          </cell>
          <cell r="DI584">
            <v>10371.99999704</v>
          </cell>
          <cell r="DJ584" t="str">
            <v>ASOCIACION DE PRODUCTORES AGRICOLAS SUMAC SARA DEL DISTRITO DE LUCRE</v>
          </cell>
          <cell r="DK584" t="str">
            <v>01 Asociación</v>
          </cell>
          <cell r="FI584" t="str">
            <v>pacMAYOR</v>
          </cell>
        </row>
        <row r="585">
          <cell r="A585">
            <v>20612601462</v>
          </cell>
          <cell r="C585" t="str">
            <v>MANGO</v>
          </cell>
          <cell r="D585" t="str">
            <v>MANGO</v>
          </cell>
          <cell r="E585" t="str">
            <v>Ancash</v>
          </cell>
          <cell r="F585">
            <v>20801</v>
          </cell>
          <cell r="H585" t="str">
            <v>Casma</v>
          </cell>
          <cell r="I585" t="str">
            <v>Casma</v>
          </cell>
          <cell r="R585" t="str">
            <v>PAC</v>
          </cell>
          <cell r="S585" t="str">
            <v>2025</v>
          </cell>
          <cell r="T585">
            <v>1</v>
          </cell>
          <cell r="U585" t="str">
            <v>SI</v>
          </cell>
          <cell r="V585" t="str">
            <v>SI</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24</v>
          </cell>
          <cell r="AQ585">
            <v>8</v>
          </cell>
          <cell r="AR585">
            <v>32</v>
          </cell>
          <cell r="AS585">
            <v>32</v>
          </cell>
          <cell r="BD585">
            <v>24</v>
          </cell>
          <cell r="BE585">
            <v>0</v>
          </cell>
          <cell r="CL585">
            <v>133000</v>
          </cell>
          <cell r="CM585">
            <v>0</v>
          </cell>
          <cell r="CN585">
            <v>133000</v>
          </cell>
          <cell r="DD585">
            <v>0</v>
          </cell>
          <cell r="DE585">
            <v>133000</v>
          </cell>
          <cell r="DF585">
            <v>0</v>
          </cell>
          <cell r="DG585">
            <v>0</v>
          </cell>
          <cell r="DH585">
            <v>0</v>
          </cell>
          <cell r="DI585">
            <v>133000</v>
          </cell>
          <cell r="DJ585" t="str">
            <v>COOPERATIVA AGRARIA DE PRODUCCION ORGANICA DE USUARIOS CHANKILLO COOPAGROCHANKILLO</v>
          </cell>
          <cell r="DK585" t="str">
            <v>02 Cooperativa</v>
          </cell>
          <cell r="FI585" t="str">
            <v>pacMAYOR</v>
          </cell>
        </row>
        <row r="586">
          <cell r="A586">
            <v>20612652075</v>
          </cell>
          <cell r="C586" t="str">
            <v>BAMBÚ</v>
          </cell>
          <cell r="D586" t="str">
            <v>BAMBÚ ROLLIZO O CAÑA SIN PRESERVAR</v>
          </cell>
          <cell r="E586" t="str">
            <v>Amazonas</v>
          </cell>
          <cell r="F586">
            <v>10202</v>
          </cell>
          <cell r="H586" t="str">
            <v>Bagua</v>
          </cell>
          <cell r="I586" t="str">
            <v>Aramango</v>
          </cell>
          <cell r="R586" t="str">
            <v>PAC</v>
          </cell>
          <cell r="S586" t="str">
            <v>2025</v>
          </cell>
          <cell r="T586">
            <v>1</v>
          </cell>
          <cell r="U586" t="str">
            <v>SI</v>
          </cell>
          <cell r="V586" t="str">
            <v>SI</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61</v>
          </cell>
          <cell r="AQ586">
            <v>26</v>
          </cell>
          <cell r="AR586">
            <v>87</v>
          </cell>
          <cell r="AS586">
            <v>87</v>
          </cell>
          <cell r="BD586">
            <v>9</v>
          </cell>
          <cell r="BE586">
            <v>3</v>
          </cell>
          <cell r="CL586">
            <v>13557</v>
          </cell>
          <cell r="CM586">
            <v>0</v>
          </cell>
          <cell r="CN586">
            <v>13557</v>
          </cell>
          <cell r="DD586">
            <v>0</v>
          </cell>
          <cell r="DE586">
            <v>0</v>
          </cell>
          <cell r="DF586">
            <v>13557</v>
          </cell>
          <cell r="DG586">
            <v>0</v>
          </cell>
          <cell r="DH586">
            <v>0</v>
          </cell>
          <cell r="DI586">
            <v>13557</v>
          </cell>
          <cell r="DJ586" t="str">
            <v>COOPERATIVA AGROINDUSTRIAL DE BAMBU DE LA REGION AMAZONAS</v>
          </cell>
          <cell r="DK586" t="str">
            <v>02 Cooperativa</v>
          </cell>
          <cell r="FI586" t="str">
            <v>pacMAYOR</v>
          </cell>
        </row>
        <row r="587">
          <cell r="A587">
            <v>20612751111</v>
          </cell>
          <cell r="C587" t="str">
            <v>NARANJA</v>
          </cell>
          <cell r="D587" t="str">
            <v>NARANJA</v>
          </cell>
          <cell r="E587" t="str">
            <v>Junin</v>
          </cell>
          <cell r="F587">
            <v>120303</v>
          </cell>
          <cell r="H587" t="str">
            <v>Chanchamayo</v>
          </cell>
          <cell r="I587" t="str">
            <v>Pichanaqui</v>
          </cell>
          <cell r="R587" t="str">
            <v>PAC</v>
          </cell>
          <cell r="S587" t="str">
            <v>2025</v>
          </cell>
          <cell r="T587">
            <v>1</v>
          </cell>
          <cell r="U587" t="str">
            <v>SI</v>
          </cell>
          <cell r="V587" t="str">
            <v>SI</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18</v>
          </cell>
          <cell r="AQ587">
            <v>7</v>
          </cell>
          <cell r="AR587">
            <v>25</v>
          </cell>
          <cell r="AS587">
            <v>25</v>
          </cell>
          <cell r="BD587">
            <v>12</v>
          </cell>
          <cell r="BE587">
            <v>0</v>
          </cell>
          <cell r="CL587">
            <v>3030</v>
          </cell>
          <cell r="CM587">
            <v>0</v>
          </cell>
          <cell r="CN587">
            <v>3030</v>
          </cell>
          <cell r="DD587">
            <v>0</v>
          </cell>
          <cell r="DE587">
            <v>3030</v>
          </cell>
          <cell r="DF587">
            <v>0</v>
          </cell>
          <cell r="DG587">
            <v>0</v>
          </cell>
          <cell r="DH587">
            <v>0</v>
          </cell>
          <cell r="DI587">
            <v>3030</v>
          </cell>
          <cell r="DJ587" t="str">
            <v>COOPERATIVA AGRARIA INDUSTRIAL VALLE VERDE SELVA CENTRAL</v>
          </cell>
          <cell r="DK587" t="str">
            <v>02 Cooperativa</v>
          </cell>
          <cell r="FI587" t="str">
            <v>pacMAYOR</v>
          </cell>
        </row>
        <row r="588">
          <cell r="A588">
            <v>20612779598</v>
          </cell>
          <cell r="C588" t="str">
            <v>PAPA</v>
          </cell>
          <cell r="D588" t="str">
            <v>SEMILLA DE PAPA</v>
          </cell>
          <cell r="E588" t="str">
            <v>Junin</v>
          </cell>
          <cell r="F588">
            <v>120704</v>
          </cell>
          <cell r="H588" t="str">
            <v>Tarma</v>
          </cell>
          <cell r="I588" t="str">
            <v>Huasahuasi</v>
          </cell>
          <cell r="R588" t="str">
            <v>PAC</v>
          </cell>
          <cell r="S588" t="str">
            <v>2025</v>
          </cell>
          <cell r="T588">
            <v>1</v>
          </cell>
          <cell r="U588" t="str">
            <v>SI</v>
          </cell>
          <cell r="V588" t="str">
            <v>SI</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15</v>
          </cell>
          <cell r="AQ588">
            <v>11</v>
          </cell>
          <cell r="AR588">
            <v>26</v>
          </cell>
          <cell r="AS588">
            <v>26</v>
          </cell>
          <cell r="BD588">
            <v>15</v>
          </cell>
          <cell r="BE588">
            <v>1</v>
          </cell>
          <cell r="CL588">
            <v>499800</v>
          </cell>
          <cell r="CM588">
            <v>0</v>
          </cell>
          <cell r="CN588">
            <v>499800</v>
          </cell>
          <cell r="DD588">
            <v>0</v>
          </cell>
          <cell r="DE588">
            <v>499800</v>
          </cell>
          <cell r="DF588">
            <v>0</v>
          </cell>
          <cell r="DG588">
            <v>0</v>
          </cell>
          <cell r="DH588">
            <v>0</v>
          </cell>
          <cell r="DI588">
            <v>499800</v>
          </cell>
          <cell r="DJ588" t="str">
            <v>"COOPERATIVA AGRARIA TIAMBRA VALLE HUASAHUASI"</v>
          </cell>
          <cell r="DK588" t="str">
            <v>02 Cooperativa</v>
          </cell>
          <cell r="FI588" t="str">
            <v>pacMAYOR</v>
          </cell>
        </row>
        <row r="589">
          <cell r="A589">
            <v>20612976857</v>
          </cell>
          <cell r="C589" t="str">
            <v>NARANJA</v>
          </cell>
          <cell r="D589" t="str">
            <v>NARANJA</v>
          </cell>
          <cell r="E589" t="str">
            <v>Tacna</v>
          </cell>
          <cell r="F589">
            <v>230111</v>
          </cell>
          <cell r="H589" t="str">
            <v>Tacna</v>
          </cell>
          <cell r="I589" t="str">
            <v>La Yarada los Palos</v>
          </cell>
          <cell r="R589" t="str">
            <v>PAC</v>
          </cell>
          <cell r="S589" t="str">
            <v>2025</v>
          </cell>
          <cell r="T589">
            <v>1</v>
          </cell>
          <cell r="U589" t="str">
            <v>SI</v>
          </cell>
          <cell r="V589" t="str">
            <v>SI</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12</v>
          </cell>
          <cell r="AQ589">
            <v>17</v>
          </cell>
          <cell r="AR589">
            <v>29</v>
          </cell>
          <cell r="AS589">
            <v>29</v>
          </cell>
          <cell r="BD589">
            <v>16</v>
          </cell>
          <cell r="BE589">
            <v>3</v>
          </cell>
          <cell r="CL589">
            <v>322748.89808299998</v>
          </cell>
          <cell r="CM589">
            <v>0</v>
          </cell>
          <cell r="CN589">
            <v>322748.89808299998</v>
          </cell>
          <cell r="DD589">
            <v>0</v>
          </cell>
          <cell r="DE589">
            <v>322748.89808299998</v>
          </cell>
          <cell r="DF589">
            <v>0</v>
          </cell>
          <cell r="DG589">
            <v>0</v>
          </cell>
          <cell r="DH589">
            <v>0</v>
          </cell>
          <cell r="DI589">
            <v>322748.89808299998</v>
          </cell>
          <cell r="DJ589" t="str">
            <v>COOPERATIVA AGRARIA YALPA LIMITADA</v>
          </cell>
          <cell r="DK589" t="str">
            <v>02 Cooperativa</v>
          </cell>
          <cell r="FI589" t="str">
            <v>pacMAYOR</v>
          </cell>
        </row>
        <row r="590">
          <cell r="A590">
            <v>20612982407</v>
          </cell>
          <cell r="C590" t="str">
            <v>CAMU CAMU</v>
          </cell>
          <cell r="D590" t="str">
            <v>CAMU CAMU</v>
          </cell>
          <cell r="E590" t="str">
            <v>Loreto</v>
          </cell>
          <cell r="F590">
            <v>160206</v>
          </cell>
          <cell r="H590" t="str">
            <v>Alto Amazonas</v>
          </cell>
          <cell r="I590" t="str">
            <v>Lagunas</v>
          </cell>
          <cell r="R590" t="str">
            <v>PAC</v>
          </cell>
          <cell r="S590" t="str">
            <v>2025</v>
          </cell>
          <cell r="T590">
            <v>1</v>
          </cell>
          <cell r="U590" t="str">
            <v>SI</v>
          </cell>
          <cell r="V590" t="str">
            <v>SI</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22</v>
          </cell>
          <cell r="AQ590">
            <v>14</v>
          </cell>
          <cell r="AR590">
            <v>36</v>
          </cell>
          <cell r="AS590">
            <v>36</v>
          </cell>
          <cell r="BD590">
            <v>8</v>
          </cell>
          <cell r="BE590">
            <v>1</v>
          </cell>
          <cell r="CL590">
            <v>18371.400000000001</v>
          </cell>
          <cell r="CM590">
            <v>0</v>
          </cell>
          <cell r="CN590">
            <v>18371.400000000001</v>
          </cell>
          <cell r="DD590">
            <v>0</v>
          </cell>
          <cell r="DE590">
            <v>4800</v>
          </cell>
          <cell r="DF590">
            <v>13571.4</v>
          </cell>
          <cell r="DG590">
            <v>0</v>
          </cell>
          <cell r="DH590">
            <v>0</v>
          </cell>
          <cell r="DI590">
            <v>18371.400000000001</v>
          </cell>
          <cell r="DJ590" t="str">
            <v>ASOCIACION DE PRODUCTORES DE CAMU CAMU DE VILLA LAGUNAS</v>
          </cell>
          <cell r="DK590" t="str">
            <v>01 Asociación</v>
          </cell>
          <cell r="FI590" t="str">
            <v>pacMAYOR</v>
          </cell>
        </row>
        <row r="591">
          <cell r="A591">
            <v>20613016253</v>
          </cell>
          <cell r="C591" t="str">
            <v>NARANJA</v>
          </cell>
          <cell r="D591" t="str">
            <v>CEBOLLA</v>
          </cell>
          <cell r="E591" t="str">
            <v>Tacna</v>
          </cell>
          <cell r="F591">
            <v>230105</v>
          </cell>
          <cell r="H591" t="str">
            <v>Tacna</v>
          </cell>
          <cell r="I591" t="str">
            <v>Inclan</v>
          </cell>
          <cell r="R591" t="str">
            <v>PAC</v>
          </cell>
          <cell r="S591" t="str">
            <v>2025</v>
          </cell>
          <cell r="T591">
            <v>1</v>
          </cell>
          <cell r="U591" t="str">
            <v>SI</v>
          </cell>
          <cell r="V591" t="str">
            <v>SI</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17</v>
          </cell>
          <cell r="AQ591">
            <v>5</v>
          </cell>
          <cell r="AR591">
            <v>22</v>
          </cell>
          <cell r="AS591">
            <v>22</v>
          </cell>
          <cell r="BD591">
            <v>16</v>
          </cell>
          <cell r="BE591">
            <v>3</v>
          </cell>
          <cell r="CL591">
            <v>189500</v>
          </cell>
          <cell r="CM591">
            <v>0</v>
          </cell>
          <cell r="CN591">
            <v>189500</v>
          </cell>
          <cell r="DD591">
            <v>0</v>
          </cell>
          <cell r="DE591">
            <v>189500</v>
          </cell>
          <cell r="DF591">
            <v>0</v>
          </cell>
          <cell r="DG591">
            <v>0</v>
          </cell>
          <cell r="DH591">
            <v>0</v>
          </cell>
          <cell r="DI591">
            <v>189500</v>
          </cell>
          <cell r="DJ591" t="str">
            <v>ASOCIACION DE PRODUCTORES MULTIPLES AGRARIOS DEL DISTRITO DE INCLAN</v>
          </cell>
          <cell r="DK591" t="str">
            <v>01 Asociación</v>
          </cell>
          <cell r="FI591" t="str">
            <v>pacMAYOR</v>
          </cell>
        </row>
        <row r="592">
          <cell r="A592">
            <v>20613037595</v>
          </cell>
          <cell r="C592" t="str">
            <v>PALTA</v>
          </cell>
          <cell r="D592" t="str">
            <v>PALTA</v>
          </cell>
          <cell r="E592" t="str">
            <v>Cusco</v>
          </cell>
          <cell r="F592">
            <v>80307</v>
          </cell>
          <cell r="H592" t="str">
            <v>Anta</v>
          </cell>
          <cell r="I592" t="str">
            <v>Mollepata</v>
          </cell>
          <cell r="R592" t="str">
            <v>PAC</v>
          </cell>
          <cell r="S592" t="str">
            <v>2024 - 2025</v>
          </cell>
          <cell r="T592">
            <v>2</v>
          </cell>
          <cell r="U592" t="str">
            <v>SI</v>
          </cell>
          <cell r="V592" t="str">
            <v>SI</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26</v>
          </cell>
          <cell r="AN592">
            <v>22</v>
          </cell>
          <cell r="AO592">
            <v>48</v>
          </cell>
          <cell r="AP592">
            <v>28</v>
          </cell>
          <cell r="AQ592">
            <v>21</v>
          </cell>
          <cell r="AR592">
            <v>49</v>
          </cell>
          <cell r="AS592">
            <v>49</v>
          </cell>
          <cell r="AT592">
            <v>0</v>
          </cell>
          <cell r="AU592">
            <v>0</v>
          </cell>
          <cell r="AV592">
            <v>0</v>
          </cell>
          <cell r="AW592">
            <v>0</v>
          </cell>
          <cell r="AX592">
            <v>0</v>
          </cell>
          <cell r="AY592">
            <v>0</v>
          </cell>
          <cell r="AZ592">
            <v>0</v>
          </cell>
          <cell r="BA592">
            <v>0</v>
          </cell>
          <cell r="BB592">
            <v>19</v>
          </cell>
          <cell r="BC592">
            <v>4</v>
          </cell>
          <cell r="BD592">
            <v>21</v>
          </cell>
          <cell r="BE592">
            <v>4</v>
          </cell>
          <cell r="BF592">
            <v>0</v>
          </cell>
          <cell r="BG592">
            <v>0</v>
          </cell>
          <cell r="BH592">
            <v>0</v>
          </cell>
          <cell r="BI592">
            <v>0</v>
          </cell>
          <cell r="BL592">
            <v>0</v>
          </cell>
          <cell r="BM592">
            <v>0</v>
          </cell>
          <cell r="BN592">
            <v>0</v>
          </cell>
          <cell r="BQ592">
            <v>0</v>
          </cell>
          <cell r="BR592">
            <v>0</v>
          </cell>
          <cell r="BS592">
            <v>0</v>
          </cell>
          <cell r="BV592">
            <v>0</v>
          </cell>
          <cell r="BW592">
            <v>0</v>
          </cell>
          <cell r="BX592">
            <v>0</v>
          </cell>
          <cell r="CA592">
            <v>0</v>
          </cell>
          <cell r="CB592">
            <v>0</v>
          </cell>
          <cell r="CC592">
            <v>0</v>
          </cell>
          <cell r="CF592">
            <v>0</v>
          </cell>
          <cell r="CG592">
            <v>0</v>
          </cell>
          <cell r="CH592">
            <v>0</v>
          </cell>
          <cell r="CL592">
            <v>2514000</v>
          </cell>
          <cell r="CM592">
            <v>0</v>
          </cell>
          <cell r="CN592">
            <v>2514000</v>
          </cell>
          <cell r="CQ592">
            <v>0</v>
          </cell>
          <cell r="CR592">
            <v>0</v>
          </cell>
          <cell r="CS592">
            <v>0</v>
          </cell>
          <cell r="CT592">
            <v>0</v>
          </cell>
          <cell r="CU592">
            <v>0</v>
          </cell>
          <cell r="CV592">
            <v>0</v>
          </cell>
          <cell r="CW592">
            <v>0</v>
          </cell>
          <cell r="CX592">
            <v>0</v>
          </cell>
          <cell r="CY592">
            <v>0</v>
          </cell>
          <cell r="CZ592">
            <v>0</v>
          </cell>
          <cell r="DA592">
            <v>0</v>
          </cell>
          <cell r="DB592">
            <v>0</v>
          </cell>
          <cell r="DC592">
            <v>0</v>
          </cell>
          <cell r="DD592">
            <v>0</v>
          </cell>
          <cell r="DE592">
            <v>2514000</v>
          </cell>
          <cell r="DF592">
            <v>0</v>
          </cell>
          <cell r="DG592">
            <v>0</v>
          </cell>
          <cell r="DH592">
            <v>0</v>
          </cell>
          <cell r="DI592">
            <v>2514000</v>
          </cell>
          <cell r="DJ592" t="str">
            <v>ASOCIACION DE PRODUCTORES PALTO MARCAHUASI-MOLLEPATA</v>
          </cell>
          <cell r="DK592" t="str">
            <v>01 Asociación</v>
          </cell>
          <cell r="FI592" t="str">
            <v>pacMAYOR</v>
          </cell>
        </row>
        <row r="593">
          <cell r="A593">
            <v>20613068075</v>
          </cell>
          <cell r="C593" t="str">
            <v>PIÑA</v>
          </cell>
          <cell r="D593" t="str">
            <v>PIÑA</v>
          </cell>
          <cell r="E593" t="str">
            <v>San Martin</v>
          </cell>
          <cell r="F593">
            <v>220102</v>
          </cell>
          <cell r="H593" t="str">
            <v>Moyobamba</v>
          </cell>
          <cell r="I593" t="str">
            <v>Calzada</v>
          </cell>
          <cell r="R593" t="str">
            <v>PAC</v>
          </cell>
          <cell r="S593" t="str">
            <v>2025</v>
          </cell>
          <cell r="T593">
            <v>1</v>
          </cell>
          <cell r="U593" t="str">
            <v>SI</v>
          </cell>
          <cell r="V593" t="str">
            <v>SI</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18</v>
          </cell>
          <cell r="AQ593">
            <v>10</v>
          </cell>
          <cell r="AR593">
            <v>28</v>
          </cell>
          <cell r="AS593">
            <v>28</v>
          </cell>
          <cell r="BD593">
            <v>6</v>
          </cell>
          <cell r="BE593">
            <v>1</v>
          </cell>
          <cell r="CL593">
            <v>2313.5</v>
          </cell>
          <cell r="CM593">
            <v>0</v>
          </cell>
          <cell r="CN593">
            <v>2313.5</v>
          </cell>
          <cell r="DD593">
            <v>0</v>
          </cell>
          <cell r="DE593">
            <v>0</v>
          </cell>
          <cell r="DF593">
            <v>2313.5</v>
          </cell>
          <cell r="DG593">
            <v>0</v>
          </cell>
          <cell r="DH593">
            <v>0</v>
          </cell>
          <cell r="DI593">
            <v>2313.5</v>
          </cell>
          <cell r="DJ593" t="str">
            <v>ASOCIACIÓN DE PRODUCTORES AGROPECUARIOS CORAZON DE LA SELVA - APROAGROCOSEL</v>
          </cell>
          <cell r="DK593" t="str">
            <v>01 Asociación</v>
          </cell>
          <cell r="FI593" t="str">
            <v>pacMAYOR</v>
          </cell>
        </row>
        <row r="594">
          <cell r="A594">
            <v>20613233106</v>
          </cell>
          <cell r="C594" t="str">
            <v>GRANADILLA</v>
          </cell>
          <cell r="D594" t="str">
            <v>GRANADILLA</v>
          </cell>
          <cell r="E594" t="str">
            <v>Puno</v>
          </cell>
          <cell r="F594">
            <v>211206</v>
          </cell>
          <cell r="H594" t="str">
            <v>Sandia</v>
          </cell>
          <cell r="I594" t="str">
            <v>Quiaca</v>
          </cell>
          <cell r="R594" t="str">
            <v>PAC</v>
          </cell>
          <cell r="S594" t="str">
            <v>2025</v>
          </cell>
          <cell r="T594">
            <v>1</v>
          </cell>
          <cell r="U594" t="str">
            <v>SI</v>
          </cell>
          <cell r="V594" t="str">
            <v>SI</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40</v>
          </cell>
          <cell r="AQ594">
            <v>20</v>
          </cell>
          <cell r="AR594">
            <v>60</v>
          </cell>
          <cell r="AS594">
            <v>60</v>
          </cell>
          <cell r="BD594">
            <v>37</v>
          </cell>
          <cell r="BE594">
            <v>1</v>
          </cell>
          <cell r="CL594">
            <v>6798</v>
          </cell>
          <cell r="CM594">
            <v>0</v>
          </cell>
          <cell r="CN594">
            <v>6798</v>
          </cell>
          <cell r="DD594">
            <v>0</v>
          </cell>
          <cell r="DE594">
            <v>3399</v>
          </cell>
          <cell r="DF594">
            <v>3399</v>
          </cell>
          <cell r="DG594">
            <v>0</v>
          </cell>
          <cell r="DH594">
            <v>0</v>
          </cell>
          <cell r="DI594">
            <v>6798</v>
          </cell>
          <cell r="DJ594" t="str">
            <v>ASOCIACION DE PRODUCTORES FRUTICOLAS QUIACA</v>
          </cell>
          <cell r="DK594" t="str">
            <v>01 Asociación</v>
          </cell>
          <cell r="FI594" t="str">
            <v>pacMAYOR</v>
          </cell>
        </row>
        <row r="595">
          <cell r="A595">
            <v>20613667203</v>
          </cell>
          <cell r="C595" t="str">
            <v>MAÍZ</v>
          </cell>
          <cell r="D595" t="str">
            <v>MAÍZ MORADO</v>
          </cell>
          <cell r="E595" t="str">
            <v>Arequipa</v>
          </cell>
          <cell r="F595">
            <v>40127</v>
          </cell>
          <cell r="H595" t="str">
            <v>Arequipa</v>
          </cell>
          <cell r="I595" t="str">
            <v>Yarabamba</v>
          </cell>
          <cell r="R595" t="str">
            <v>PAC</v>
          </cell>
          <cell r="S595" t="str">
            <v>2025</v>
          </cell>
          <cell r="T595">
            <v>1</v>
          </cell>
          <cell r="U595" t="str">
            <v>SI</v>
          </cell>
          <cell r="V595" t="str">
            <v>SI</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9</v>
          </cell>
          <cell r="AQ595">
            <v>1</v>
          </cell>
          <cell r="AR595">
            <v>10</v>
          </cell>
          <cell r="AS595">
            <v>10</v>
          </cell>
          <cell r="BD595">
            <v>41</v>
          </cell>
          <cell r="BE595">
            <v>1</v>
          </cell>
          <cell r="CL595">
            <v>0</v>
          </cell>
          <cell r="CM595">
            <v>0</v>
          </cell>
          <cell r="CN595">
            <v>0</v>
          </cell>
          <cell r="DD595">
            <v>0</v>
          </cell>
          <cell r="DE595">
            <v>0</v>
          </cell>
          <cell r="DF595">
            <v>0</v>
          </cell>
          <cell r="DG595">
            <v>0</v>
          </cell>
          <cell r="DH595">
            <v>0</v>
          </cell>
          <cell r="DI595">
            <v>0</v>
          </cell>
          <cell r="DJ595" t="str">
            <v>ASOCIACION DE PRODUCTORES AGROINDUSTRIALES HACIENDA SAN JOSE DE LA VILLA DE YARABAMBA</v>
          </cell>
          <cell r="DK595" t="str">
            <v>01 Asociación</v>
          </cell>
          <cell r="FI595" t="str">
            <v>pacMAYOR</v>
          </cell>
        </row>
        <row r="596">
          <cell r="A596">
            <v>20613899287</v>
          </cell>
          <cell r="C596" t="str">
            <v>MANGO</v>
          </cell>
          <cell r="D596" t="str">
            <v>MANGO</v>
          </cell>
          <cell r="E596" t="str">
            <v>Lambayeque</v>
          </cell>
          <cell r="F596">
            <v>140307</v>
          </cell>
          <cell r="H596" t="str">
            <v>Lambayeque</v>
          </cell>
          <cell r="I596" t="str">
            <v>Motupe</v>
          </cell>
          <cell r="R596" t="str">
            <v>PAC</v>
          </cell>
          <cell r="S596">
            <v>2025</v>
          </cell>
          <cell r="T596">
            <v>1</v>
          </cell>
          <cell r="AP596">
            <v>62</v>
          </cell>
          <cell r="AQ596">
            <v>10</v>
          </cell>
          <cell r="AR596">
            <v>72</v>
          </cell>
          <cell r="CL596">
            <v>22435.002499999999</v>
          </cell>
          <cell r="CM596">
            <v>0</v>
          </cell>
          <cell r="CN596">
            <v>22435.002499999999</v>
          </cell>
          <cell r="DD596">
            <v>0</v>
          </cell>
          <cell r="DE596">
            <v>0</v>
          </cell>
          <cell r="DF596">
            <v>22435.002499999999</v>
          </cell>
          <cell r="DG596">
            <v>0</v>
          </cell>
          <cell r="DH596">
            <v>0</v>
          </cell>
          <cell r="DI596">
            <v>22435.002499999999</v>
          </cell>
          <cell r="DK596" t="str">
            <v xml:space="preserve"> Cooperativa</v>
          </cell>
          <cell r="FI596" t="str">
            <v>pac</v>
          </cell>
        </row>
        <row r="597">
          <cell r="A597">
            <v>20613911279</v>
          </cell>
          <cell r="C597" t="str">
            <v>FIBRA DE ALPACA</v>
          </cell>
          <cell r="D597" t="str">
            <v>FIBRA DE ALPACA</v>
          </cell>
          <cell r="E597" t="str">
            <v>Huancavelica</v>
          </cell>
          <cell r="F597">
            <v>90409</v>
          </cell>
          <cell r="H597" t="str">
            <v>Castrovirreyna</v>
          </cell>
          <cell r="I597" t="str">
            <v>Mollepampa</v>
          </cell>
          <cell r="R597" t="str">
            <v>PAC</v>
          </cell>
          <cell r="S597" t="str">
            <v>2025</v>
          </cell>
          <cell r="T597">
            <v>1</v>
          </cell>
          <cell r="U597" t="str">
            <v>SI</v>
          </cell>
          <cell r="V597" t="str">
            <v>SI</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15</v>
          </cell>
          <cell r="AQ597">
            <v>9</v>
          </cell>
          <cell r="AR597">
            <v>24</v>
          </cell>
          <cell r="AS597">
            <v>24</v>
          </cell>
          <cell r="BD597">
            <v>8</v>
          </cell>
          <cell r="BE597">
            <v>1</v>
          </cell>
          <cell r="CL597">
            <v>0</v>
          </cell>
          <cell r="CM597">
            <v>0</v>
          </cell>
          <cell r="CN597">
            <v>0</v>
          </cell>
          <cell r="DD597">
            <v>0</v>
          </cell>
          <cell r="DE597">
            <v>0</v>
          </cell>
          <cell r="DF597">
            <v>0</v>
          </cell>
          <cell r="DG597">
            <v>0</v>
          </cell>
          <cell r="DH597">
            <v>0</v>
          </cell>
          <cell r="DI597">
            <v>0</v>
          </cell>
          <cell r="DJ597" t="str">
            <v>COOPERATIVA AGRARIA ARTESANAL CCORI PACCO DE INGAHUASI - PILPICHACA</v>
          </cell>
          <cell r="DK597" t="str">
            <v>02 Cooperativa</v>
          </cell>
          <cell r="FI597" t="str">
            <v>pacMAYOR</v>
          </cell>
        </row>
      </sheetData>
      <sheetData sheetId="3" refreshError="1"/>
      <sheetData sheetId="4" refreshError="1"/>
      <sheetData sheetId="5">
        <row r="2">
          <cell r="A2" t="str">
            <v>20132489824</v>
          </cell>
          <cell r="C2" t="str">
            <v>COOPERATIVAS, SAIS, CAPS</v>
          </cell>
          <cell r="F2" t="str">
            <v>HABIDO</v>
          </cell>
          <cell r="G2" t="str">
            <v>ACTIVO</v>
          </cell>
          <cell r="H2" t="str">
            <v>06/05/1993</v>
          </cell>
          <cell r="P2" t="str">
            <v xml:space="preserve">SIN ACTIVIDAD                                                                                                                     </v>
          </cell>
          <cell r="Q2" t="str">
            <v>TRANSPORTE  DE CARGA POR CARRETERA.</v>
          </cell>
          <cell r="R2" t="str">
            <v>SERVICIOS AGRICOLAS, GANADERAS.</v>
          </cell>
          <cell r="T2" t="str">
            <v>NO</v>
          </cell>
        </row>
        <row r="3">
          <cell r="A3" t="str">
            <v>20132505455</v>
          </cell>
          <cell r="C3" t="str">
            <v>COOPERATIVAS, SAIS, CAPS</v>
          </cell>
          <cell r="F3" t="str">
            <v>HABIDO</v>
          </cell>
          <cell r="G3" t="str">
            <v>ACTIVO</v>
          </cell>
          <cell r="H3" t="str">
            <v>06/05/1993</v>
          </cell>
          <cell r="P3" t="str">
            <v xml:space="preserve">SIN ACTIVIDAD                                                                                                                     </v>
          </cell>
          <cell r="Q3" t="str">
            <v>EXPLOTACION MIXTA.</v>
          </cell>
          <cell r="R3" t="str">
            <v>ACTIVIDADES INMOBILIARIAS</v>
          </cell>
          <cell r="T3" t="str">
            <v>NO</v>
          </cell>
        </row>
        <row r="4">
          <cell r="A4" t="str">
            <v>20132517119</v>
          </cell>
          <cell r="C4" t="str">
            <v>COOPERATIVAS, SAIS, CAPS</v>
          </cell>
          <cell r="F4" t="str">
            <v>HABIDO</v>
          </cell>
          <cell r="G4" t="str">
            <v>ACTIVO</v>
          </cell>
          <cell r="H4" t="str">
            <v>06/05/1993</v>
          </cell>
          <cell r="P4" t="str">
            <v xml:space="preserve">IMPORTADOR/EXPORTADOR                                                                                                             </v>
          </cell>
          <cell r="Q4" t="str">
            <v>ELAB. CACAO, CHOCOLATE Y CONFIT.</v>
          </cell>
          <cell r="R4" t="str">
            <v>ACTIVIDADES INMOBILIARIAS</v>
          </cell>
          <cell r="T4" t="str">
            <v>NO</v>
          </cell>
        </row>
        <row r="5">
          <cell r="A5" t="str">
            <v>20136201213</v>
          </cell>
          <cell r="C5" t="str">
            <v>COOPERATIVAS, SAIS, CAPS</v>
          </cell>
          <cell r="F5" t="str">
            <v>HABIDO</v>
          </cell>
          <cell r="G5" t="str">
            <v>ACTIVO</v>
          </cell>
          <cell r="H5" t="str">
            <v>13/05/1993</v>
          </cell>
          <cell r="P5" t="str">
            <v xml:space="preserve">EXPORTADOR                                                                                                                        </v>
          </cell>
          <cell r="Q5" t="str">
            <v>VTA. MAY. DE OTROS PRODUCTOS.</v>
          </cell>
          <cell r="R5" t="str">
            <v>ELAB DE OTROS PROD. ALIMENTICIOS.</v>
          </cell>
          <cell r="T5" t="str">
            <v>NO</v>
          </cell>
        </row>
        <row r="6">
          <cell r="A6" t="str">
            <v>20140181405</v>
          </cell>
          <cell r="C6" t="str">
            <v>COOPERATIVAS, SAIS, CAPS</v>
          </cell>
          <cell r="F6" t="str">
            <v>HABIDO</v>
          </cell>
          <cell r="G6" t="str">
            <v>ACTIVO</v>
          </cell>
          <cell r="H6" t="str">
            <v>09/06/1993</v>
          </cell>
          <cell r="P6" t="str">
            <v xml:space="preserve">EXPORTADOR                                                                                                                        </v>
          </cell>
          <cell r="Q6" t="str">
            <v>CULTIVO DE FRUTAS.</v>
          </cell>
          <cell r="R6" t="str">
            <v>RESTAURANTES, BARES Y CANTINAS.</v>
          </cell>
          <cell r="T6" t="str">
            <v>NO</v>
          </cell>
        </row>
        <row r="7">
          <cell r="A7" t="str">
            <v>20140292657</v>
          </cell>
          <cell r="C7" t="str">
            <v>COOPERATIVAS, SAIS, CAPS</v>
          </cell>
          <cell r="F7" t="str">
            <v>HABIDO</v>
          </cell>
          <cell r="G7" t="str">
            <v>ACTIVO</v>
          </cell>
          <cell r="H7" t="str">
            <v>09/06/1993</v>
          </cell>
          <cell r="P7" t="str">
            <v xml:space="preserve">EXPORTADOR                                                                                                                        </v>
          </cell>
          <cell r="Q7" t="str">
            <v>CULTIVO DE FRUTAS.</v>
          </cell>
          <cell r="R7" t="str">
            <v>VTA. MAY. DE OTROS PRODUCTOS.</v>
          </cell>
          <cell r="T7" t="str">
            <v>NO</v>
          </cell>
        </row>
        <row r="8">
          <cell r="A8" t="str">
            <v>20147443120</v>
          </cell>
          <cell r="C8" t="str">
            <v>COOPERATIVAS, SAIS, CAPS</v>
          </cell>
          <cell r="F8" t="str">
            <v>NO HABIDO</v>
          </cell>
          <cell r="G8" t="str">
            <v>SUSPENSION TEMPORAL</v>
          </cell>
          <cell r="H8" t="str">
            <v>01/07/1993</v>
          </cell>
          <cell r="P8" t="str">
            <v xml:space="preserve">SIN ACTIVIDAD                                                                                                                     </v>
          </cell>
          <cell r="Q8" t="str">
            <v>VTA. MAY. MATERIALES DE CONSTRUCCION.</v>
          </cell>
          <cell r="R8" t="str">
            <v>SERVICIOS AGRICOLAS, GANADERAS.</v>
          </cell>
          <cell r="T8" t="str">
            <v>NO</v>
          </cell>
        </row>
        <row r="9">
          <cell r="A9" t="str">
            <v>20200880448</v>
          </cell>
          <cell r="C9" t="str">
            <v>COOPERATIVAS, SAIS, CAPS</v>
          </cell>
          <cell r="F9" t="str">
            <v>HABIDO</v>
          </cell>
          <cell r="G9" t="str">
            <v>ACTIVO</v>
          </cell>
          <cell r="H9" t="str">
            <v>18/12/1993</v>
          </cell>
          <cell r="P9" t="str">
            <v xml:space="preserve">SIN ACTIVIDAD                                                                                                                     </v>
          </cell>
          <cell r="Q9" t="str">
            <v>VTA. MAY. DE OTROS PRODUCTOS.</v>
          </cell>
          <cell r="R9" t="str">
            <v>-</v>
          </cell>
          <cell r="T9" t="str">
            <v>NO</v>
          </cell>
        </row>
        <row r="10">
          <cell r="A10" t="str">
            <v>20479595276</v>
          </cell>
          <cell r="C10" t="str">
            <v>COOPERATIVAS, SAIS, CAPS</v>
          </cell>
          <cell r="F10" t="str">
            <v>HABIDO</v>
          </cell>
          <cell r="G10" t="str">
            <v>ACTIVO</v>
          </cell>
          <cell r="H10" t="str">
            <v>14/03/2003</v>
          </cell>
          <cell r="P10" t="str">
            <v xml:space="preserve">EXPORTADOR                                                                                                                        </v>
          </cell>
          <cell r="Q10" t="str">
            <v>CULTIVOS DE CEREALES.</v>
          </cell>
          <cell r="R10" t="str">
            <v>-</v>
          </cell>
          <cell r="T10" t="str">
            <v>NO</v>
          </cell>
        </row>
        <row r="11">
          <cell r="A11" t="str">
            <v>20542209951</v>
          </cell>
          <cell r="C11" t="str">
            <v>COOPERATIVAS, SAIS, CAPS</v>
          </cell>
          <cell r="F11" t="str">
            <v>HABIDO</v>
          </cell>
          <cell r="G11" t="str">
            <v>ACTIVO</v>
          </cell>
          <cell r="H11" t="str">
            <v>17/08/2012</v>
          </cell>
          <cell r="P11" t="str">
            <v xml:space="preserve">EXPORTADOR                                                                                                                        </v>
          </cell>
          <cell r="Q11" t="str">
            <v>VTA.  MIN. ALIMENTOS, BEBIDAS, TABACO.</v>
          </cell>
          <cell r="R11" t="str">
            <v>OTRAS INDUSTRIAS  MANUFACTURERAS NCP.</v>
          </cell>
          <cell r="T11" t="str">
            <v>NO</v>
          </cell>
        </row>
        <row r="12">
          <cell r="A12" t="str">
            <v>20542264544</v>
          </cell>
          <cell r="C12" t="str">
            <v>COOPERATIVAS, SAIS, CAPS</v>
          </cell>
          <cell r="F12" t="str">
            <v>HABIDO</v>
          </cell>
          <cell r="G12" t="str">
            <v>ACTIVO</v>
          </cell>
          <cell r="H12" t="str">
            <v>18/12/2012</v>
          </cell>
          <cell r="P12" t="str">
            <v xml:space="preserve">EXPORTADOR                                                                                                                        </v>
          </cell>
          <cell r="Q12" t="str">
            <v>CULTIVOS DE CEREALES.</v>
          </cell>
          <cell r="R12" t="str">
            <v>VTA.  MAY. DE MATERIAS PRIMAS AGROPEC.</v>
          </cell>
          <cell r="T12" t="str">
            <v>NO</v>
          </cell>
        </row>
        <row r="13">
          <cell r="A13" t="str">
            <v>20561140091</v>
          </cell>
          <cell r="C13" t="str">
            <v>COOPERATIVAS, SAIS, CAPS</v>
          </cell>
          <cell r="F13" t="str">
            <v>HABIDO</v>
          </cell>
          <cell r="G13" t="str">
            <v>SUSPENSION TEMPORAL</v>
          </cell>
          <cell r="H13" t="str">
            <v>08/01/2014</v>
          </cell>
          <cell r="P13" t="str">
            <v xml:space="preserve">IMPORTADOR/EXPORTADOR                                                                                                             </v>
          </cell>
          <cell r="Q13" t="str">
            <v>CULTIVOS DE CEREALES.</v>
          </cell>
          <cell r="R13" t="str">
            <v>SERVICIOS AGRICOLAS, GANADERAS.</v>
          </cell>
          <cell r="T13" t="str">
            <v>NO</v>
          </cell>
        </row>
        <row r="14">
          <cell r="A14" t="str">
            <v>20600263286</v>
          </cell>
          <cell r="C14" t="str">
            <v>ASOCIACION</v>
          </cell>
          <cell r="F14" t="str">
            <v>HABIDO</v>
          </cell>
          <cell r="G14" t="str">
            <v>ACTIVO</v>
          </cell>
          <cell r="H14" t="str">
            <v>31/03/2015</v>
          </cell>
          <cell r="P14" t="str">
            <v xml:space="preserve">EXPORTADOR                                                                                                                        </v>
          </cell>
          <cell r="Q14" t="str">
            <v>VTA.  MAY. DE MATERIAS PRIMAS AGROPEC.</v>
          </cell>
          <cell r="R14" t="str">
            <v>-</v>
          </cell>
          <cell r="T14" t="str">
            <v>NO</v>
          </cell>
        </row>
        <row r="15">
          <cell r="A15" t="str">
            <v>20609846314</v>
          </cell>
          <cell r="C15" t="str">
            <v>COOPERATIVAS, SAIS, CAPS</v>
          </cell>
          <cell r="F15" t="str">
            <v>HABIDO</v>
          </cell>
          <cell r="G15" t="str">
            <v>ACTIVO</v>
          </cell>
          <cell r="H15" t="str">
            <v>11/08/2022</v>
          </cell>
          <cell r="P15" t="str">
            <v xml:space="preserve">SIN ACTIVIDAD                                                                                                                     </v>
          </cell>
          <cell r="Q15" t="str">
            <v>CULTIVOS DE CEREALES.</v>
          </cell>
          <cell r="R15" t="str">
            <v>-</v>
          </cell>
          <cell r="T15" t="str">
            <v>NO</v>
          </cell>
        </row>
        <row r="16">
          <cell r="A16" t="str">
            <v>20600920597</v>
          </cell>
          <cell r="C16" t="str">
            <v>COOPERATIVAS, SAIS, CAPS</v>
          </cell>
          <cell r="F16" t="str">
            <v>HABIDO</v>
          </cell>
          <cell r="G16" t="str">
            <v>ACTIVO</v>
          </cell>
          <cell r="H16" t="str">
            <v>07/01/2016</v>
          </cell>
          <cell r="P16" t="str">
            <v xml:space="preserve">IMPORTADOR/EXPORTADOR                                                                                                             </v>
          </cell>
          <cell r="Q16" t="str">
            <v>VTA. MAY. ALIMENTOS, BEBIDAS Y TABACO.</v>
          </cell>
          <cell r="R16" t="str">
            <v>RESTAURANTES, BARES Y CANTINAS.</v>
          </cell>
          <cell r="T16" t="str">
            <v>NO</v>
          </cell>
        </row>
        <row r="17">
          <cell r="A17" t="str">
            <v>20601558204</v>
          </cell>
          <cell r="C17" t="str">
            <v>COOPERATIVAS, SAIS, CAPS</v>
          </cell>
          <cell r="F17" t="str">
            <v>HABIDO</v>
          </cell>
          <cell r="G17" t="str">
            <v>ACTIVO</v>
          </cell>
          <cell r="H17" t="str">
            <v>06/10/2016</v>
          </cell>
          <cell r="P17" t="str">
            <v xml:space="preserve">EXPORTADOR                                                                                                                        </v>
          </cell>
          <cell r="Q17" t="str">
            <v>EXPLOTACION MIXTA.</v>
          </cell>
          <cell r="R17" t="str">
            <v>-</v>
          </cell>
          <cell r="T17" t="str">
            <v>NO</v>
          </cell>
        </row>
        <row r="18">
          <cell r="A18" t="str">
            <v>20602054480</v>
          </cell>
          <cell r="C18" t="str">
            <v>COOPERATIVAS, SAIS, CAPS</v>
          </cell>
          <cell r="F18" t="str">
            <v>HABIDO</v>
          </cell>
          <cell r="G18" t="str">
            <v>ACTIVO</v>
          </cell>
          <cell r="H18" t="str">
            <v>19/04/2017</v>
          </cell>
          <cell r="P18" t="str">
            <v xml:space="preserve">SIN ACTIVIDAD                                                                                                                     </v>
          </cell>
          <cell r="Q18" t="str">
            <v>CULTIVO DE FRUTAS.</v>
          </cell>
          <cell r="R18" t="str">
            <v>EXPLOTACION MIXTA.</v>
          </cell>
          <cell r="T18" t="str">
            <v>NO</v>
          </cell>
        </row>
        <row r="19">
          <cell r="A19" t="str">
            <v>20602488927</v>
          </cell>
          <cell r="C19" t="str">
            <v>COOPERATIVAS, SAIS, CAPS</v>
          </cell>
          <cell r="F19" t="str">
            <v>HABIDO</v>
          </cell>
          <cell r="G19" t="str">
            <v>ACTIVO</v>
          </cell>
          <cell r="H19" t="str">
            <v>26/09/2017</v>
          </cell>
          <cell r="P19" t="str">
            <v xml:space="preserve">EXPORTADOR                                                                                                                        </v>
          </cell>
          <cell r="Q19" t="str">
            <v>VTA.  MAY. DE MATERIAS PRIMAS AGROPEC.</v>
          </cell>
          <cell r="R19" t="str">
            <v>ELAB. FRUTAS, LEG. Y HORTALIZAS.</v>
          </cell>
          <cell r="T19" t="str">
            <v>NO</v>
          </cell>
        </row>
        <row r="20">
          <cell r="A20" t="str">
            <v>20602650643</v>
          </cell>
          <cell r="C20" t="str">
            <v>ASOCIACION</v>
          </cell>
          <cell r="F20" t="str">
            <v>HABIDO</v>
          </cell>
          <cell r="G20" t="str">
            <v>ACTIVO</v>
          </cell>
          <cell r="H20" t="str">
            <v>23/11/2017</v>
          </cell>
          <cell r="P20" t="str">
            <v xml:space="preserve">EXPORTADOR                                                                                                                        </v>
          </cell>
          <cell r="Q20" t="str">
            <v>SERVICIOS AGRICOLAS, GANADERAS.</v>
          </cell>
          <cell r="R20" t="str">
            <v>CULTIVO DE FRUTAS.</v>
          </cell>
          <cell r="T20" t="str">
            <v>NO</v>
          </cell>
        </row>
        <row r="21">
          <cell r="A21" t="str">
            <v>20603820691</v>
          </cell>
          <cell r="C21" t="str">
            <v>COOPERATIVAS, SAIS, CAPS</v>
          </cell>
          <cell r="F21" t="str">
            <v>PENDIENTE</v>
          </cell>
          <cell r="G21" t="str">
            <v>ACTIVO</v>
          </cell>
          <cell r="H21" t="str">
            <v>19/11/2018</v>
          </cell>
          <cell r="P21" t="str">
            <v xml:space="preserve">IMPORTADOR/EXPORTADOR                                                                                                             </v>
          </cell>
          <cell r="Q21" t="str">
            <v>VTA.  MAY. DE MATERIAS PRIMAS AGROPEC.</v>
          </cell>
          <cell r="R21" t="str">
            <v>SERVICIOS AGRICOLAS, GANADERAS.</v>
          </cell>
          <cell r="T21" t="str">
            <v>NO</v>
          </cell>
        </row>
        <row r="22">
          <cell r="A22" t="str">
            <v>20603862369</v>
          </cell>
          <cell r="C22" t="str">
            <v>COOPERATIVAS, SAIS, CAPS</v>
          </cell>
          <cell r="F22" t="str">
            <v>HABIDO</v>
          </cell>
          <cell r="G22" t="str">
            <v>ACTIVO</v>
          </cell>
          <cell r="H22" t="str">
            <v>29/11/2018</v>
          </cell>
          <cell r="P22" t="str">
            <v xml:space="preserve">EXPORTADOR                                                                                                                        </v>
          </cell>
          <cell r="Q22" t="str">
            <v>CULTIVOS DE CEREALES.</v>
          </cell>
          <cell r="R22" t="str">
            <v>EXPLOTACION MIXTA.</v>
          </cell>
          <cell r="T22" t="str">
            <v>NO</v>
          </cell>
        </row>
        <row r="23">
          <cell r="A23" t="str">
            <v>20604309728</v>
          </cell>
          <cell r="C23" t="str">
            <v>ASOCIACION</v>
          </cell>
          <cell r="F23" t="str">
            <v>HABIDO</v>
          </cell>
          <cell r="G23" t="str">
            <v>ACTIVO</v>
          </cell>
          <cell r="H23" t="str">
            <v>01/03/2019</v>
          </cell>
          <cell r="P23" t="str">
            <v xml:space="preserve">IMPORTADOR/EXPORTADOR                                                                                                             </v>
          </cell>
          <cell r="Q23" t="str">
            <v>CULTIVOS DE CEREALES.</v>
          </cell>
          <cell r="R23" t="str">
            <v>EXPLOTACION MIXTA.</v>
          </cell>
          <cell r="T23" t="str">
            <v>NO</v>
          </cell>
        </row>
        <row r="24">
          <cell r="A24" t="str">
            <v>20605500430</v>
          </cell>
          <cell r="C24" t="str">
            <v>COOPERATIVAS, SAIS, CAPS</v>
          </cell>
          <cell r="F24" t="str">
            <v>HABIDO</v>
          </cell>
          <cell r="G24" t="str">
            <v>ACTIVO</v>
          </cell>
          <cell r="H24" t="str">
            <v>11/11/2019</v>
          </cell>
          <cell r="P24" t="str">
            <v xml:space="preserve">SIN ACTIVIDAD                                                                                                                     </v>
          </cell>
          <cell r="Q24" t="str">
            <v>CULTIVOS DE CEREALES.</v>
          </cell>
          <cell r="R24" t="str">
            <v>PESCA, EXPLOT. CRIADEROS DE PECES.</v>
          </cell>
          <cell r="T24" t="str">
            <v>NO</v>
          </cell>
        </row>
        <row r="25">
          <cell r="A25" t="str">
            <v>20606451122</v>
          </cell>
          <cell r="C25" t="str">
            <v>ASOCIACION</v>
          </cell>
          <cell r="F25" t="str">
            <v>HABIDO</v>
          </cell>
          <cell r="G25" t="str">
            <v>ACTIVO</v>
          </cell>
          <cell r="H25" t="str">
            <v>03/09/2020</v>
          </cell>
          <cell r="P25" t="str">
            <v xml:space="preserve">IMPORTADOR/EXPORTADOR                                                                                                             </v>
          </cell>
          <cell r="Q25" t="str">
            <v>VTA.  MAY. DE MATERIAS PRIMAS AGROPEC.</v>
          </cell>
          <cell r="R25" t="str">
            <v>EXPLOTACION MIXTA.</v>
          </cell>
          <cell r="T25" t="str">
            <v>NO</v>
          </cell>
        </row>
        <row r="26">
          <cell r="A26" t="str">
            <v>20610286519</v>
          </cell>
          <cell r="C26" t="str">
            <v>COOPERATIVAS, SAIS, CAPS</v>
          </cell>
          <cell r="F26" t="str">
            <v>HABIDO</v>
          </cell>
          <cell r="G26" t="str">
            <v>ACTIVO</v>
          </cell>
          <cell r="H26" t="str">
            <v>24/11/2022</v>
          </cell>
          <cell r="P26" t="str">
            <v xml:space="preserve">SIN ACTIVIDAD                                                                                                                     </v>
          </cell>
          <cell r="Q26" t="str">
            <v>CULTIVO DE FRUTAS.</v>
          </cell>
          <cell r="R26" t="str">
            <v>CULTIVOS DE CEREALES.</v>
          </cell>
          <cell r="T26" t="str">
            <v>NO</v>
          </cell>
        </row>
        <row r="27">
          <cell r="A27" t="str">
            <v>20600200756</v>
          </cell>
          <cell r="C27" t="str">
            <v>COOPERATIVAS, SAIS, CAPS</v>
          </cell>
          <cell r="F27" t="str">
            <v>HABIDO</v>
          </cell>
          <cell r="G27" t="str">
            <v>ACTIVO</v>
          </cell>
          <cell r="H27" t="str">
            <v>09/03/2015</v>
          </cell>
          <cell r="P27" t="str">
            <v xml:space="preserve">EXPORTADOR                                                                                                                        </v>
          </cell>
          <cell r="Q27" t="str">
            <v>CULTIVOS DE CEREALES.</v>
          </cell>
          <cell r="R27" t="str">
            <v>SERVICIOS AGRICOLAS, GANADERAS.</v>
          </cell>
          <cell r="T27" t="str">
            <v>NO</v>
          </cell>
        </row>
        <row r="28">
          <cell r="A28" t="str">
            <v>20539241665</v>
          </cell>
          <cell r="C28" t="str">
            <v>ASOCIACION</v>
          </cell>
          <cell r="F28" t="str">
            <v>HABIDO</v>
          </cell>
          <cell r="G28" t="str">
            <v>ACTIVO</v>
          </cell>
          <cell r="H28" t="str">
            <v>04/09/2013</v>
          </cell>
          <cell r="P28" t="str">
            <v xml:space="preserve">SIN ACTIVIDAD                                                                                                                     </v>
          </cell>
          <cell r="Q28" t="str">
            <v>CULTIVO DE FRUTAS.</v>
          </cell>
          <cell r="R28" t="str">
            <v>SERVICIOS AGRICOLAS, GANADERAS.</v>
          </cell>
          <cell r="T28" t="str">
            <v>NO</v>
          </cell>
        </row>
        <row r="29">
          <cell r="A29" t="str">
            <v>20539205600</v>
          </cell>
          <cell r="C29" t="str">
            <v>ASOCIACION</v>
          </cell>
          <cell r="F29" t="str">
            <v>HABIDO</v>
          </cell>
          <cell r="G29" t="str">
            <v>ACTIVO</v>
          </cell>
          <cell r="H29" t="str">
            <v>22/07/2013</v>
          </cell>
          <cell r="P29" t="str">
            <v xml:space="preserve">SIN ACTIVIDAD                                                                                                                     </v>
          </cell>
          <cell r="Q29" t="str">
            <v>ACTIVIDADES OTRAS ASOCIACIONES NCP.</v>
          </cell>
          <cell r="R29" t="str">
            <v>ELAB DE OTROS PROD. ALIMENTICIOS.</v>
          </cell>
          <cell r="T29" t="str">
            <v>NO</v>
          </cell>
        </row>
        <row r="30">
          <cell r="A30" t="str">
            <v>20603320621</v>
          </cell>
          <cell r="C30" t="str">
            <v>COOPERATIVAS, SAIS, CAPS</v>
          </cell>
          <cell r="F30" t="str">
            <v>HABIDO</v>
          </cell>
          <cell r="G30" t="str">
            <v>ACTIVO</v>
          </cell>
          <cell r="H30" t="str">
            <v>22/06/2018</v>
          </cell>
          <cell r="P30" t="str">
            <v xml:space="preserve">IMPORTADOR/EXPORTADOR                                                                                                             </v>
          </cell>
          <cell r="Q30" t="str">
            <v>VTA.  MIN. ALIMENTOS, BEBIDAS, TABACO.</v>
          </cell>
          <cell r="R30" t="str">
            <v>VTA. MAY. ALIMENTOS, BEBIDAS Y TABACO.</v>
          </cell>
          <cell r="T30" t="str">
            <v>NO</v>
          </cell>
        </row>
        <row r="31">
          <cell r="A31" t="str">
            <v>20480762895</v>
          </cell>
          <cell r="C31" t="str">
            <v>ASOCIACION</v>
          </cell>
          <cell r="F31" t="str">
            <v>HABIDO</v>
          </cell>
          <cell r="G31" t="str">
            <v>BAJA DE OFICIO</v>
          </cell>
          <cell r="H31" t="str">
            <v>22/12/2009</v>
          </cell>
          <cell r="P31" t="str">
            <v xml:space="preserve">EXPORTADOR                                                                                                                        </v>
          </cell>
          <cell r="Q31" t="str">
            <v>ACTIVIDADES OTRAS ASOCIACIONES NCP.</v>
          </cell>
          <cell r="R31" t="str">
            <v>SERVICIOS AGRICOLAS, GANADERAS.</v>
          </cell>
          <cell r="T31" t="str">
            <v>NO</v>
          </cell>
        </row>
        <row r="32">
          <cell r="A32" t="str">
            <v>20170142773</v>
          </cell>
          <cell r="C32" t="str">
            <v>COOPERATIVAS, SAIS, CAPS</v>
          </cell>
          <cell r="F32" t="str">
            <v>HABIDO</v>
          </cell>
          <cell r="G32" t="str">
            <v>ACTIVO</v>
          </cell>
          <cell r="H32" t="str">
            <v>21/08/1993</v>
          </cell>
          <cell r="P32" t="str">
            <v xml:space="preserve">IMPORTADOR/EXPORTADOR                                                                                                             </v>
          </cell>
          <cell r="Q32" t="str">
            <v>CULTIVO DE FRUTAS.</v>
          </cell>
          <cell r="R32" t="str">
            <v>OTRAS ACTIVID.DE TIPO SERVICIO NCP</v>
          </cell>
          <cell r="T32" t="str">
            <v>NO</v>
          </cell>
        </row>
        <row r="33">
          <cell r="A33" t="str">
            <v>20600682386</v>
          </cell>
          <cell r="C33" t="str">
            <v>ASOCIACION</v>
          </cell>
          <cell r="F33" t="str">
            <v>HABIDO</v>
          </cell>
          <cell r="G33" t="str">
            <v>ACTIVO</v>
          </cell>
          <cell r="H33" t="str">
            <v>21/09/2015</v>
          </cell>
          <cell r="P33" t="str">
            <v xml:space="preserve">SIN ACTIVIDAD                                                                                                                     </v>
          </cell>
          <cell r="Q33" t="str">
            <v>EXPLOTACION MIXTA.</v>
          </cell>
          <cell r="R33" t="str">
            <v>ELAB DE OTROS PROD. ALIMENTICIOS.</v>
          </cell>
          <cell r="T33" t="str">
            <v>NO</v>
          </cell>
        </row>
        <row r="34">
          <cell r="A34" t="str">
            <v>20600001109</v>
          </cell>
          <cell r="C34" t="str">
            <v>COOPERATIVAS, SAIS, CAPS</v>
          </cell>
          <cell r="F34" t="str">
            <v>HABIDO</v>
          </cell>
          <cell r="G34" t="str">
            <v>ACTIVO</v>
          </cell>
          <cell r="H34" t="str">
            <v>15/12/2014</v>
          </cell>
          <cell r="P34" t="str">
            <v xml:space="preserve">SIN ACTIVIDAD                                                                                                                     </v>
          </cell>
          <cell r="Q34" t="str">
            <v>CULTIVOS DE CEREALES.</v>
          </cell>
          <cell r="R34" t="str">
            <v>CULTIVO DE FRUTAS.</v>
          </cell>
          <cell r="T34" t="str">
            <v>NO</v>
          </cell>
        </row>
        <row r="35">
          <cell r="A35" t="str">
            <v>20479622699</v>
          </cell>
          <cell r="C35" t="str">
            <v>COOPERATIVAS, SAIS, CAPS</v>
          </cell>
          <cell r="F35" t="str">
            <v>HABIDO</v>
          </cell>
          <cell r="G35" t="str">
            <v>ACTIVO</v>
          </cell>
          <cell r="H35" t="str">
            <v>05/06/2003</v>
          </cell>
          <cell r="P35" t="str">
            <v xml:space="preserve">EXPORTADOR                                                                                                                        </v>
          </cell>
          <cell r="Q35" t="str">
            <v>CULTIVO DE FRUTAS.</v>
          </cell>
          <cell r="R35" t="str">
            <v>-</v>
          </cell>
          <cell r="T35" t="str">
            <v>NO</v>
          </cell>
        </row>
        <row r="36">
          <cell r="A36" t="str">
            <v>20527565376</v>
          </cell>
          <cell r="C36" t="str">
            <v>COOPERATIVAS, SAIS, CAPS</v>
          </cell>
          <cell r="F36" t="str">
            <v>HABIDO</v>
          </cell>
          <cell r="G36" t="str">
            <v>ACTIVO</v>
          </cell>
          <cell r="H36" t="str">
            <v>04/10/2005</v>
          </cell>
          <cell r="P36" t="str">
            <v xml:space="preserve">IMPORTADOR/EXPORTADOR                                                                                                             </v>
          </cell>
          <cell r="Q36" t="str">
            <v>CULTIVO DE FRUTAS.</v>
          </cell>
          <cell r="R36" t="str">
            <v>TRANSPORTE  DE CARGA POR CARRETERA.</v>
          </cell>
          <cell r="T36" t="str">
            <v>NO</v>
          </cell>
        </row>
        <row r="37">
          <cell r="A37" t="str">
            <v>20570706927</v>
          </cell>
          <cell r="C37" t="str">
            <v>COOPERATIVAS, SAIS, CAPS</v>
          </cell>
          <cell r="F37" t="str">
            <v>HABIDO</v>
          </cell>
          <cell r="G37" t="str">
            <v>ACTIVO</v>
          </cell>
          <cell r="H37" t="str">
            <v>29/01/2014</v>
          </cell>
          <cell r="P37" t="str">
            <v xml:space="preserve">EXPORTADOR                                                                                                                        </v>
          </cell>
          <cell r="Q37" t="str">
            <v>CULTIVO DE FRUTAS.</v>
          </cell>
          <cell r="R37" t="str">
            <v>ELAB DE OTROS PROD. ALIMENTICIOS.</v>
          </cell>
          <cell r="T37" t="str">
            <v>NO</v>
          </cell>
        </row>
        <row r="38">
          <cell r="A38" t="str">
            <v>20542380455</v>
          </cell>
          <cell r="C38" t="str">
            <v>COOPERATIVAS, SAIS, CAPS</v>
          </cell>
          <cell r="F38" t="str">
            <v>HABIDO</v>
          </cell>
          <cell r="G38" t="str">
            <v>ACTIVO</v>
          </cell>
          <cell r="H38" t="str">
            <v>12/09/2013</v>
          </cell>
          <cell r="P38" t="str">
            <v xml:space="preserve">EXPORTADOR                                                                                                                        </v>
          </cell>
          <cell r="Q38" t="str">
            <v>CULTIVO DE FRUTAS.</v>
          </cell>
          <cell r="R38" t="str">
            <v>-</v>
          </cell>
          <cell r="T38" t="str">
            <v>NO</v>
          </cell>
        </row>
        <row r="39">
          <cell r="A39" t="str">
            <v>20601186986</v>
          </cell>
          <cell r="C39" t="str">
            <v>COOPERATIVAS, SAIS, CAPS</v>
          </cell>
          <cell r="F39" t="str">
            <v>NO HABIDO</v>
          </cell>
          <cell r="G39" t="str">
            <v>ACTIVO</v>
          </cell>
          <cell r="H39" t="str">
            <v>28/04/2016</v>
          </cell>
          <cell r="P39" t="str">
            <v xml:space="preserve">SIN ACTIVIDAD                                                                                                                     </v>
          </cell>
          <cell r="Q39" t="str">
            <v>OTROS TIPOS INTERMEDIACION MONETARIA.</v>
          </cell>
          <cell r="R39" t="str">
            <v>-</v>
          </cell>
          <cell r="T39" t="str">
            <v>NO</v>
          </cell>
        </row>
        <row r="40">
          <cell r="A40" t="str">
            <v>20600785541</v>
          </cell>
          <cell r="C40" t="str">
            <v>ASOCIACION</v>
          </cell>
          <cell r="F40" t="str">
            <v>HABIDO</v>
          </cell>
          <cell r="G40" t="str">
            <v>ACTIVO</v>
          </cell>
          <cell r="H40" t="str">
            <v>04/11/2015</v>
          </cell>
          <cell r="P40" t="str">
            <v xml:space="preserve">EXPORTADOR                                                                                                                        </v>
          </cell>
          <cell r="Q40" t="str">
            <v>EXPLOTACION MIXTA.</v>
          </cell>
          <cell r="R40" t="str">
            <v>-</v>
          </cell>
          <cell r="T40" t="str">
            <v>NO</v>
          </cell>
        </row>
        <row r="41">
          <cell r="A41" t="str">
            <v>20607536016</v>
          </cell>
          <cell r="C41" t="str">
            <v>COOPERATIVAS, SAIS, CAPS</v>
          </cell>
          <cell r="F41" t="str">
            <v>HABIDO</v>
          </cell>
          <cell r="G41" t="str">
            <v>ACTIVO</v>
          </cell>
          <cell r="H41" t="str">
            <v>25/02/2021</v>
          </cell>
          <cell r="P41" t="str">
            <v xml:space="preserve">EXPORTADOR                                                                                                                        </v>
          </cell>
          <cell r="Q41" t="str">
            <v>VTA.  MAY. DE MATERIAS PRIMAS AGROPEC.</v>
          </cell>
          <cell r="R41" t="str">
            <v>OTRAS ACTIVIDADES DE TRANSPORTES.</v>
          </cell>
          <cell r="T41" t="str">
            <v>NO</v>
          </cell>
        </row>
        <row r="42">
          <cell r="A42" t="str">
            <v>20136201132</v>
          </cell>
          <cell r="C42" t="str">
            <v>COOPERATIVAS, SAIS, CAPS</v>
          </cell>
          <cell r="F42" t="str">
            <v>HABIDO</v>
          </cell>
          <cell r="G42" t="str">
            <v>ACTIVO</v>
          </cell>
          <cell r="H42" t="str">
            <v>13/05/1993</v>
          </cell>
          <cell r="P42" t="str">
            <v xml:space="preserve">SIN ACTIVIDAD                                                                                                                     </v>
          </cell>
          <cell r="Q42" t="str">
            <v>VTA.  MAY. DE MATERIAS PRIMAS AGROPEC.</v>
          </cell>
          <cell r="R42" t="str">
            <v>RESTAURANTES, BARES Y CANTINAS.</v>
          </cell>
          <cell r="T42" t="str">
            <v>NO</v>
          </cell>
        </row>
        <row r="43">
          <cell r="A43" t="str">
            <v>20132509876</v>
          </cell>
          <cell r="C43" t="str">
            <v>COOPERATIVAS, SAIS, CAPS</v>
          </cell>
          <cell r="F43" t="str">
            <v>HABIDO</v>
          </cell>
          <cell r="G43" t="str">
            <v>ACTIVO</v>
          </cell>
          <cell r="H43" t="str">
            <v>06/05/1993</v>
          </cell>
          <cell r="P43" t="str">
            <v xml:space="preserve">IMPORTADOR/EXPORTADOR                                                                                                             </v>
          </cell>
          <cell r="Q43" t="str">
            <v>TRANSPORTE  DE CARGA POR CARRETERA.</v>
          </cell>
          <cell r="R43" t="str">
            <v>ELAB. CACAO, CHOCOLATE Y CONFIT.</v>
          </cell>
          <cell r="T43" t="str">
            <v>NO</v>
          </cell>
        </row>
        <row r="44">
          <cell r="A44" t="str">
            <v>20132509795</v>
          </cell>
          <cell r="C44" t="str">
            <v>COOPERATIVAS, SAIS, CAPS</v>
          </cell>
          <cell r="F44" t="str">
            <v>HABIDO</v>
          </cell>
          <cell r="G44" t="str">
            <v>ACTIVO</v>
          </cell>
          <cell r="H44" t="str">
            <v>06/05/1993</v>
          </cell>
          <cell r="P44" t="str">
            <v xml:space="preserve">IMPORTADOR/EXPORTADOR                                                                                                             </v>
          </cell>
          <cell r="Q44" t="str">
            <v>CULTIVO DE FRUTAS.</v>
          </cell>
          <cell r="R44" t="str">
            <v>ACTIVIDADES INMOBILIARIAS</v>
          </cell>
          <cell r="T44" t="str">
            <v>NO</v>
          </cell>
        </row>
        <row r="45">
          <cell r="A45" t="str">
            <v>20352423921</v>
          </cell>
          <cell r="C45" t="str">
            <v>COOPERATIVAS, SAIS, CAPS</v>
          </cell>
          <cell r="F45" t="str">
            <v>HABIDO</v>
          </cell>
          <cell r="G45" t="str">
            <v>ACTIVO</v>
          </cell>
          <cell r="H45" t="str">
            <v>14/03/2001</v>
          </cell>
          <cell r="P45" t="str">
            <v xml:space="preserve">IMPORTADOR/EXPORTADOR                                                                                                             </v>
          </cell>
          <cell r="Q45" t="str">
            <v>VTA.  MAY. DE MATERIAS PRIMAS AGROPEC.</v>
          </cell>
          <cell r="R45" t="str">
            <v>ELAB DE OTROS PROD. ALIMENTICIOS.</v>
          </cell>
          <cell r="T45" t="str">
            <v>NO</v>
          </cell>
        </row>
        <row r="46">
          <cell r="A46" t="str">
            <v>20528996214</v>
          </cell>
          <cell r="C46" t="str">
            <v>COOPERATIVAS, SAIS, CAPS</v>
          </cell>
          <cell r="F46" t="str">
            <v>HABIDO</v>
          </cell>
          <cell r="G46" t="str">
            <v>ACTIVO</v>
          </cell>
          <cell r="H46" t="str">
            <v>02/01/2014</v>
          </cell>
          <cell r="P46" t="str">
            <v xml:space="preserve">SIN ACTIVIDAD                                                                                                                     </v>
          </cell>
          <cell r="Q46" t="str">
            <v>CULTIVOS DE CEREALES.</v>
          </cell>
          <cell r="R46" t="str">
            <v>VTA.  MIN. ALIMENTOS, BEBIDAS, TABACO.</v>
          </cell>
          <cell r="T46" t="str">
            <v>NO</v>
          </cell>
        </row>
        <row r="47">
          <cell r="A47" t="str">
            <v>20486094657</v>
          </cell>
          <cell r="C47" t="str">
            <v>ASOCIACION</v>
          </cell>
          <cell r="F47" t="str">
            <v>NO HABIDO</v>
          </cell>
          <cell r="G47" t="str">
            <v>ACTIVO</v>
          </cell>
          <cell r="H47" t="str">
            <v>01/08/2003</v>
          </cell>
          <cell r="P47" t="str">
            <v xml:space="preserve">EXPORTADOR                                                                                                                        </v>
          </cell>
          <cell r="Q47" t="str">
            <v>CULTIVOS DE CEREALES.</v>
          </cell>
          <cell r="R47" t="str">
            <v>TRANSPORTE  DE CARGA POR CARRETERA.</v>
          </cell>
          <cell r="T47" t="str">
            <v>NO</v>
          </cell>
        </row>
        <row r="48">
          <cell r="A48" t="str">
            <v>20568962282</v>
          </cell>
          <cell r="C48" t="str">
            <v>ASOCIACION</v>
          </cell>
          <cell r="F48" t="str">
            <v>HABIDO</v>
          </cell>
          <cell r="G48" t="str">
            <v>SUSPENSION TEMPORAL</v>
          </cell>
          <cell r="H48" t="str">
            <v>04/03/2014</v>
          </cell>
          <cell r="P48" t="str">
            <v xml:space="preserve">IMPORTADOR/EXPORTADOR                                                                                                             </v>
          </cell>
          <cell r="Q48" t="str">
            <v>CULTIVOS DE CEREALES.</v>
          </cell>
          <cell r="R48" t="str">
            <v>EXPLOTACION MIXTA.</v>
          </cell>
          <cell r="T48" t="str">
            <v>NO</v>
          </cell>
        </row>
        <row r="49">
          <cell r="A49" t="str">
            <v>20601537771</v>
          </cell>
          <cell r="C49" t="str">
            <v>ASOCIACION</v>
          </cell>
          <cell r="F49" t="str">
            <v>HABIDO</v>
          </cell>
          <cell r="G49" t="str">
            <v>BAJA DE OFICIO</v>
          </cell>
          <cell r="H49" t="str">
            <v>28/09/2016</v>
          </cell>
          <cell r="P49" t="str">
            <v xml:space="preserve">IMPORTADOR/EXPORTADOR                                                                                                             </v>
          </cell>
          <cell r="Q49" t="str">
            <v>CULTIVOS DE CEREALES.</v>
          </cell>
          <cell r="R49" t="str">
            <v>-</v>
          </cell>
          <cell r="T49" t="str">
            <v>NO</v>
          </cell>
        </row>
        <row r="50">
          <cell r="A50" t="str">
            <v>20603557825</v>
          </cell>
          <cell r="C50" t="str">
            <v>COOPERATIVAS, SAIS, CAPS</v>
          </cell>
          <cell r="F50" t="str">
            <v>HABIDO</v>
          </cell>
          <cell r="G50" t="str">
            <v>ACTIVO</v>
          </cell>
          <cell r="H50" t="str">
            <v>03/09/2018</v>
          </cell>
          <cell r="P50" t="str">
            <v xml:space="preserve">SIN ACTIVIDAD                                                                                                                     </v>
          </cell>
          <cell r="Q50" t="str">
            <v>CULTIVO DE FRUTAS.</v>
          </cell>
          <cell r="R50" t="str">
            <v>-</v>
          </cell>
          <cell r="T50" t="str">
            <v>NO</v>
          </cell>
        </row>
        <row r="51">
          <cell r="A51" t="str">
            <v>20485945815</v>
          </cell>
          <cell r="C51" t="str">
            <v>COOPERATIVAS, SAIS, CAPS</v>
          </cell>
          <cell r="F51" t="str">
            <v>HABIDO</v>
          </cell>
          <cell r="G51" t="str">
            <v>SUSPENSION TEMPORAL</v>
          </cell>
          <cell r="H51" t="str">
            <v>01/03/2002</v>
          </cell>
          <cell r="P51" t="str">
            <v xml:space="preserve">IMPORTADOR/EXPORTADOR                                                                                                             </v>
          </cell>
          <cell r="Q51" t="str">
            <v>CULTIVO DE FRUTAS.</v>
          </cell>
          <cell r="R51" t="str">
            <v>-</v>
          </cell>
          <cell r="T51" t="str">
            <v>NO</v>
          </cell>
        </row>
        <row r="52">
          <cell r="A52" t="str">
            <v>20602161081</v>
          </cell>
          <cell r="C52" t="str">
            <v>ASOCIACION</v>
          </cell>
          <cell r="F52" t="str">
            <v>HABIDO</v>
          </cell>
          <cell r="G52" t="str">
            <v>BAJA DE OFICIO</v>
          </cell>
          <cell r="H52" t="str">
            <v>26/05/2017</v>
          </cell>
          <cell r="P52" t="str">
            <v xml:space="preserve">IMPORTADOR/EXPORTADOR                                                                                                             </v>
          </cell>
          <cell r="Q52" t="str">
            <v>ELAB DE OTROS PROD. ALIMENTICIOS.</v>
          </cell>
          <cell r="R52" t="str">
            <v>CULTIVO DE FRUTAS.</v>
          </cell>
          <cell r="T52" t="str">
            <v>NO</v>
          </cell>
        </row>
        <row r="53">
          <cell r="A53" t="str">
            <v>20568194951</v>
          </cell>
          <cell r="C53" t="str">
            <v>ASOCIACION</v>
          </cell>
          <cell r="F53" t="str">
            <v>HABIDO</v>
          </cell>
          <cell r="G53" t="str">
            <v>ACTIVO</v>
          </cell>
          <cell r="H53" t="str">
            <v>21/12/2011</v>
          </cell>
          <cell r="P53" t="str">
            <v xml:space="preserve">EXPORTADOR                                                                                                                        </v>
          </cell>
          <cell r="Q53" t="str">
            <v>ELAB. FRUTAS, LEG. Y HORTALIZAS.</v>
          </cell>
          <cell r="R53" t="str">
            <v>TRANSPORTE  DE CARGA POR CARRETERA.</v>
          </cell>
          <cell r="T53" t="str">
            <v>NO</v>
          </cell>
        </row>
        <row r="54">
          <cell r="A54" t="str">
            <v>20129529530</v>
          </cell>
          <cell r="C54" t="str">
            <v>COOPERATIVAS, SAIS, CAPS</v>
          </cell>
          <cell r="F54" t="str">
            <v>HABIDO</v>
          </cell>
          <cell r="G54" t="str">
            <v>ACTIVO</v>
          </cell>
          <cell r="H54" t="str">
            <v>04/05/1993</v>
          </cell>
          <cell r="P54" t="str">
            <v xml:space="preserve">EXPORTADOR                                                                                                                        </v>
          </cell>
          <cell r="Q54" t="str">
            <v>CULTIVO DE FRUTAS.</v>
          </cell>
          <cell r="R54" t="str">
            <v>-</v>
          </cell>
          <cell r="T54" t="str">
            <v>NO</v>
          </cell>
        </row>
        <row r="55">
          <cell r="A55" t="str">
            <v>20606485281</v>
          </cell>
          <cell r="C55" t="str">
            <v>COOPERATIVAS, SAIS, CAPS</v>
          </cell>
          <cell r="F55" t="str">
            <v>HABIDO</v>
          </cell>
          <cell r="G55" t="str">
            <v>ACTIVO</v>
          </cell>
          <cell r="H55" t="str">
            <v>09/09/2020</v>
          </cell>
          <cell r="P55" t="str">
            <v xml:space="preserve">SIN ACTIVIDAD                                                                                                                     </v>
          </cell>
          <cell r="Q55" t="str">
            <v>CULTIVOS DE CEREALES.</v>
          </cell>
          <cell r="R55" t="str">
            <v>-</v>
          </cell>
          <cell r="T55" t="str">
            <v>NO</v>
          </cell>
        </row>
        <row r="56">
          <cell r="A56" t="str">
            <v>20600964080</v>
          </cell>
          <cell r="C56" t="str">
            <v>ASOCIACION</v>
          </cell>
          <cell r="F56" t="str">
            <v>HABIDO</v>
          </cell>
          <cell r="G56" t="str">
            <v>ACTIVO</v>
          </cell>
          <cell r="H56" t="str">
            <v>21/11/2024</v>
          </cell>
          <cell r="P56" t="str">
            <v xml:space="preserve">SIN ACTIVIDAD                                                                                                                     </v>
          </cell>
          <cell r="Q56" t="str">
            <v>SERVICIOS AGRICOLAS, GANADERAS.</v>
          </cell>
          <cell r="R56" t="str">
            <v>-</v>
          </cell>
          <cell r="T56" t="str">
            <v>NO</v>
          </cell>
        </row>
        <row r="57">
          <cell r="A57" t="str">
            <v>20487351343</v>
          </cell>
          <cell r="C57" t="str">
            <v>ASOCIACION</v>
          </cell>
          <cell r="F57" t="str">
            <v>HABIDO</v>
          </cell>
          <cell r="G57" t="str">
            <v>BAJA DE OFICIO</v>
          </cell>
          <cell r="H57" t="str">
            <v>30/10/2024</v>
          </cell>
          <cell r="P57" t="str">
            <v xml:space="preserve">SIN ACTIVIDAD                                                                                                                     </v>
          </cell>
          <cell r="Q57" t="str">
            <v>ACTIVIDADES OTRAS ASOCIACIONES NCP.</v>
          </cell>
          <cell r="R57" t="str">
            <v>-</v>
          </cell>
          <cell r="T57" t="str">
            <v>NO</v>
          </cell>
        </row>
        <row r="58">
          <cell r="A58" t="str">
            <v>20539280644</v>
          </cell>
          <cell r="C58" t="str">
            <v>ASOCIACION</v>
          </cell>
          <cell r="F58" t="str">
            <v>HABIDO</v>
          </cell>
          <cell r="G58" t="str">
            <v>BAJA DE OFICIO</v>
          </cell>
          <cell r="H58" t="str">
            <v>31/05/2019</v>
          </cell>
          <cell r="P58" t="str">
            <v xml:space="preserve">SIN ACTIVIDAD                                                                                                                     </v>
          </cell>
          <cell r="Q58" t="str">
            <v>ACTIV.ORGANIZACIONES EMPRESARIALES</v>
          </cell>
          <cell r="R58" t="str">
            <v>-</v>
          </cell>
          <cell r="T58" t="str">
            <v>NO</v>
          </cell>
        </row>
        <row r="59">
          <cell r="A59" t="str">
            <v>20568071281</v>
          </cell>
          <cell r="C59" t="str">
            <v>COOPERATIVAS, SAIS, CAPS</v>
          </cell>
          <cell r="F59" t="str">
            <v>HABIDO</v>
          </cell>
          <cell r="G59" t="str">
            <v>ACTIVO</v>
          </cell>
          <cell r="H59" t="str">
            <v>27/07/2011</v>
          </cell>
          <cell r="P59" t="str">
            <v xml:space="preserve">IMPORTADOR/EXPORTADOR                                                                                                             </v>
          </cell>
          <cell r="Q59" t="str">
            <v>VTA.  MAY. DE MATERIAS PRIMAS AGROPEC.</v>
          </cell>
          <cell r="R59" t="str">
            <v>SERVICIOS AGRICOLAS, GANADERAS.</v>
          </cell>
          <cell r="T59" t="str">
            <v>NO</v>
          </cell>
        </row>
        <row r="60">
          <cell r="A60" t="str">
            <v>20601329159</v>
          </cell>
          <cell r="C60" t="str">
            <v>COOPERATIVAS, SAIS, CAPS</v>
          </cell>
          <cell r="F60" t="str">
            <v>HABIDO</v>
          </cell>
          <cell r="G60" t="str">
            <v>ACTIVO</v>
          </cell>
          <cell r="H60" t="str">
            <v>28/06/2016</v>
          </cell>
          <cell r="P60" t="str">
            <v xml:space="preserve">SIN ACTIVIDAD                                                                                                                     </v>
          </cell>
          <cell r="Q60" t="str">
            <v>VTA.  MIN. OTROS PRODUCTOS EN ALMACEN.</v>
          </cell>
          <cell r="R60" t="str">
            <v>-</v>
          </cell>
          <cell r="T60" t="str">
            <v>NO</v>
          </cell>
        </row>
        <row r="61">
          <cell r="A61" t="str">
            <v>20568567731</v>
          </cell>
          <cell r="C61" t="str">
            <v>COOPERATIVAS, SAIS, CAPS</v>
          </cell>
          <cell r="F61" t="str">
            <v>HABIDO</v>
          </cell>
          <cell r="G61" t="str">
            <v>ACTIVO</v>
          </cell>
          <cell r="H61" t="str">
            <v>16/01/2013</v>
          </cell>
          <cell r="P61" t="str">
            <v xml:space="preserve">IMPORTADOR/EXPORTADOR                                                                                                             </v>
          </cell>
          <cell r="Q61" t="str">
            <v>CULTIVOS DE CEREALES.</v>
          </cell>
          <cell r="R61" t="str">
            <v>EXPLOTACION MIXTA.</v>
          </cell>
          <cell r="T61" t="str">
            <v>NO</v>
          </cell>
        </row>
        <row r="62">
          <cell r="A62" t="str">
            <v>20529822350</v>
          </cell>
          <cell r="C62" t="str">
            <v>ASOCIACION</v>
          </cell>
          <cell r="F62" t="str">
            <v>NO HABIDO</v>
          </cell>
          <cell r="G62" t="str">
            <v>BAJA DE OFICIO</v>
          </cell>
          <cell r="H62" t="str">
            <v>22/11/2016</v>
          </cell>
          <cell r="P62" t="str">
            <v xml:space="preserve">SIN ACTIVIDAD                                                                                                                     </v>
          </cell>
          <cell r="Q62" t="str">
            <v>ACTIVIDADES OTRAS ASOCIACIONES NCP.</v>
          </cell>
          <cell r="R62" t="str">
            <v>-</v>
          </cell>
          <cell r="T62" t="str">
            <v>NO</v>
          </cell>
        </row>
        <row r="63">
          <cell r="A63" t="str">
            <v>20604401187</v>
          </cell>
          <cell r="C63" t="str">
            <v>ASOCIACION</v>
          </cell>
          <cell r="F63" t="str">
            <v>HABIDO</v>
          </cell>
          <cell r="G63" t="str">
            <v>BAJA DE OFICIO</v>
          </cell>
          <cell r="H63" t="str">
            <v>18/03/2019</v>
          </cell>
          <cell r="P63" t="str">
            <v xml:space="preserve">SIN ACTIVIDAD                                                                                                                     </v>
          </cell>
          <cell r="Q63" t="str">
            <v>ELAB DE OTROS PROD. ALIMENTICIOS.</v>
          </cell>
          <cell r="R63" t="str">
            <v>-</v>
          </cell>
          <cell r="T63" t="str">
            <v>NO</v>
          </cell>
        </row>
        <row r="64">
          <cell r="A64" t="str">
            <v>20146696041</v>
          </cell>
          <cell r="C64" t="str">
            <v>COOPERATIVAS, SAIS, CAPS</v>
          </cell>
          <cell r="F64" t="str">
            <v>HABIDO</v>
          </cell>
          <cell r="G64" t="str">
            <v>ACTIVO</v>
          </cell>
          <cell r="H64" t="str">
            <v>01/07/1993</v>
          </cell>
          <cell r="P64" t="str">
            <v xml:space="preserve">SIN ACTIVIDAD                                                                                                                     </v>
          </cell>
          <cell r="Q64" t="str">
            <v>VTA. MAY. ALIMENTOS, BEBIDAS Y TABACO.</v>
          </cell>
          <cell r="R64" t="str">
            <v>-</v>
          </cell>
          <cell r="T64" t="str">
            <v>NO</v>
          </cell>
        </row>
        <row r="65">
          <cell r="A65" t="str">
            <v>20145484597</v>
          </cell>
          <cell r="C65" t="str">
            <v>COOPERATIVAS, SAIS, CAPS</v>
          </cell>
          <cell r="F65" t="str">
            <v>HABIDO</v>
          </cell>
          <cell r="G65" t="str">
            <v>ACTIVO</v>
          </cell>
          <cell r="H65" t="str">
            <v>30/06/1993</v>
          </cell>
          <cell r="P65" t="str">
            <v xml:space="preserve">SIN ACTIVIDAD                                                                                                                     </v>
          </cell>
          <cell r="Q65" t="str">
            <v>VTA.  MAY. DE MATERIAS PRIMAS AGROPEC.</v>
          </cell>
          <cell r="R65" t="str">
            <v>TRANSPORTE  DE CARGA POR CARRETERA.</v>
          </cell>
          <cell r="T65" t="str">
            <v>NO</v>
          </cell>
        </row>
        <row r="66">
          <cell r="A66" t="str">
            <v>20118578415</v>
          </cell>
          <cell r="C66" t="str">
            <v>COOPERATIVAS, SAIS, CAPS</v>
          </cell>
          <cell r="F66" t="str">
            <v>HABIDO</v>
          </cell>
          <cell r="G66" t="str">
            <v>ACTIVO</v>
          </cell>
          <cell r="H66" t="str">
            <v>25/04/1993</v>
          </cell>
          <cell r="P66" t="str">
            <v xml:space="preserve">EXPORTADOR                                                                                                                        </v>
          </cell>
          <cell r="Q66" t="str">
            <v>VTA.  MAY. DE MATERIAS PRIMAS AGROPEC.</v>
          </cell>
          <cell r="R66" t="str">
            <v>ELAB DE OTROS PROD. ALIMENTICIOS.</v>
          </cell>
          <cell r="T66" t="str">
            <v>NO</v>
          </cell>
        </row>
        <row r="67">
          <cell r="A67" t="str">
            <v>20531405723</v>
          </cell>
          <cell r="C67" t="str">
            <v>COOPERATIVAS, SAIS, CAPS</v>
          </cell>
          <cell r="F67" t="str">
            <v>HABIDO</v>
          </cell>
          <cell r="G67" t="str">
            <v>ACTIVO</v>
          </cell>
          <cell r="H67" t="str">
            <v>16/05/2003</v>
          </cell>
          <cell r="P67" t="str">
            <v xml:space="preserve">IMPORTADOR/EXPORTADOR                                                                                                             </v>
          </cell>
          <cell r="Q67" t="str">
            <v>CULTIVOS DE CEREALES.</v>
          </cell>
          <cell r="R67" t="str">
            <v>TRANSPORTE  DE CARGA POR CARRETERA.</v>
          </cell>
          <cell r="T67" t="str">
            <v>NO</v>
          </cell>
        </row>
        <row r="68">
          <cell r="A68" t="str">
            <v>20450319423</v>
          </cell>
          <cell r="C68" t="str">
            <v>COOPERATIVAS, SAIS, CAPS</v>
          </cell>
          <cell r="F68" t="str">
            <v>HABIDO</v>
          </cell>
          <cell r="G68" t="str">
            <v>ACTIVO</v>
          </cell>
          <cell r="H68" t="str">
            <v>17/04/2008</v>
          </cell>
          <cell r="P68" t="str">
            <v xml:space="preserve">SIN ACTIVIDAD                                                                                                                     </v>
          </cell>
          <cell r="Q68" t="str">
            <v>CULTIVOS DE CEREALES.</v>
          </cell>
          <cell r="R68" t="str">
            <v>TRANSPORTE  DE CARGA POR CARRETERA.</v>
          </cell>
          <cell r="T68" t="str">
            <v>NO</v>
          </cell>
        </row>
        <row r="69">
          <cell r="A69" t="str">
            <v>20450242021</v>
          </cell>
          <cell r="C69" t="str">
            <v>COOPERATIVAS, SAIS, CAPS</v>
          </cell>
          <cell r="F69" t="str">
            <v>HABIDO</v>
          </cell>
          <cell r="G69" t="str">
            <v>ACTIVO</v>
          </cell>
          <cell r="H69" t="str">
            <v>02/07/2007</v>
          </cell>
          <cell r="P69" t="str">
            <v xml:space="preserve">EXPORTADOR                                                                                                                        </v>
          </cell>
          <cell r="Q69" t="str">
            <v>ACTIVIDADES OTRAS ASOCIACIONES NCP.</v>
          </cell>
          <cell r="R69" t="str">
            <v>VTA.  MAY. DE MATERIAS PRIMAS AGROPEC.</v>
          </cell>
          <cell r="T69" t="str">
            <v>NO</v>
          </cell>
        </row>
        <row r="70">
          <cell r="A70" t="str">
            <v>20450189201</v>
          </cell>
          <cell r="C70" t="str">
            <v>COOPERATIVAS, SAIS, CAPS</v>
          </cell>
          <cell r="F70" t="str">
            <v>HABIDO</v>
          </cell>
          <cell r="G70" t="str">
            <v>ACTIVO</v>
          </cell>
          <cell r="H70" t="str">
            <v>05/12/2006</v>
          </cell>
          <cell r="P70" t="str">
            <v xml:space="preserve">IMPORTADOR/EXPORTADOR                                                                                                             </v>
          </cell>
          <cell r="Q70" t="str">
            <v>SERVICIOS AGRICOLAS, GANADERAS.</v>
          </cell>
          <cell r="R70" t="str">
            <v>TRANSPORTE  DE CARGA POR CARRETERA.</v>
          </cell>
          <cell r="T70" t="str">
            <v>NO</v>
          </cell>
        </row>
        <row r="71">
          <cell r="A71" t="str">
            <v>20600796721</v>
          </cell>
          <cell r="C71" t="str">
            <v>ASOCIACION</v>
          </cell>
          <cell r="F71" t="str">
            <v>HABIDO</v>
          </cell>
          <cell r="G71" t="str">
            <v>ACTIVO</v>
          </cell>
          <cell r="H71" t="str">
            <v>09/11/2015</v>
          </cell>
          <cell r="P71" t="str">
            <v xml:space="preserve">SIN ACTIVIDAD                                                                                                                     </v>
          </cell>
          <cell r="Q71" t="str">
            <v>EXPLOTACION MIXTA.</v>
          </cell>
          <cell r="R71" t="str">
            <v>-</v>
          </cell>
          <cell r="T71" t="str">
            <v>NO</v>
          </cell>
        </row>
        <row r="72">
          <cell r="A72" t="str">
            <v>20393786044</v>
          </cell>
          <cell r="C72" t="str">
            <v>COOPERATIVAS, SAIS, CAPS</v>
          </cell>
          <cell r="F72" t="str">
            <v>HABIDO</v>
          </cell>
          <cell r="G72" t="str">
            <v>ACTIVO</v>
          </cell>
          <cell r="H72" t="str">
            <v>04/04/2012</v>
          </cell>
          <cell r="P72" t="str">
            <v xml:space="preserve">SIN ACTIVIDAD                                                                                                                     </v>
          </cell>
          <cell r="Q72" t="str">
            <v>CULTIVO DE FRUTAS.</v>
          </cell>
          <cell r="R72" t="str">
            <v>-</v>
          </cell>
          <cell r="T72" t="str">
            <v>NO</v>
          </cell>
        </row>
        <row r="73">
          <cell r="A73" t="str">
            <v>20606717475</v>
          </cell>
          <cell r="C73" t="str">
            <v>ASOCIACION</v>
          </cell>
          <cell r="F73" t="str">
            <v>HABIDO</v>
          </cell>
          <cell r="G73" t="str">
            <v>BAJA PROV. POR OFICIO</v>
          </cell>
          <cell r="H73" t="str">
            <v>18/10/2020</v>
          </cell>
          <cell r="P73" t="str">
            <v xml:space="preserve">SIN ACTIVIDAD                                                                                                                     </v>
          </cell>
          <cell r="Q73" t="str">
            <v>ACTIVIDADES OTRAS ASOCIACIONES NCP.</v>
          </cell>
          <cell r="R73" t="str">
            <v>-</v>
          </cell>
          <cell r="T73" t="str">
            <v>NO</v>
          </cell>
        </row>
        <row r="74">
          <cell r="A74" t="str">
            <v>20529801433</v>
          </cell>
          <cell r="C74" t="str">
            <v>ASOCIACION</v>
          </cell>
          <cell r="F74" t="str">
            <v>HABIDO</v>
          </cell>
          <cell r="G74" t="str">
            <v>BAJA DE OFICIO</v>
          </cell>
          <cell r="H74" t="str">
            <v>27/06/2017</v>
          </cell>
          <cell r="P74" t="str">
            <v xml:space="preserve">SIN ACTIVIDAD                                                                                                                     </v>
          </cell>
          <cell r="Q74" t="str">
            <v>ACTIVIDADES OTRAS ASOCIACIONES NCP.</v>
          </cell>
          <cell r="R74" t="str">
            <v>-</v>
          </cell>
          <cell r="T74" t="str">
            <v>NO</v>
          </cell>
        </row>
        <row r="75">
          <cell r="A75" t="str">
            <v>20607382604</v>
          </cell>
          <cell r="C75" t="str">
            <v>ASOCIACION</v>
          </cell>
          <cell r="F75" t="str">
            <v>HABIDO</v>
          </cell>
          <cell r="G75" t="str">
            <v>ACTIVO</v>
          </cell>
          <cell r="H75" t="str">
            <v>01/02/2021</v>
          </cell>
          <cell r="P75" t="str">
            <v xml:space="preserve">SIN ACTIVIDAD                                                                                                                     </v>
          </cell>
          <cell r="Q75" t="str">
            <v>ACTIVIDADES OTRAS ASOCIACIONES NCP.</v>
          </cell>
          <cell r="R75" t="str">
            <v>-</v>
          </cell>
          <cell r="T75" t="str">
            <v>NO</v>
          </cell>
        </row>
        <row r="76">
          <cell r="A76" t="str">
            <v>20601958911</v>
          </cell>
          <cell r="C76" t="str">
            <v>COOPERATIVAS, SAIS, CAPS</v>
          </cell>
          <cell r="F76" t="str">
            <v>HABIDO</v>
          </cell>
          <cell r="G76" t="str">
            <v>ACTIVO</v>
          </cell>
          <cell r="H76" t="str">
            <v>14/03/2017</v>
          </cell>
          <cell r="P76" t="str">
            <v xml:space="preserve">EXPORTADOR                                                                                                                        </v>
          </cell>
          <cell r="Q76" t="str">
            <v>EXPLOTACION MIXTA.</v>
          </cell>
          <cell r="R76" t="str">
            <v>PESCA, EXPLOT. CRIADEROS DE PECES.</v>
          </cell>
          <cell r="T76" t="str">
            <v>NO</v>
          </cell>
        </row>
        <row r="77">
          <cell r="A77" t="str">
            <v>20610739491</v>
          </cell>
          <cell r="C77" t="str">
            <v>ASOCIACION</v>
          </cell>
          <cell r="F77" t="str">
            <v>HABIDO</v>
          </cell>
          <cell r="G77" t="str">
            <v>ACTIVO</v>
          </cell>
          <cell r="H77" t="str">
            <v>17/03/2023</v>
          </cell>
          <cell r="P77" t="str">
            <v xml:space="preserve">EXPORTADOR                                                                                                                        </v>
          </cell>
          <cell r="Q77" t="str">
            <v>SERVICIOS AGRICOLAS, GANADERAS.</v>
          </cell>
          <cell r="R77" t="str">
            <v>CULTIVOS DE CEREALES.</v>
          </cell>
          <cell r="T77" t="str">
            <v>NO</v>
          </cell>
        </row>
        <row r="78">
          <cell r="A78" t="str">
            <v>20609025353</v>
          </cell>
          <cell r="C78" t="str">
            <v>ASOCIACION</v>
          </cell>
          <cell r="F78" t="str">
            <v>HABIDO</v>
          </cell>
          <cell r="G78" t="str">
            <v>ACTIVO</v>
          </cell>
          <cell r="H78" t="str">
            <v>28/01/2022</v>
          </cell>
          <cell r="P78" t="str">
            <v xml:space="preserve">SIN ACTIVIDAD                                                                                                                     </v>
          </cell>
          <cell r="Q78" t="str">
            <v>VTA. MAY. ALIMENTOS, BEBIDAS Y TABACO.</v>
          </cell>
          <cell r="R78" t="str">
            <v>SERVICIOS AGRICOLAS, GANADERAS.</v>
          </cell>
          <cell r="T78" t="str">
            <v>NO</v>
          </cell>
        </row>
        <row r="79">
          <cell r="A79" t="str">
            <v>20486255090</v>
          </cell>
          <cell r="C79" t="str">
            <v>COOPERATIVAS, SAIS, CAPS</v>
          </cell>
          <cell r="F79" t="str">
            <v>HABIDO</v>
          </cell>
          <cell r="G79" t="str">
            <v>ACTIVO</v>
          </cell>
          <cell r="H79" t="str">
            <v>17/12/2004</v>
          </cell>
          <cell r="P79" t="str">
            <v xml:space="preserve">EXPORTADOR                                                                                                                        </v>
          </cell>
          <cell r="Q79" t="str">
            <v>CULTIVOS DE CEREALES.</v>
          </cell>
          <cell r="R79" t="str">
            <v>SERVICIOS AGRICOLAS, GANADERAS.</v>
          </cell>
          <cell r="T79" t="str">
            <v>NO</v>
          </cell>
        </row>
        <row r="80">
          <cell r="A80" t="str">
            <v>20607775185</v>
          </cell>
          <cell r="C80" t="str">
            <v>ASOCIACION</v>
          </cell>
          <cell r="F80" t="str">
            <v>HABIDO</v>
          </cell>
          <cell r="G80" t="str">
            <v>BAJA DE OFICIO</v>
          </cell>
          <cell r="H80" t="str">
            <v>29/08/2025</v>
          </cell>
          <cell r="P80" t="str">
            <v xml:space="preserve">SIN ACTIVIDAD                                                                                                                     </v>
          </cell>
          <cell r="Q80" t="str">
            <v>CULTIVO DE FRUTAS.</v>
          </cell>
          <cell r="R80" t="str">
            <v>-</v>
          </cell>
          <cell r="T80" t="str">
            <v>NO</v>
          </cell>
        </row>
        <row r="81">
          <cell r="A81" t="str">
            <v>20610772553</v>
          </cell>
          <cell r="C81" t="str">
            <v>ASOCIACION</v>
          </cell>
          <cell r="F81" t="str">
            <v>HABIDO</v>
          </cell>
          <cell r="G81" t="str">
            <v>BAJA DE OFICIO</v>
          </cell>
          <cell r="H81" t="str">
            <v>24/03/2025</v>
          </cell>
          <cell r="P81" t="str">
            <v xml:space="preserve">SIN ACTIVIDAD                                                                                                                     </v>
          </cell>
          <cell r="Q81" t="str">
            <v>ACTIVIDADES OTRAS ASOCIACIONES NCP.</v>
          </cell>
          <cell r="R81" t="str">
            <v>-</v>
          </cell>
          <cell r="T81" t="str">
            <v>NO</v>
          </cell>
        </row>
        <row r="82">
          <cell r="A82" t="str">
            <v>20604705411</v>
          </cell>
          <cell r="C82" t="str">
            <v>COOPERATIVAS, SAIS, CAPS</v>
          </cell>
          <cell r="F82" t="str">
            <v>HABIDO</v>
          </cell>
          <cell r="G82" t="str">
            <v>ACTIVO</v>
          </cell>
          <cell r="H82" t="str">
            <v>15/05/2019</v>
          </cell>
          <cell r="P82" t="str">
            <v xml:space="preserve">SIN ACTIVIDAD                                                                                                                     </v>
          </cell>
          <cell r="Q82" t="str">
            <v>OTRAS ACTIVID.DE TIPO SERVICIO NCP</v>
          </cell>
          <cell r="R82" t="str">
            <v>-</v>
          </cell>
          <cell r="T82" t="str">
            <v>NO</v>
          </cell>
        </row>
        <row r="83">
          <cell r="A83" t="str">
            <v>20607265624</v>
          </cell>
          <cell r="C83" t="str">
            <v>ASOCIACION</v>
          </cell>
          <cell r="F83" t="str">
            <v>HABIDO</v>
          </cell>
          <cell r="G83" t="str">
            <v>ACTIVO</v>
          </cell>
          <cell r="H83" t="str">
            <v>18/01/2021</v>
          </cell>
          <cell r="P83" t="str">
            <v xml:space="preserve">SIN ACTIVIDAD                                                                                                                     </v>
          </cell>
          <cell r="Q83" t="str">
            <v>ACTIVIDADES OTRAS ASOCIACIONES NCP.</v>
          </cell>
          <cell r="R83" t="str">
            <v>-</v>
          </cell>
          <cell r="T83" t="str">
            <v>NO</v>
          </cell>
        </row>
        <row r="84">
          <cell r="A84" t="str">
            <v>20606041382</v>
          </cell>
          <cell r="C84" t="str">
            <v>ASOCIACION</v>
          </cell>
          <cell r="F84" t="str">
            <v>HABIDO</v>
          </cell>
          <cell r="G84" t="str">
            <v>BAJA DE OFICIO</v>
          </cell>
          <cell r="H84" t="str">
            <v>12/03/2020</v>
          </cell>
          <cell r="P84" t="str">
            <v xml:space="preserve">SIN ACTIVIDAD                                                                                                                     </v>
          </cell>
          <cell r="Q84" t="str">
            <v>ACTIVIDADES OTRAS ASOCIACIONES NCP.</v>
          </cell>
          <cell r="R84" t="str">
            <v>-</v>
          </cell>
          <cell r="T84" t="str">
            <v>NO</v>
          </cell>
        </row>
        <row r="85">
          <cell r="A85" t="str">
            <v>20612331821</v>
          </cell>
          <cell r="C85" t="str">
            <v>ASOCIACION</v>
          </cell>
          <cell r="F85" t="str">
            <v>HABIDO</v>
          </cell>
          <cell r="G85" t="str">
            <v>ACTIVO</v>
          </cell>
          <cell r="H85" t="str">
            <v>14/03/2024</v>
          </cell>
          <cell r="P85" t="str">
            <v xml:space="preserve">EXPORTADOR                                                                                                                        </v>
          </cell>
          <cell r="Q85" t="str">
            <v>EXPLOTACION MIXTA.</v>
          </cell>
          <cell r="R85" t="str">
            <v>ELAB DE OTROS PROD. ALIMENTICIOS.</v>
          </cell>
          <cell r="T85" t="str">
            <v>NO</v>
          </cell>
        </row>
        <row r="86">
          <cell r="A86" t="str">
            <v>20602712657</v>
          </cell>
          <cell r="C86" t="str">
            <v>COOPERATIVAS, SAIS, CAPS</v>
          </cell>
          <cell r="F86" t="str">
            <v>HABIDO</v>
          </cell>
          <cell r="G86" t="str">
            <v>ACTIVO</v>
          </cell>
          <cell r="H86" t="str">
            <v>14/12/2017</v>
          </cell>
          <cell r="P86" t="str">
            <v xml:space="preserve">SIN ACTIVIDAD                                                                                                                     </v>
          </cell>
          <cell r="Q86" t="str">
            <v>CULTIVO DE FRUTAS.</v>
          </cell>
          <cell r="R86" t="str">
            <v>-</v>
          </cell>
          <cell r="T86" t="str">
            <v>NO</v>
          </cell>
        </row>
        <row r="87">
          <cell r="A87" t="str">
            <v>20568080948</v>
          </cell>
          <cell r="C87" t="str">
            <v>ASOCIACION</v>
          </cell>
          <cell r="F87" t="str">
            <v>HABIDO</v>
          </cell>
          <cell r="G87" t="str">
            <v>ACTIVO</v>
          </cell>
          <cell r="H87" t="str">
            <v>25/10/2023</v>
          </cell>
          <cell r="P87" t="str">
            <v xml:space="preserve">SIN ACTIVIDAD                                                                                                                     </v>
          </cell>
          <cell r="Q87" t="str">
            <v>ACTIVIDADES OTRAS ASOCIACIONES NCP.</v>
          </cell>
          <cell r="R87" t="str">
            <v>-</v>
          </cell>
          <cell r="T87" t="str">
            <v>NO</v>
          </cell>
        </row>
        <row r="88">
          <cell r="A88" t="str">
            <v>20534524774</v>
          </cell>
          <cell r="C88" t="str">
            <v>COOPERATIVAS, SAIS, CAPS</v>
          </cell>
          <cell r="F88" t="str">
            <v>HABIDO</v>
          </cell>
          <cell r="G88" t="str">
            <v>ACTIVO</v>
          </cell>
          <cell r="H88" t="str">
            <v>13/03/2012</v>
          </cell>
          <cell r="P88" t="str">
            <v xml:space="preserve">SIN ACTIVIDAD                                                                                                                     </v>
          </cell>
          <cell r="Q88" t="str">
            <v>VTA.  MAY. DE MATERIAS PRIMAS AGROPEC.</v>
          </cell>
          <cell r="R88" t="str">
            <v>-</v>
          </cell>
          <cell r="T88" t="str">
            <v>NO</v>
          </cell>
        </row>
        <row r="89">
          <cell r="A89" t="str">
            <v>20601339090</v>
          </cell>
          <cell r="C89" t="str">
            <v>COOPERATIVAS, SAIS, CAPS</v>
          </cell>
          <cell r="F89" t="str">
            <v>HABIDO</v>
          </cell>
          <cell r="G89" t="str">
            <v>ACTIVO</v>
          </cell>
          <cell r="H89" t="str">
            <v>04/07/2016</v>
          </cell>
          <cell r="P89" t="str">
            <v xml:space="preserve">SIN ACTIVIDAD                                                                                                                     </v>
          </cell>
          <cell r="Q89" t="str">
            <v>CULTIVO DE FRUTAS.</v>
          </cell>
          <cell r="R89" t="str">
            <v>-</v>
          </cell>
          <cell r="T89" t="str">
            <v>NO</v>
          </cell>
        </row>
        <row r="90">
          <cell r="A90" t="str">
            <v>20573344791</v>
          </cell>
          <cell r="C90" t="str">
            <v>ASOCIACION</v>
          </cell>
          <cell r="F90" t="str">
            <v>NO HABIDO</v>
          </cell>
          <cell r="G90" t="str">
            <v>BAJA DE OFICIO</v>
          </cell>
          <cell r="H90" t="str">
            <v>12/12/2014</v>
          </cell>
          <cell r="P90" t="str">
            <v xml:space="preserve">SIN ACTIVIDAD                                                                                                                     </v>
          </cell>
          <cell r="Q90" t="str">
            <v>CULTIVO DE FRUTAS.</v>
          </cell>
          <cell r="R90" t="str">
            <v>VTA.  MAY. DE MATERIAS PRIMAS AGROPEC.</v>
          </cell>
          <cell r="T90" t="str">
            <v>NO</v>
          </cell>
        </row>
        <row r="91">
          <cell r="A91" t="str">
            <v>20611316616</v>
          </cell>
          <cell r="C91" t="str">
            <v>ASOCIACION</v>
          </cell>
          <cell r="F91" t="str">
            <v>HABIDO</v>
          </cell>
          <cell r="G91" t="str">
            <v>ACTIVO</v>
          </cell>
          <cell r="H91" t="str">
            <v>03/11/2025</v>
          </cell>
          <cell r="P91" t="str">
            <v xml:space="preserve">SIN ACTIVIDAD                                                                                                                     </v>
          </cell>
          <cell r="Q91" t="str">
            <v>CRIA DE ANIMALES DOMESTICOS.</v>
          </cell>
          <cell r="R91" t="str">
            <v>CULTIVOS DE CEREALES.</v>
          </cell>
          <cell r="T91" t="str">
            <v>NO</v>
          </cell>
        </row>
        <row r="92">
          <cell r="A92" t="str">
            <v>20541141171</v>
          </cell>
          <cell r="C92" t="str">
            <v>COOPERATIVAS, SAIS, CAPS</v>
          </cell>
          <cell r="F92" t="str">
            <v>HABIDO</v>
          </cell>
          <cell r="G92" t="str">
            <v>ACTIVO</v>
          </cell>
          <cell r="H92" t="str">
            <v>01/02/2012</v>
          </cell>
          <cell r="P92" t="str">
            <v xml:space="preserve">SIN ACTIVIDAD                                                                                                                     </v>
          </cell>
          <cell r="Q92" t="str">
            <v>EXPLOTACION MIXTA.</v>
          </cell>
          <cell r="R92" t="str">
            <v>CULTIVO DE HORTALIZAS Y LEGUMBRES.</v>
          </cell>
          <cell r="T92" t="str">
            <v>NO</v>
          </cell>
        </row>
      </sheetData>
      <sheetData sheetId="6" refreshError="1"/>
      <sheetData sheetId="7" refreshError="1"/>
      <sheetData sheetId="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cdn.www.gob.pe/uploads/document/file/3486755/Directorio_RPE_2023.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fichaduanas/Serie%20de%20la%20Declaraci%C3%B3n096261-S1.pdf" TargetMode="External"/><Relationship Id="rId299" Type="http://schemas.openxmlformats.org/officeDocument/2006/relationships/hyperlink" Target="http://../fichaduanas/Serie%20de%20la%20Declaraci%C3%B3n040735-S1.pdf" TargetMode="External"/><Relationship Id="rId21" Type="http://schemas.openxmlformats.org/officeDocument/2006/relationships/hyperlink" Target="http://../fichaduanas/Serie%20de%20la%20Declaraci%C3%B3n099496-S1.pdf" TargetMode="External"/><Relationship Id="rId63" Type="http://schemas.openxmlformats.org/officeDocument/2006/relationships/hyperlink" Target="http://../fichaduanas/Serie%20de%20la%20Declaraci%C3%B3n124805-S1.pdf" TargetMode="External"/><Relationship Id="rId159" Type="http://schemas.openxmlformats.org/officeDocument/2006/relationships/hyperlink" Target="http://../fichaduanas/Consulta%20DUA117358.pdf" TargetMode="External"/><Relationship Id="rId324" Type="http://schemas.openxmlformats.org/officeDocument/2006/relationships/hyperlink" Target="http://../fichaduanas/Serie%20de%20la%20Declaraci%C3%B3n030765-S1.pdf" TargetMode="External"/><Relationship Id="rId366" Type="http://schemas.openxmlformats.org/officeDocument/2006/relationships/hyperlink" Target="http://../fichaduanas/Serie%20de%20la%20Declaraci%C3%B3n122024-S1.pdf" TargetMode="External"/><Relationship Id="rId170" Type="http://schemas.openxmlformats.org/officeDocument/2006/relationships/hyperlink" Target="http://../fichaduanas/Serie%20de%20la%20Declaraci%C3%B3n032150-S1.pdf" TargetMode="External"/><Relationship Id="rId226" Type="http://schemas.openxmlformats.org/officeDocument/2006/relationships/hyperlink" Target="http://../fichaduanas/Serie%20de%20la%20Declaraci%C3%B3n031238-S1.pdf" TargetMode="External"/><Relationship Id="rId433" Type="http://schemas.openxmlformats.org/officeDocument/2006/relationships/hyperlink" Target="http://../fichaduanas/Serie%20de%20la%20Declaraci%C3%B3n048062-S1.pdf" TargetMode="External"/><Relationship Id="rId268" Type="http://schemas.openxmlformats.org/officeDocument/2006/relationships/hyperlink" Target="http://../fichaduanas/Serie%20de%20la%20Declaraci%C3%B3n050110-S1.pdf" TargetMode="External"/><Relationship Id="rId475" Type="http://schemas.openxmlformats.org/officeDocument/2006/relationships/hyperlink" Target="http://../fichaduanas/Serie%20de%20la%20Declaraci%C3%B3n047384-S7.pdf" TargetMode="External"/><Relationship Id="rId32" Type="http://schemas.openxmlformats.org/officeDocument/2006/relationships/hyperlink" Target="http://../fichaduanas/Consulta%20DUA105955.pdf" TargetMode="External"/><Relationship Id="rId74" Type="http://schemas.openxmlformats.org/officeDocument/2006/relationships/hyperlink" Target="http://../fichaduanas/Serie%20de%20la%20Declaraci%C3%B3n009028-S1.pdf" TargetMode="External"/><Relationship Id="rId128" Type="http://schemas.openxmlformats.org/officeDocument/2006/relationships/hyperlink" Target="http://../fichaduanas/Serie%20de%20la%20Declaraci%C3%B3n101650-S1.pdf" TargetMode="External"/><Relationship Id="rId335" Type="http://schemas.openxmlformats.org/officeDocument/2006/relationships/hyperlink" Target="http://../fichaduanas/Serie%20de%20la%20Declaraci%C3%B3n035551-S1.pdf" TargetMode="External"/><Relationship Id="rId377" Type="http://schemas.openxmlformats.org/officeDocument/2006/relationships/hyperlink" Target="http://../fichaduanas/Consulta%20DUA125732.pdf" TargetMode="External"/><Relationship Id="rId5" Type="http://schemas.openxmlformats.org/officeDocument/2006/relationships/hyperlink" Target="http://../fichaduanas/Serie%20de%20la%20Declaraci%C3%B3n001107-S1.pdf" TargetMode="External"/><Relationship Id="rId181" Type="http://schemas.openxmlformats.org/officeDocument/2006/relationships/hyperlink" Target="http://../fichaduanas/Consulta%20DUA035915.pdf" TargetMode="External"/><Relationship Id="rId237" Type="http://schemas.openxmlformats.org/officeDocument/2006/relationships/hyperlink" Target="http://../fichaduanas/Serie%20de%20la%20Declaraci%C3%B3n036767-S1.pdf" TargetMode="External"/><Relationship Id="rId402" Type="http://schemas.openxmlformats.org/officeDocument/2006/relationships/hyperlink" Target="http://../fichaduanas/Serie%20de%20la%20Declaraci%C3%B3n032115-S1.pdf" TargetMode="External"/><Relationship Id="rId279" Type="http://schemas.openxmlformats.org/officeDocument/2006/relationships/hyperlink" Target="http://../fichaduanas/Serie%20de%20la%20Declaraci%C3%B3n065812-S1.pdf" TargetMode="External"/><Relationship Id="rId444" Type="http://schemas.openxmlformats.org/officeDocument/2006/relationships/hyperlink" Target="http://../fichaduanas/Serie%20de%20la%20Declaraci%C3%B3n034443-S1.pdf" TargetMode="External"/><Relationship Id="rId43" Type="http://schemas.openxmlformats.org/officeDocument/2006/relationships/hyperlink" Target="http://../fichaduanas/Consulta%20DUA130331.pdf" TargetMode="External"/><Relationship Id="rId139" Type="http://schemas.openxmlformats.org/officeDocument/2006/relationships/hyperlink" Target="http://../fichaduanas/Serie%20de%20la%20Declaraci%C3%B3n074305-S1.pdf" TargetMode="External"/><Relationship Id="rId290" Type="http://schemas.openxmlformats.org/officeDocument/2006/relationships/hyperlink" Target="http://../fichaduanas/Consulta%20DUA059111.pdf" TargetMode="External"/><Relationship Id="rId304" Type="http://schemas.openxmlformats.org/officeDocument/2006/relationships/hyperlink" Target="http://../fichaduanas/Serie%20de%20la%20Declaraci%C3%B3n020987-S1.pdf" TargetMode="External"/><Relationship Id="rId346" Type="http://schemas.openxmlformats.org/officeDocument/2006/relationships/hyperlink" Target="http://../fichaduanas/Serie%20de%20la%20Declaraci%C3%B3n042807-S1.pdf" TargetMode="External"/><Relationship Id="rId388" Type="http://schemas.openxmlformats.org/officeDocument/2006/relationships/hyperlink" Target="http://../fichaduanas/Consulta%20DUA026875.pdf" TargetMode="External"/><Relationship Id="rId85" Type="http://schemas.openxmlformats.org/officeDocument/2006/relationships/hyperlink" Target="http://../fichaduanas/Serie%20de%20la%20Declaraci%C3%B3n118207-S1.pdf" TargetMode="External"/><Relationship Id="rId150" Type="http://schemas.openxmlformats.org/officeDocument/2006/relationships/hyperlink" Target="http://../fichaduanas/Serie%20de%20la%20Declaraci%C3%B3n056067-S1.pdf" TargetMode="External"/><Relationship Id="rId192" Type="http://schemas.openxmlformats.org/officeDocument/2006/relationships/hyperlink" Target="http://../fichaduanas/Serie%20de%20la%20Declaraci%C3%B3n048084-S1.pdf" TargetMode="External"/><Relationship Id="rId206" Type="http://schemas.openxmlformats.org/officeDocument/2006/relationships/hyperlink" Target="http://../fichaduanas/Serie%20de%20la%20Declaraci%C3%B3n018175-S1.pdf" TargetMode="External"/><Relationship Id="rId413" Type="http://schemas.openxmlformats.org/officeDocument/2006/relationships/hyperlink" Target="http://../fichaduanas/Serie%20de%20la%20Declaraci%C3%B3n035949-S1.pdf" TargetMode="External"/><Relationship Id="rId248" Type="http://schemas.openxmlformats.org/officeDocument/2006/relationships/hyperlink" Target="http://../fichaduanas/Serie%20de%20la%20Declaraci%C3%B3n037239-S1.pdf" TargetMode="External"/><Relationship Id="rId455" Type="http://schemas.openxmlformats.org/officeDocument/2006/relationships/hyperlink" Target="http://../fichaduanas/Serie%20de%20la%20Declaraci%C3%B3n036432-S1.pdf" TargetMode="External"/><Relationship Id="rId12" Type="http://schemas.openxmlformats.org/officeDocument/2006/relationships/hyperlink" Target="http://../fichaduanas/Serie%20de%20la%20Declaraci%C3%B3n001107-S8.pdf" TargetMode="External"/><Relationship Id="rId108" Type="http://schemas.openxmlformats.org/officeDocument/2006/relationships/hyperlink" Target="http://../fichaduanas/Serie%20de%20la%20Declaraci%C3%B3n081639-S1.pdf" TargetMode="External"/><Relationship Id="rId315" Type="http://schemas.openxmlformats.org/officeDocument/2006/relationships/hyperlink" Target="http://../fichaduanas/Consulta%20DUA026083.pdf" TargetMode="External"/><Relationship Id="rId357" Type="http://schemas.openxmlformats.org/officeDocument/2006/relationships/hyperlink" Target="http://../fichaduanas/Serie%20de%20la%20Declaraci%C3%B3n135927-S3.pdf" TargetMode="External"/><Relationship Id="rId54" Type="http://schemas.openxmlformats.org/officeDocument/2006/relationships/hyperlink" Target="http://../fichaduanas/Serie%20de%20la%20Declaraci%C3%B3n022329-S5.pdf" TargetMode="External"/><Relationship Id="rId96" Type="http://schemas.openxmlformats.org/officeDocument/2006/relationships/hyperlink" Target="http://../fichaduanas/Serie%20de%20la%20Declaraci%C3%B3n053154-S1.pdf" TargetMode="External"/><Relationship Id="rId161" Type="http://schemas.openxmlformats.org/officeDocument/2006/relationships/hyperlink" Target="http://../fichaduanas/Consulta%20DUA095438.pdf" TargetMode="External"/><Relationship Id="rId217" Type="http://schemas.openxmlformats.org/officeDocument/2006/relationships/hyperlink" Target="http://../fichaduanas/Serie%20de%20la%20Declaraci%C3%B3n023741-S1.pdf" TargetMode="External"/><Relationship Id="rId399" Type="http://schemas.openxmlformats.org/officeDocument/2006/relationships/hyperlink" Target="http://../fichaduanas/Consulta%20DUA027875.pdf" TargetMode="External"/><Relationship Id="rId259" Type="http://schemas.openxmlformats.org/officeDocument/2006/relationships/hyperlink" Target="http://../fichaduanas/Serie%20de%20la%20Declaraci%C3%B3n041694-S1.pdf" TargetMode="External"/><Relationship Id="rId424" Type="http://schemas.openxmlformats.org/officeDocument/2006/relationships/hyperlink" Target="http://../fichaduanas/Serie%20de%20la%20Declaraci%C3%B3n037480-S1.pdf" TargetMode="External"/><Relationship Id="rId466" Type="http://schemas.openxmlformats.org/officeDocument/2006/relationships/hyperlink" Target="http://../fichaduanas/Consulta%20DUA037558.pdf" TargetMode="External"/><Relationship Id="rId23" Type="http://schemas.openxmlformats.org/officeDocument/2006/relationships/hyperlink" Target="http://../fichaduanas/Consulta%20DUA099496.pdf" TargetMode="External"/><Relationship Id="rId119" Type="http://schemas.openxmlformats.org/officeDocument/2006/relationships/hyperlink" Target="http://../fichaduanas/Consulta%20DUA096261.pdf" TargetMode="External"/><Relationship Id="rId270" Type="http://schemas.openxmlformats.org/officeDocument/2006/relationships/hyperlink" Target="http://../fichaduanas/Serie%20de%20la%20Declaraci%C3%B3n050110-S2.pdf" TargetMode="External"/><Relationship Id="rId326" Type="http://schemas.openxmlformats.org/officeDocument/2006/relationships/hyperlink" Target="http://../fichaduanas/Serie%20de%20la%20Declaraci%C3%B3n030768-S1.pdf" TargetMode="External"/><Relationship Id="rId65" Type="http://schemas.openxmlformats.org/officeDocument/2006/relationships/hyperlink" Target="http://../fichaduanas/Consulta%20DUA124805.pdf" TargetMode="External"/><Relationship Id="rId130" Type="http://schemas.openxmlformats.org/officeDocument/2006/relationships/hyperlink" Target="http://../fichaduanas/Consulta%20DUA101650.pdf" TargetMode="External"/><Relationship Id="rId368" Type="http://schemas.openxmlformats.org/officeDocument/2006/relationships/hyperlink" Target="http://../fichaduanas/Serie%20de%20la%20Declaraci%C3%B3n122024-S3.pdf" TargetMode="External"/><Relationship Id="rId172" Type="http://schemas.openxmlformats.org/officeDocument/2006/relationships/hyperlink" Target="http://../fichaduanas/Serie%20de%20la%20Declaraci%C3%B3n032163-S1.pdf" TargetMode="External"/><Relationship Id="rId228" Type="http://schemas.openxmlformats.org/officeDocument/2006/relationships/hyperlink" Target="http://../fichaduanas/Serie%20de%20la%20Declaraci%C3%B3n031527-S1.pdf" TargetMode="External"/><Relationship Id="rId435" Type="http://schemas.openxmlformats.org/officeDocument/2006/relationships/hyperlink" Target="http://../fichaduanas/Serie%20de%20la%20Declaraci%C3%B3n050021-S1.pdf" TargetMode="External"/><Relationship Id="rId477" Type="http://schemas.openxmlformats.org/officeDocument/2006/relationships/hyperlink" Target="http://../fichaduanas/Serie%20de%20la%20Declaraci%C3%B3n003030-S1.pdf" TargetMode="External"/><Relationship Id="rId281" Type="http://schemas.openxmlformats.org/officeDocument/2006/relationships/hyperlink" Target="http://../fichaduanas/Serie%20de%20la%20Declaraci%C3%B3n056780-S1.pdf" TargetMode="External"/><Relationship Id="rId337" Type="http://schemas.openxmlformats.org/officeDocument/2006/relationships/hyperlink" Target="http://../fichaduanas/Serie%20de%20la%20Declaraci%C3%B3n037017-S1.pdf" TargetMode="External"/><Relationship Id="rId34" Type="http://schemas.openxmlformats.org/officeDocument/2006/relationships/hyperlink" Target="http://../fichaduanas/Consulta%20DUA119634.pdf" TargetMode="External"/><Relationship Id="rId76" Type="http://schemas.openxmlformats.org/officeDocument/2006/relationships/hyperlink" Target="http://../fichaduanas/Serie%20de%20la%20Declaraci%C3%B3n022614-S1.pdf" TargetMode="External"/><Relationship Id="rId141" Type="http://schemas.openxmlformats.org/officeDocument/2006/relationships/hyperlink" Target="http://../fichaduanas/Serie%20de%20la%20Declaraci%C3%B3n077707-S1.pdf" TargetMode="External"/><Relationship Id="rId379" Type="http://schemas.openxmlformats.org/officeDocument/2006/relationships/hyperlink" Target="http://../fichaduanas/Serie%20de%20la%20Declaraci%C3%B3n016329-S1.pdf" TargetMode="External"/><Relationship Id="rId7" Type="http://schemas.openxmlformats.org/officeDocument/2006/relationships/hyperlink" Target="http://../fichaduanas/Serie%20de%20la%20Declaraci%C3%B3n001107-S3.pdf" TargetMode="External"/><Relationship Id="rId183" Type="http://schemas.openxmlformats.org/officeDocument/2006/relationships/hyperlink" Target="http://../fichaduanas/Consulta%20DUA035916.pdf" TargetMode="External"/><Relationship Id="rId239" Type="http://schemas.openxmlformats.org/officeDocument/2006/relationships/hyperlink" Target="http://../fichaduanas/Serie%20de%20la%20Declaraci%C3%B3n036800-S1.pdf" TargetMode="External"/><Relationship Id="rId390" Type="http://schemas.openxmlformats.org/officeDocument/2006/relationships/hyperlink" Target="http://../fichaduanas/Consulta%20DUA026881.pdf" TargetMode="External"/><Relationship Id="rId404" Type="http://schemas.openxmlformats.org/officeDocument/2006/relationships/hyperlink" Target="http://../fichaduanas/Consulta%20DUA032165.pdf" TargetMode="External"/><Relationship Id="rId446" Type="http://schemas.openxmlformats.org/officeDocument/2006/relationships/hyperlink" Target="http://../fichaduanas/Consulta%20DUA037555.pdf" TargetMode="External"/><Relationship Id="rId250" Type="http://schemas.openxmlformats.org/officeDocument/2006/relationships/hyperlink" Target="http://../fichaduanas/Serie%20de%20la%20Declaraci%C3%B3n037245-S1.pdf" TargetMode="External"/><Relationship Id="rId292" Type="http://schemas.openxmlformats.org/officeDocument/2006/relationships/hyperlink" Target="http://../fichaduanas/Consulta%20DUA007802.pdf" TargetMode="External"/><Relationship Id="rId306" Type="http://schemas.openxmlformats.org/officeDocument/2006/relationships/hyperlink" Target="http://../fichaduanas/Serie%20de%20la%20Declaraci%C3%B3n024075-S1.pdf" TargetMode="External"/><Relationship Id="rId45" Type="http://schemas.openxmlformats.org/officeDocument/2006/relationships/hyperlink" Target="http://../fichaduanas/Consulta%20DUA125194.pdf" TargetMode="External"/><Relationship Id="rId87" Type="http://schemas.openxmlformats.org/officeDocument/2006/relationships/hyperlink" Target="http://../fichaduanas/Consulta%20DUA118207.pdf" TargetMode="External"/><Relationship Id="rId110" Type="http://schemas.openxmlformats.org/officeDocument/2006/relationships/hyperlink" Target="http://../fichaduanas/Consulta%20DUA081639.pdf" TargetMode="External"/><Relationship Id="rId348" Type="http://schemas.openxmlformats.org/officeDocument/2006/relationships/hyperlink" Target="http://../fichaduanas/Consulta%20DUA042807.pdf" TargetMode="External"/><Relationship Id="rId152" Type="http://schemas.openxmlformats.org/officeDocument/2006/relationships/hyperlink" Target="http://../fichaduanas/Serie%20de%20la%20Declaraci%C3%B3n059607-S1.pdf" TargetMode="External"/><Relationship Id="rId194" Type="http://schemas.openxmlformats.org/officeDocument/2006/relationships/hyperlink" Target="http://../fichaduanas/Serie%20de%20la%20Declaraci%C3%B3n002506-S2.pdf" TargetMode="External"/><Relationship Id="rId208" Type="http://schemas.openxmlformats.org/officeDocument/2006/relationships/hyperlink" Target="http://../fichaduanas/Serie%20de%20la%20Declaraci%C3%B3n023861-S1.pdf" TargetMode="External"/><Relationship Id="rId415" Type="http://schemas.openxmlformats.org/officeDocument/2006/relationships/hyperlink" Target="http://../fichaduanas/Consulta%20DUA035862.pdf" TargetMode="External"/><Relationship Id="rId457" Type="http://schemas.openxmlformats.org/officeDocument/2006/relationships/hyperlink" Target="http://../fichaduanas/Consulta%20DUA002917.pdf" TargetMode="External"/><Relationship Id="rId261" Type="http://schemas.openxmlformats.org/officeDocument/2006/relationships/hyperlink" Target="http://../fichaduanas/Consulta%20DUA041694.pdf" TargetMode="External"/><Relationship Id="rId14" Type="http://schemas.openxmlformats.org/officeDocument/2006/relationships/hyperlink" Target="http://../fichaduanas/Serie%20de%20la%20Declaraci%C3%B3n071691-S1.pdf" TargetMode="External"/><Relationship Id="rId56" Type="http://schemas.openxmlformats.org/officeDocument/2006/relationships/hyperlink" Target="http://../fichaduanas/Serie%20de%20la%20Declaraci%C3%B3n022329-S7.pdf" TargetMode="External"/><Relationship Id="rId317" Type="http://schemas.openxmlformats.org/officeDocument/2006/relationships/hyperlink" Target="http://../fichaduanas/Serie%20de%20la%20Declaraci%C3%B3n027523-S1.pdf" TargetMode="External"/><Relationship Id="rId359" Type="http://schemas.openxmlformats.org/officeDocument/2006/relationships/hyperlink" Target="http://../fichaduanas/Consulta%20DUA135927.pdf" TargetMode="External"/><Relationship Id="rId98" Type="http://schemas.openxmlformats.org/officeDocument/2006/relationships/hyperlink" Target="http://../fichaduanas/Serie%20de%20la%20Declaraci%C3%B3n061203-S1.pdf" TargetMode="External"/><Relationship Id="rId121" Type="http://schemas.openxmlformats.org/officeDocument/2006/relationships/hyperlink" Target="http://../fichaduanas/Serie%20de%20la%20Declaraci%C3%B3n090466-S1.pdf" TargetMode="External"/><Relationship Id="rId163" Type="http://schemas.openxmlformats.org/officeDocument/2006/relationships/hyperlink" Target="http://../fichaduanas/Serie%20de%20la%20Declaraci%C3%B3n092447-S2.pdf" TargetMode="External"/><Relationship Id="rId219" Type="http://schemas.openxmlformats.org/officeDocument/2006/relationships/hyperlink" Target="http://../fichaduanas/Serie%20de%20la%20Declaraci%C3%B3n025700-S1.pdf" TargetMode="External"/><Relationship Id="rId370" Type="http://schemas.openxmlformats.org/officeDocument/2006/relationships/hyperlink" Target="http://../fichaduanas/Serie%20de%20la%20Declaraci%C3%B3n122024-S5.pdf" TargetMode="External"/><Relationship Id="rId426" Type="http://schemas.openxmlformats.org/officeDocument/2006/relationships/hyperlink" Target="http://../fichaduanas/Serie%20de%20la%20Declaraci%C3%B3n039250-S2.pdf" TargetMode="External"/><Relationship Id="rId230" Type="http://schemas.openxmlformats.org/officeDocument/2006/relationships/hyperlink" Target="http://../fichaduanas/Serie%20de%20la%20Declaraci%C3%B3n031232-S1.pdf" TargetMode="External"/><Relationship Id="rId468" Type="http://schemas.openxmlformats.org/officeDocument/2006/relationships/hyperlink" Target="http://../fichaduanas/Consulta%20DUA039967.pdf" TargetMode="External"/><Relationship Id="rId25" Type="http://schemas.openxmlformats.org/officeDocument/2006/relationships/hyperlink" Target="http://../fichaduanas/Serie%20de%20la%20Declaraci%C3%B3n103839-S2.pdf" TargetMode="External"/><Relationship Id="rId67" Type="http://schemas.openxmlformats.org/officeDocument/2006/relationships/hyperlink" Target="http://../fichaduanas/Serie%20de%20la%20Declaraci%C3%B3n129809-S2.pdf" TargetMode="External"/><Relationship Id="rId272" Type="http://schemas.openxmlformats.org/officeDocument/2006/relationships/hyperlink" Target="http://../fichaduanas/Consulta%20DUA050189.pdf" TargetMode="External"/><Relationship Id="rId328" Type="http://schemas.openxmlformats.org/officeDocument/2006/relationships/hyperlink" Target="http://../fichaduanas/Serie%20de%20la%20Declaraci%C3%B3n035724-S1.pdf" TargetMode="External"/><Relationship Id="rId132" Type="http://schemas.openxmlformats.org/officeDocument/2006/relationships/hyperlink" Target="http://../fichaduanas/Consulta%20DUA101651.pdf" TargetMode="External"/><Relationship Id="rId174" Type="http://schemas.openxmlformats.org/officeDocument/2006/relationships/hyperlink" Target="http://../fichaduanas/Serie%20de%20la%20Declaraci%C3%B3n032253-S1.pdf" TargetMode="External"/><Relationship Id="rId381" Type="http://schemas.openxmlformats.org/officeDocument/2006/relationships/hyperlink" Target="http://../fichaduanas/Serie%20de%20la%20Declaraci%C3%B3n022202-S1.pdf" TargetMode="External"/><Relationship Id="rId241" Type="http://schemas.openxmlformats.org/officeDocument/2006/relationships/hyperlink" Target="http://../fichaduanas/Serie%20de%20la%20Declaraci%C3%B3n036802-S1.pdf" TargetMode="External"/><Relationship Id="rId437" Type="http://schemas.openxmlformats.org/officeDocument/2006/relationships/hyperlink" Target="http://../fichaduanas/Consulta%20DUA050051.pdf" TargetMode="External"/><Relationship Id="rId36" Type="http://schemas.openxmlformats.org/officeDocument/2006/relationships/hyperlink" Target="http://../fichaduanas/Consulta%20DUA119651.pdf" TargetMode="External"/><Relationship Id="rId283" Type="http://schemas.openxmlformats.org/officeDocument/2006/relationships/hyperlink" Target="http://../fichaduanas/Serie%20de%20la%20Declaraci%C3%B3n063907-S1.pdf" TargetMode="External"/><Relationship Id="rId339" Type="http://schemas.openxmlformats.org/officeDocument/2006/relationships/hyperlink" Target="http://../fichaduanas/Consulta%20DUA041865.pdf" TargetMode="External"/><Relationship Id="rId78" Type="http://schemas.openxmlformats.org/officeDocument/2006/relationships/hyperlink" Target="http://../fichaduanas/Consulta%20DUA022614.pdf" TargetMode="External"/><Relationship Id="rId101" Type="http://schemas.openxmlformats.org/officeDocument/2006/relationships/hyperlink" Target="http://../fichaduanas/Consulta%20DUA070158.pdf" TargetMode="External"/><Relationship Id="rId143" Type="http://schemas.openxmlformats.org/officeDocument/2006/relationships/hyperlink" Target="http://../fichaduanas/Serie%20de%20la%20Declaraci%C3%B3n080622-S1.pdf" TargetMode="External"/><Relationship Id="rId185" Type="http://schemas.openxmlformats.org/officeDocument/2006/relationships/hyperlink" Target="http://../fichaduanas/Consulta%20DUA032161.pdf" TargetMode="External"/><Relationship Id="rId350" Type="http://schemas.openxmlformats.org/officeDocument/2006/relationships/hyperlink" Target="http://../fichaduanas/Serie%20de%20la%20Declaraci%C3%B3n051536-S2.pdf" TargetMode="External"/><Relationship Id="rId406" Type="http://schemas.openxmlformats.org/officeDocument/2006/relationships/hyperlink" Target="http://../fichaduanas/Consulta%20DUA030455.pdf" TargetMode="External"/><Relationship Id="rId9" Type="http://schemas.openxmlformats.org/officeDocument/2006/relationships/hyperlink" Target="http://../fichaduanas/Serie%20de%20la%20Declaraci%C3%B3n001107-S5.pdf" TargetMode="External"/><Relationship Id="rId210" Type="http://schemas.openxmlformats.org/officeDocument/2006/relationships/hyperlink" Target="http://../fichaduanas/Serie%20de%20la%20Declaraci%C3%B3n023214-S1.pdf" TargetMode="External"/><Relationship Id="rId392" Type="http://schemas.openxmlformats.org/officeDocument/2006/relationships/hyperlink" Target="http://../fichaduanas/Consulta%20DUA025165.pdf" TargetMode="External"/><Relationship Id="rId448" Type="http://schemas.openxmlformats.org/officeDocument/2006/relationships/hyperlink" Target="http://../fichaduanas/Consulta%20DUA053895.pdf" TargetMode="External"/><Relationship Id="rId252" Type="http://schemas.openxmlformats.org/officeDocument/2006/relationships/hyperlink" Target="http://../fichaduanas/Serie%20de%20la%20Declaraci%C3%B3n034704-S1.pdf" TargetMode="External"/><Relationship Id="rId294" Type="http://schemas.openxmlformats.org/officeDocument/2006/relationships/hyperlink" Target="http://../fichaduanas/Consulta%20DUA007804.pdf" TargetMode="External"/><Relationship Id="rId308" Type="http://schemas.openxmlformats.org/officeDocument/2006/relationships/hyperlink" Target="http://../fichaduanas/Serie%20de%20la%20Declaraci%C3%B3n025067-S1.pdf" TargetMode="External"/><Relationship Id="rId47" Type="http://schemas.openxmlformats.org/officeDocument/2006/relationships/hyperlink" Target="http://../fichaduanas/Serie%20de%20la%20Declaraci%C3%B3n011636-S1.pdf" TargetMode="External"/><Relationship Id="rId89" Type="http://schemas.openxmlformats.org/officeDocument/2006/relationships/hyperlink" Target="http://../fichaduanas/Consulta%20DUA106359.pdf" TargetMode="External"/><Relationship Id="rId112" Type="http://schemas.openxmlformats.org/officeDocument/2006/relationships/hyperlink" Target="http://../fichaduanas/Consulta%20DUA087180.pdf" TargetMode="External"/><Relationship Id="rId154" Type="http://schemas.openxmlformats.org/officeDocument/2006/relationships/hyperlink" Target="http://../fichaduanas/Serie%20de%20la%20Declaraci%C3%B3n114459-S1.pdf" TargetMode="External"/><Relationship Id="rId361" Type="http://schemas.openxmlformats.org/officeDocument/2006/relationships/hyperlink" Target="http://../fichaduanas/Serie%20de%20la%20Declaraci%C3%B3n103464-S2.pdf" TargetMode="External"/><Relationship Id="rId196" Type="http://schemas.openxmlformats.org/officeDocument/2006/relationships/hyperlink" Target="http://../fichaduanas/Serie%20de%20la%20Declaraci%C3%B3n002506-S4.pdf" TargetMode="External"/><Relationship Id="rId417" Type="http://schemas.openxmlformats.org/officeDocument/2006/relationships/hyperlink" Target="http://../fichaduanas/Serie%20de%20la%20Declaraci%C3%B3n035941-S1.pdf" TargetMode="External"/><Relationship Id="rId459" Type="http://schemas.openxmlformats.org/officeDocument/2006/relationships/hyperlink" Target="http://../fichaduanas/Consulta%20DUA102210.pdf" TargetMode="External"/><Relationship Id="rId16" Type="http://schemas.openxmlformats.org/officeDocument/2006/relationships/hyperlink" Target="http://../fichaduanas/Serie%20de%20la%20Declaraci%C3%B3n081523-S1.pdf" TargetMode="External"/><Relationship Id="rId221" Type="http://schemas.openxmlformats.org/officeDocument/2006/relationships/hyperlink" Target="http://../fichaduanas/Serie%20de%20la%20Declaraci%C3%B3n025699-S1.pdf" TargetMode="External"/><Relationship Id="rId263" Type="http://schemas.openxmlformats.org/officeDocument/2006/relationships/hyperlink" Target="http://../fichaduanas/Consulta%20DUA046287.pdf" TargetMode="External"/><Relationship Id="rId319" Type="http://schemas.openxmlformats.org/officeDocument/2006/relationships/hyperlink" Target="http://../fichaduanas/Serie%20de%20la%20Declaraci%C3%B3n027524-S1.pdf" TargetMode="External"/><Relationship Id="rId470" Type="http://schemas.openxmlformats.org/officeDocument/2006/relationships/hyperlink" Target="http://../fichaduanas/Serie%20de%20la%20Declaraci%C3%B3n047384-S2.pdf" TargetMode="External"/><Relationship Id="rId58" Type="http://schemas.openxmlformats.org/officeDocument/2006/relationships/hyperlink" Target="http://../fichaduanas/Serie%20de%20la%20Declaraci%C3%B3n022329-S9.pdf" TargetMode="External"/><Relationship Id="rId123" Type="http://schemas.openxmlformats.org/officeDocument/2006/relationships/hyperlink" Target="http://../fichaduanas/Consulta%20DUA101649.pdf" TargetMode="External"/><Relationship Id="rId330" Type="http://schemas.openxmlformats.org/officeDocument/2006/relationships/hyperlink" Target="http://../fichaduanas/Serie%20de%20la%20Declaraci%C3%B3n037026-S1.pdf" TargetMode="External"/><Relationship Id="rId165" Type="http://schemas.openxmlformats.org/officeDocument/2006/relationships/hyperlink" Target="http://../fichaduanas/Serie%20de%20la%20Declaraci%C3%B3n054018-S1.pdf" TargetMode="External"/><Relationship Id="rId372" Type="http://schemas.openxmlformats.org/officeDocument/2006/relationships/hyperlink" Target="http://../fichaduanas/Serie%20de%20la%20Declaraci%C3%B3n122024-S7.pdf" TargetMode="External"/><Relationship Id="rId428" Type="http://schemas.openxmlformats.org/officeDocument/2006/relationships/hyperlink" Target="http://../fichaduanas/Consulta%20DUA038421.pdf" TargetMode="External"/><Relationship Id="rId232" Type="http://schemas.openxmlformats.org/officeDocument/2006/relationships/hyperlink" Target="http://../fichaduanas/Serie%20de%20la%20Declaraci%C3%B3n031236-S2.pdf" TargetMode="External"/><Relationship Id="rId274" Type="http://schemas.openxmlformats.org/officeDocument/2006/relationships/hyperlink" Target="http://../fichaduanas/Serie%20de%20la%20Declaraci%C3%B3n056247-S2.pdf" TargetMode="External"/><Relationship Id="rId27" Type="http://schemas.openxmlformats.org/officeDocument/2006/relationships/hyperlink" Target="http://../fichaduanas/Serie%20de%20la%20Declaraci%C3%B3n109415-S1.pdf" TargetMode="External"/><Relationship Id="rId69" Type="http://schemas.openxmlformats.org/officeDocument/2006/relationships/hyperlink" Target="http://../fichaduanas/Serie%20de%20la%20Declaraci%C3%B3n122582-S1.pdf" TargetMode="External"/><Relationship Id="rId134" Type="http://schemas.openxmlformats.org/officeDocument/2006/relationships/hyperlink" Target="http://../fichaduanas/Consulta%20DUA115678.pdf" TargetMode="External"/><Relationship Id="rId80" Type="http://schemas.openxmlformats.org/officeDocument/2006/relationships/hyperlink" Target="http://../fichaduanas/Serie%20de%20la%20Declaraci%C3%B3n027656-S2.pdf" TargetMode="External"/><Relationship Id="rId176" Type="http://schemas.openxmlformats.org/officeDocument/2006/relationships/hyperlink" Target="http://../fichaduanas/Serie%20de%20la%20Declaraci%C3%B3n029699-S1.pdf" TargetMode="External"/><Relationship Id="rId341" Type="http://schemas.openxmlformats.org/officeDocument/2006/relationships/hyperlink" Target="http://../fichaduanas/Serie%20de%20la%20Declaraci%C3%B3n054693-S1.pdf" TargetMode="External"/><Relationship Id="rId383" Type="http://schemas.openxmlformats.org/officeDocument/2006/relationships/hyperlink" Target="http://../fichaduanas/Serie%20de%20la%20Declaraci%C3%B3n021606-S1.pdf" TargetMode="External"/><Relationship Id="rId439" Type="http://schemas.openxmlformats.org/officeDocument/2006/relationships/hyperlink" Target="http://../fichaduanas/Consulta%20DUA000227.pdf" TargetMode="External"/><Relationship Id="rId201" Type="http://schemas.openxmlformats.org/officeDocument/2006/relationships/hyperlink" Target="http://../fichaduanas/Consulta%20DUA003491.pdf" TargetMode="External"/><Relationship Id="rId243" Type="http://schemas.openxmlformats.org/officeDocument/2006/relationships/hyperlink" Target="http://../fichaduanas/Consulta%20DUA035719.pdf" TargetMode="External"/><Relationship Id="rId285" Type="http://schemas.openxmlformats.org/officeDocument/2006/relationships/hyperlink" Target="http://../fichaduanas/Serie%20de%20la%20Declaraci%C3%B3n063895-S1.pdf" TargetMode="External"/><Relationship Id="rId450" Type="http://schemas.openxmlformats.org/officeDocument/2006/relationships/hyperlink" Target="http://../fichaduanas/Consulta%20DUA026882.pdf" TargetMode="External"/><Relationship Id="rId38" Type="http://schemas.openxmlformats.org/officeDocument/2006/relationships/hyperlink" Target="http://../fichaduanas/Consulta%20DUA119681.pdf" TargetMode="External"/><Relationship Id="rId103" Type="http://schemas.openxmlformats.org/officeDocument/2006/relationships/hyperlink" Target="http://../fichaduanas/Consulta%20DUA070159.pdf" TargetMode="External"/><Relationship Id="rId310" Type="http://schemas.openxmlformats.org/officeDocument/2006/relationships/hyperlink" Target="http://../fichaduanas/Serie%20de%20la%20Declaraci%C3%B3n022449-S1.pdf" TargetMode="External"/><Relationship Id="rId91" Type="http://schemas.openxmlformats.org/officeDocument/2006/relationships/hyperlink" Target="http://../fichaduanas/Consulta%20DUA106360.pdf" TargetMode="External"/><Relationship Id="rId145" Type="http://schemas.openxmlformats.org/officeDocument/2006/relationships/hyperlink" Target="http://../fichaduanas/Serie%20de%20la%20Declaraci%C3%B3n084134-S1.pdf" TargetMode="External"/><Relationship Id="rId187" Type="http://schemas.openxmlformats.org/officeDocument/2006/relationships/hyperlink" Target="http://../fichaduanas/Serie%20de%20la%20Declaraci%C3%B3n039351-S2.pdf" TargetMode="External"/><Relationship Id="rId352" Type="http://schemas.openxmlformats.org/officeDocument/2006/relationships/hyperlink" Target="http://../fichaduanas/Consulta%20DUA051536.pdf" TargetMode="External"/><Relationship Id="rId394" Type="http://schemas.openxmlformats.org/officeDocument/2006/relationships/hyperlink" Target="http://../fichaduanas/Consulta%20DUA025701.pdf" TargetMode="External"/><Relationship Id="rId408" Type="http://schemas.openxmlformats.org/officeDocument/2006/relationships/hyperlink" Target="http://../fichaduanas/Consulta%20DUA029744.pdf" TargetMode="External"/><Relationship Id="rId212" Type="http://schemas.openxmlformats.org/officeDocument/2006/relationships/hyperlink" Target="http://../fichaduanas/Serie%20de%20la%20Declaraci%C3%B3n024680-S1.pdf" TargetMode="External"/><Relationship Id="rId254" Type="http://schemas.openxmlformats.org/officeDocument/2006/relationships/hyperlink" Target="http://../fichaduanas/Consulta%20DUA035714.pdf" TargetMode="External"/><Relationship Id="rId49" Type="http://schemas.openxmlformats.org/officeDocument/2006/relationships/hyperlink" Target="http://../fichaduanas/Consulta%20DUA011636.pdf" TargetMode="External"/><Relationship Id="rId114" Type="http://schemas.openxmlformats.org/officeDocument/2006/relationships/hyperlink" Target="http://../fichaduanas/Consulta%20DUA090464.pdf" TargetMode="External"/><Relationship Id="rId296" Type="http://schemas.openxmlformats.org/officeDocument/2006/relationships/hyperlink" Target="http://../fichaduanas/Serie%20de%20la%20Declaraci%C3%B3n031934-S1.pdf" TargetMode="External"/><Relationship Id="rId461" Type="http://schemas.openxmlformats.org/officeDocument/2006/relationships/hyperlink" Target="http://../fichaduanas/Consulta%20DUA024836.pdf" TargetMode="External"/><Relationship Id="rId60" Type="http://schemas.openxmlformats.org/officeDocument/2006/relationships/hyperlink" Target="http://../fichaduanas/Consulta%20DUA022329.pdf" TargetMode="External"/><Relationship Id="rId156" Type="http://schemas.openxmlformats.org/officeDocument/2006/relationships/hyperlink" Target="http://../fichaduanas/Serie%20de%20la%20Declaraci%C3%B3n117101-S1.pdf" TargetMode="External"/><Relationship Id="rId198" Type="http://schemas.openxmlformats.org/officeDocument/2006/relationships/hyperlink" Target="http://../fichaduanas/Serie%20de%20la%20Declaraci%C3%B3n009186-S1.pdf" TargetMode="External"/><Relationship Id="rId321" Type="http://schemas.openxmlformats.org/officeDocument/2006/relationships/hyperlink" Target="http://../fichaduanas/Serie%20de%20la%20Declaraci%C3%B3n032995-S1.pdf" TargetMode="External"/><Relationship Id="rId363" Type="http://schemas.openxmlformats.org/officeDocument/2006/relationships/hyperlink" Target="http://../fichaduanas/Serie%20de%20la%20Declaraci%C3%B3n111570-S2.pdf" TargetMode="External"/><Relationship Id="rId419" Type="http://schemas.openxmlformats.org/officeDocument/2006/relationships/hyperlink" Target="http://../fichaduanas/Serie%20de%20la%20Declaraci%C3%B3n036930-S1.pdf" TargetMode="External"/><Relationship Id="rId223" Type="http://schemas.openxmlformats.org/officeDocument/2006/relationships/hyperlink" Target="http://../fichaduanas/Serie%20de%20la%20Declaraci%C3%B3n027035-S1.pdf" TargetMode="External"/><Relationship Id="rId430" Type="http://schemas.openxmlformats.org/officeDocument/2006/relationships/hyperlink" Target="http://../fichaduanas/Consulta%20DUA048257.pdf" TargetMode="External"/><Relationship Id="rId18" Type="http://schemas.openxmlformats.org/officeDocument/2006/relationships/hyperlink" Target="http://../fichaduanas/Serie%20de%20la%20Declaraci%C3%B3n092565-S1.pdf" TargetMode="External"/><Relationship Id="rId265" Type="http://schemas.openxmlformats.org/officeDocument/2006/relationships/hyperlink" Target="http://../fichaduanas/Serie%20de%20la%20Declaraci%C3%B3n048189-S2.pdf" TargetMode="External"/><Relationship Id="rId472" Type="http://schemas.openxmlformats.org/officeDocument/2006/relationships/hyperlink" Target="http://../fichaduanas/Serie%20de%20la%20Declaraci%C3%B3n047384-S4.pdf" TargetMode="External"/><Relationship Id="rId125" Type="http://schemas.openxmlformats.org/officeDocument/2006/relationships/hyperlink" Target="http://../fichaduanas/Consulta%20DUA106945.pdf" TargetMode="External"/><Relationship Id="rId167" Type="http://schemas.openxmlformats.org/officeDocument/2006/relationships/hyperlink" Target="http://../fichaduanas/Consulta%20DUA054018.pdf" TargetMode="External"/><Relationship Id="rId332" Type="http://schemas.openxmlformats.org/officeDocument/2006/relationships/hyperlink" Target="http://../fichaduanas/Serie%20de%20la%20Declaraci%C3%B3n035063-S1.pdf" TargetMode="External"/><Relationship Id="rId374" Type="http://schemas.openxmlformats.org/officeDocument/2006/relationships/hyperlink" Target="http://../fichaduanas/Serie%20de%20la%20Declaraci%C3%B3n122024-S9.pdf" TargetMode="External"/><Relationship Id="rId71" Type="http://schemas.openxmlformats.org/officeDocument/2006/relationships/hyperlink" Target="http://../fichaduanas/Serie%20de%20la%20Declaraci%C3%B3n004653-S1.pdf" TargetMode="External"/><Relationship Id="rId234" Type="http://schemas.openxmlformats.org/officeDocument/2006/relationships/hyperlink" Target="http://../fichaduanas/Serie%20de%20la%20Declaraci%C3%B3n031826-S1.pdf" TargetMode="External"/><Relationship Id="rId2" Type="http://schemas.openxmlformats.org/officeDocument/2006/relationships/hyperlink" Target="http://../fichaduanas/Consulta%20DUA136082.pdf" TargetMode="External"/><Relationship Id="rId29" Type="http://schemas.openxmlformats.org/officeDocument/2006/relationships/hyperlink" Target="http://../fichaduanas/Serie%20de%20la%20Declaraci%C3%B3n108754-S1.pdf" TargetMode="External"/><Relationship Id="rId276" Type="http://schemas.openxmlformats.org/officeDocument/2006/relationships/hyperlink" Target="http://../fichaduanas/Consulta%20DUA064680.pdf" TargetMode="External"/><Relationship Id="rId441" Type="http://schemas.openxmlformats.org/officeDocument/2006/relationships/hyperlink" Target="http://../fichaduanas/Serie%20de%20la%20Declaraci%C3%B3n032200-S1.pdf" TargetMode="External"/><Relationship Id="rId40" Type="http://schemas.openxmlformats.org/officeDocument/2006/relationships/hyperlink" Target="http://../fichaduanas/Consulta%20DUA127408.pdf" TargetMode="External"/><Relationship Id="rId136" Type="http://schemas.openxmlformats.org/officeDocument/2006/relationships/hyperlink" Target="http://../fichaduanas/Consulta%20DUA017760.pdf" TargetMode="External"/><Relationship Id="rId178" Type="http://schemas.openxmlformats.org/officeDocument/2006/relationships/hyperlink" Target="http://../fichaduanas/Serie%20de%20la%20Declaraci%C3%B3n035747-S1.pdf" TargetMode="External"/><Relationship Id="rId301" Type="http://schemas.openxmlformats.org/officeDocument/2006/relationships/hyperlink" Target="http://../fichaduanas/Serie%20de%20la%20Declaraci%C3%B3n044289-S1.pdf" TargetMode="External"/><Relationship Id="rId343" Type="http://schemas.openxmlformats.org/officeDocument/2006/relationships/hyperlink" Target="http://../fichaduanas/Serie%20de%20la%20Declaraci%C3%B3n021443-S1.pdf" TargetMode="External"/><Relationship Id="rId82" Type="http://schemas.openxmlformats.org/officeDocument/2006/relationships/hyperlink" Target="http://../fichaduanas/Serie%20de%20la%20Declaraci%C3%B3n111558-S1.pdf" TargetMode="External"/><Relationship Id="rId203" Type="http://schemas.openxmlformats.org/officeDocument/2006/relationships/hyperlink" Target="http://../fichaduanas/Consulta%20DUA018177.pdf" TargetMode="External"/><Relationship Id="rId385" Type="http://schemas.openxmlformats.org/officeDocument/2006/relationships/hyperlink" Target="http://../fichaduanas/Serie%20de%20la%20Declaraci%C3%B3n022206-S1.pdf" TargetMode="External"/><Relationship Id="rId245" Type="http://schemas.openxmlformats.org/officeDocument/2006/relationships/hyperlink" Target="http://../fichaduanas/Serie%20de%20la%20Declaraci%C3%B3n033704-S2.pdf" TargetMode="External"/><Relationship Id="rId287" Type="http://schemas.openxmlformats.org/officeDocument/2006/relationships/hyperlink" Target="http://../fichaduanas/Serie%20de%20la%20Declaraci%C3%B3n057100-S1.pdf" TargetMode="External"/><Relationship Id="rId410" Type="http://schemas.openxmlformats.org/officeDocument/2006/relationships/hyperlink" Target="http://../fichaduanas/Consulta%20DUA031217.pdf" TargetMode="External"/><Relationship Id="rId452" Type="http://schemas.openxmlformats.org/officeDocument/2006/relationships/hyperlink" Target="http://../fichaduanas/Serie%20de%20la%20Declaraci%C3%B3n015736-S2.pdf" TargetMode="External"/><Relationship Id="rId105" Type="http://schemas.openxmlformats.org/officeDocument/2006/relationships/hyperlink" Target="http://../fichaduanas/Consulta%20DUA077497.pdf" TargetMode="External"/><Relationship Id="rId147" Type="http://schemas.openxmlformats.org/officeDocument/2006/relationships/hyperlink" Target="http://../fichaduanas/Consulta%20DUA071139.pdf" TargetMode="External"/><Relationship Id="rId312" Type="http://schemas.openxmlformats.org/officeDocument/2006/relationships/hyperlink" Target="http://../fichaduanas/Serie%20de%20la%20Declaraci%C3%B3n002334-S1.pdf" TargetMode="External"/><Relationship Id="rId354" Type="http://schemas.openxmlformats.org/officeDocument/2006/relationships/hyperlink" Target="http://../fichaduanas/Consulta%20DUA024882.pdf" TargetMode="External"/><Relationship Id="rId51" Type="http://schemas.openxmlformats.org/officeDocument/2006/relationships/hyperlink" Target="http://../fichaduanas/Serie%20de%20la%20Declaraci%C3%B3n022329-S2.pdf" TargetMode="External"/><Relationship Id="rId72" Type="http://schemas.openxmlformats.org/officeDocument/2006/relationships/hyperlink" Target="http://../fichaduanas/Serie%20de%20la%20Declaraci%C3%B3n004653-S2.pdf" TargetMode="External"/><Relationship Id="rId93" Type="http://schemas.openxmlformats.org/officeDocument/2006/relationships/hyperlink" Target="http://../fichaduanas/Consulta%20DUA108706.pdf" TargetMode="External"/><Relationship Id="rId189" Type="http://schemas.openxmlformats.org/officeDocument/2006/relationships/hyperlink" Target="http://../fichaduanas/Serie%20de%20la%20Declaraci%C3%B3n039360-S1.pdf" TargetMode="External"/><Relationship Id="rId375" Type="http://schemas.openxmlformats.org/officeDocument/2006/relationships/hyperlink" Target="http://../fichaduanas/Consulta%20DUA122024.pdf" TargetMode="External"/><Relationship Id="rId396" Type="http://schemas.openxmlformats.org/officeDocument/2006/relationships/hyperlink" Target="http://../fichaduanas/Consulta%20DUA025702.pdf" TargetMode="External"/><Relationship Id="rId3" Type="http://schemas.openxmlformats.org/officeDocument/2006/relationships/hyperlink" Target="http://../fichaduanas/Serie%20de%20la%20Declaraci%C3%B3n134093-S1.pdf" TargetMode="External"/><Relationship Id="rId214" Type="http://schemas.openxmlformats.org/officeDocument/2006/relationships/hyperlink" Target="http://../fichaduanas/Serie%20de%20la%20Declaraci%C3%B3n000449-S1.pdf" TargetMode="External"/><Relationship Id="rId235" Type="http://schemas.openxmlformats.org/officeDocument/2006/relationships/hyperlink" Target="http://../fichaduanas/Consulta%20DUA031826.pdf" TargetMode="External"/><Relationship Id="rId256" Type="http://schemas.openxmlformats.org/officeDocument/2006/relationships/hyperlink" Target="http://../fichaduanas/Consulta%20DUA041719.pdf" TargetMode="External"/><Relationship Id="rId277" Type="http://schemas.openxmlformats.org/officeDocument/2006/relationships/hyperlink" Target="http://../fichaduanas/Serie%20de%20la%20Declaraci%C3%B3n065196-S1.pdf" TargetMode="External"/><Relationship Id="rId298" Type="http://schemas.openxmlformats.org/officeDocument/2006/relationships/hyperlink" Target="http://../fichaduanas/Serie%20de%20la%20Declaraci%C3%B3n034410-S1.pdf" TargetMode="External"/><Relationship Id="rId400" Type="http://schemas.openxmlformats.org/officeDocument/2006/relationships/hyperlink" Target="http://../fichaduanas/Serie%20de%20la%20Declaraci%C3%B3n025601-S1.pdf" TargetMode="External"/><Relationship Id="rId421" Type="http://schemas.openxmlformats.org/officeDocument/2006/relationships/hyperlink" Target="http://../fichaduanas/Serie%20de%20la%20Declaraci%C3%B3n036930-S3.pdf" TargetMode="External"/><Relationship Id="rId442" Type="http://schemas.openxmlformats.org/officeDocument/2006/relationships/hyperlink" Target="http://../fichaduanas/Consulta%20DUA032200.pdf" TargetMode="External"/><Relationship Id="rId463" Type="http://schemas.openxmlformats.org/officeDocument/2006/relationships/hyperlink" Target="http://../fichaduanas/Serie%20de%20la%20Declaraci%C3%B3n080165-S1.pdf" TargetMode="External"/><Relationship Id="rId116" Type="http://schemas.openxmlformats.org/officeDocument/2006/relationships/hyperlink" Target="http://../fichaduanas/Consulta%20DUA093268.pdf" TargetMode="External"/><Relationship Id="rId137" Type="http://schemas.openxmlformats.org/officeDocument/2006/relationships/hyperlink" Target="http://../fichaduanas/Serie%20de%20la%20Declaraci%C3%B3n035840-S1.pdf" TargetMode="External"/><Relationship Id="rId158" Type="http://schemas.openxmlformats.org/officeDocument/2006/relationships/hyperlink" Target="http://../fichaduanas/Serie%20de%20la%20Declaraci%C3%B3n117358-S1.pdf" TargetMode="External"/><Relationship Id="rId302" Type="http://schemas.openxmlformats.org/officeDocument/2006/relationships/hyperlink" Target="http://../fichaduanas/Serie%20de%20la%20Declaraci%C3%B3n044289-S2.pdf" TargetMode="External"/><Relationship Id="rId323" Type="http://schemas.openxmlformats.org/officeDocument/2006/relationships/hyperlink" Target="http://../fichaduanas/Consulta%20DUA032303.pdf" TargetMode="External"/><Relationship Id="rId344" Type="http://schemas.openxmlformats.org/officeDocument/2006/relationships/hyperlink" Target="http://../fichaduanas/Serie%20de%20la%20Declaraci%C3%B3n021443-S2.pdf" TargetMode="External"/><Relationship Id="rId20" Type="http://schemas.openxmlformats.org/officeDocument/2006/relationships/hyperlink" Target="http://../fichaduanas/Consulta%20DUA092565.pdf" TargetMode="External"/><Relationship Id="rId41" Type="http://schemas.openxmlformats.org/officeDocument/2006/relationships/hyperlink" Target="http://../fichaduanas/Serie%20de%20la%20Declaraci%C3%B3n130331-S1.pdf" TargetMode="External"/><Relationship Id="rId62" Type="http://schemas.openxmlformats.org/officeDocument/2006/relationships/hyperlink" Target="http://../fichaduanas/Consulta%20DUA015743.pdf" TargetMode="External"/><Relationship Id="rId83" Type="http://schemas.openxmlformats.org/officeDocument/2006/relationships/hyperlink" Target="http://../fichaduanas/Serie%20de%20la%20Declaraci%C3%B3n111558-S2.pdf" TargetMode="External"/><Relationship Id="rId179" Type="http://schemas.openxmlformats.org/officeDocument/2006/relationships/hyperlink" Target="http://../fichaduanas/Consulta%20DUA035747.pdf" TargetMode="External"/><Relationship Id="rId365" Type="http://schemas.openxmlformats.org/officeDocument/2006/relationships/hyperlink" Target="http://../fichaduanas/Consulta%20DUA111570.pdf" TargetMode="External"/><Relationship Id="rId386" Type="http://schemas.openxmlformats.org/officeDocument/2006/relationships/hyperlink" Target="http://../fichaduanas/Consulta%20DUA022206.pdf" TargetMode="External"/><Relationship Id="rId190" Type="http://schemas.openxmlformats.org/officeDocument/2006/relationships/hyperlink" Target="http://../fichaduanas/Consulta%20DUA039360.pdf" TargetMode="External"/><Relationship Id="rId204" Type="http://schemas.openxmlformats.org/officeDocument/2006/relationships/hyperlink" Target="http://../fichaduanas/Serie%20de%20la%20Declaraci%C3%B3n019072-S1.pdf" TargetMode="External"/><Relationship Id="rId225" Type="http://schemas.openxmlformats.org/officeDocument/2006/relationships/hyperlink" Target="http://../fichaduanas/Consulta%20DUA031922.pdf" TargetMode="External"/><Relationship Id="rId246" Type="http://schemas.openxmlformats.org/officeDocument/2006/relationships/hyperlink" Target="http://../fichaduanas/Serie%20de%20la%20Declaraci%C3%B3n034697-S1.pdf" TargetMode="External"/><Relationship Id="rId267" Type="http://schemas.openxmlformats.org/officeDocument/2006/relationships/hyperlink" Target="http://../fichaduanas/Serie%20de%20la%20Declaraci%C3%B3n050085-S2.pdf" TargetMode="External"/><Relationship Id="rId288" Type="http://schemas.openxmlformats.org/officeDocument/2006/relationships/hyperlink" Target="http://../fichaduanas/Consulta%20DUA057100.pdf" TargetMode="External"/><Relationship Id="rId411" Type="http://schemas.openxmlformats.org/officeDocument/2006/relationships/hyperlink" Target="http://../fichaduanas/Serie%20de%20la%20Declaraci%C3%B3n033465-S1.pdf" TargetMode="External"/><Relationship Id="rId432" Type="http://schemas.openxmlformats.org/officeDocument/2006/relationships/hyperlink" Target="http://../fichaduanas/Consulta%20DUA047915.pdf" TargetMode="External"/><Relationship Id="rId453" Type="http://schemas.openxmlformats.org/officeDocument/2006/relationships/hyperlink" Target="http://../fichaduanas/Serie%20de%20la%20Declaraci%C3%B3n123880-S1.pdf" TargetMode="External"/><Relationship Id="rId474" Type="http://schemas.openxmlformats.org/officeDocument/2006/relationships/hyperlink" Target="http://../fichaduanas/Serie%20de%20la%20Declaraci%C3%B3n047384-S6.pdf" TargetMode="External"/><Relationship Id="rId106" Type="http://schemas.openxmlformats.org/officeDocument/2006/relationships/hyperlink" Target="http://../fichaduanas/Serie%20de%20la%20Declaraci%C3%B3n077512-S1.pdf" TargetMode="External"/><Relationship Id="rId127" Type="http://schemas.openxmlformats.org/officeDocument/2006/relationships/hyperlink" Target="http://../fichaduanas/Consulta%20DUA109775.pdf" TargetMode="External"/><Relationship Id="rId313" Type="http://schemas.openxmlformats.org/officeDocument/2006/relationships/hyperlink" Target="http://../fichaduanas/Serie%20de%20la%20Declaraci%C3%B3n023342-S1.pdf" TargetMode="External"/><Relationship Id="rId10" Type="http://schemas.openxmlformats.org/officeDocument/2006/relationships/hyperlink" Target="http://../fichaduanas/Serie%20de%20la%20Declaraci%C3%B3n001107-S6.pdf" TargetMode="External"/><Relationship Id="rId31" Type="http://schemas.openxmlformats.org/officeDocument/2006/relationships/hyperlink" Target="http://../fichaduanas/Serie%20de%20la%20Declaraci%C3%B3n105955-S1.pdf" TargetMode="External"/><Relationship Id="rId52" Type="http://schemas.openxmlformats.org/officeDocument/2006/relationships/hyperlink" Target="http://../fichaduanas/Serie%20de%20la%20Declaraci%C3%B3n022329-S3.pdf" TargetMode="External"/><Relationship Id="rId73" Type="http://schemas.openxmlformats.org/officeDocument/2006/relationships/hyperlink" Target="http://../fichaduanas/Consulta%20DUA004653.pdf" TargetMode="External"/><Relationship Id="rId94" Type="http://schemas.openxmlformats.org/officeDocument/2006/relationships/hyperlink" Target="http://../fichaduanas/Serie%20de%20la%20Declaraci%C3%B3n059892-S1.pdf" TargetMode="External"/><Relationship Id="rId148" Type="http://schemas.openxmlformats.org/officeDocument/2006/relationships/hyperlink" Target="http://../fichaduanas/Serie%20de%20la%20Declaraci%C3%B3n071148-S1.pdf" TargetMode="External"/><Relationship Id="rId169" Type="http://schemas.openxmlformats.org/officeDocument/2006/relationships/hyperlink" Target="http://../fichaduanas/Serie%20de%20la%20Declaraci%C3%B3n029702-S1.pdf" TargetMode="External"/><Relationship Id="rId334" Type="http://schemas.openxmlformats.org/officeDocument/2006/relationships/hyperlink" Target="http://../fichaduanas/Serie%20de%20la%20Declaraci%C3%B3n037021-S1.pdf" TargetMode="External"/><Relationship Id="rId355" Type="http://schemas.openxmlformats.org/officeDocument/2006/relationships/hyperlink" Target="http://../fichaduanas/Serie%20de%20la%20Declaraci%C3%B3n135927-S1.pdf" TargetMode="External"/><Relationship Id="rId376" Type="http://schemas.openxmlformats.org/officeDocument/2006/relationships/hyperlink" Target="http://../fichaduanas/Serie%20de%20la%20Declaraci%C3%B3n125732-S1.pdf" TargetMode="External"/><Relationship Id="rId397" Type="http://schemas.openxmlformats.org/officeDocument/2006/relationships/hyperlink" Target="http://../fichaduanas/Serie%20de%20la%20Declaraci%C3%B3n025167-S1.pdf" TargetMode="External"/><Relationship Id="rId4" Type="http://schemas.openxmlformats.org/officeDocument/2006/relationships/hyperlink" Target="http://../fichaduanas/Consulta%20DUA134093.pdf" TargetMode="External"/><Relationship Id="rId180" Type="http://schemas.openxmlformats.org/officeDocument/2006/relationships/hyperlink" Target="http://../fichaduanas/Serie%20de%20la%20Declaraci%C3%B3n035915-S1.pdf" TargetMode="External"/><Relationship Id="rId215" Type="http://schemas.openxmlformats.org/officeDocument/2006/relationships/hyperlink" Target="http://../fichaduanas/Serie%20de%20la%20Declaraci%C3%B3n023740-S1.pdf" TargetMode="External"/><Relationship Id="rId236" Type="http://schemas.openxmlformats.org/officeDocument/2006/relationships/hyperlink" Target="http://../fichaduanas/Serie%20de%20la%20Declaraci%C3%B3n033702-S1.pdf" TargetMode="External"/><Relationship Id="rId257" Type="http://schemas.openxmlformats.org/officeDocument/2006/relationships/hyperlink" Target="http://../fichaduanas/Serie%20de%20la%20Declaraci%C3%B3n041726-S1.pdf" TargetMode="External"/><Relationship Id="rId278" Type="http://schemas.openxmlformats.org/officeDocument/2006/relationships/hyperlink" Target="http://../fichaduanas/Serie%20de%20la%20Declaraci%C3%B3n065196-S2.pdf" TargetMode="External"/><Relationship Id="rId401" Type="http://schemas.openxmlformats.org/officeDocument/2006/relationships/hyperlink" Target="http://../fichaduanas/Serie%20de%20la%20Declaraci%C3%B3n028973-S1.pdf" TargetMode="External"/><Relationship Id="rId422" Type="http://schemas.openxmlformats.org/officeDocument/2006/relationships/hyperlink" Target="http://../fichaduanas/Serie%20de%20la%20Declaraci%C3%B3n037479-S1.pdf" TargetMode="External"/><Relationship Id="rId443" Type="http://schemas.openxmlformats.org/officeDocument/2006/relationships/hyperlink" Target="http://../fichaduanas/Serie%20de%20la%20Declaraci%C3%B3n036798-S1.pdf" TargetMode="External"/><Relationship Id="rId464" Type="http://schemas.openxmlformats.org/officeDocument/2006/relationships/hyperlink" Target="http://../fichaduanas/Consulta%20DUA080165.pdf" TargetMode="External"/><Relationship Id="rId303" Type="http://schemas.openxmlformats.org/officeDocument/2006/relationships/hyperlink" Target="http://../fichaduanas/Serie%20de%20la%20Declaraci%C3%B3n007476-S1.pdf" TargetMode="External"/><Relationship Id="rId42" Type="http://schemas.openxmlformats.org/officeDocument/2006/relationships/hyperlink" Target="http://../fichaduanas/Serie%20de%20la%20Declaraci%C3%B3n130331-S2.pdf" TargetMode="External"/><Relationship Id="rId84" Type="http://schemas.openxmlformats.org/officeDocument/2006/relationships/hyperlink" Target="http://../fichaduanas/Consulta%20DUA111558.pdf" TargetMode="External"/><Relationship Id="rId138" Type="http://schemas.openxmlformats.org/officeDocument/2006/relationships/hyperlink" Target="http://../fichaduanas/Consulta%20DUA035840.pdf" TargetMode="External"/><Relationship Id="rId345" Type="http://schemas.openxmlformats.org/officeDocument/2006/relationships/hyperlink" Target="http://../fichaduanas/Consulta%20DUA021443.pdf" TargetMode="External"/><Relationship Id="rId387" Type="http://schemas.openxmlformats.org/officeDocument/2006/relationships/hyperlink" Target="http://../fichaduanas/Serie%20de%20la%20Declaraci%C3%B3n026875-S1.pdf" TargetMode="External"/><Relationship Id="rId191" Type="http://schemas.openxmlformats.org/officeDocument/2006/relationships/hyperlink" Target="http://../fichaduanas/Serie%20de%20la%20Declaraci%C3%B3n048083-S1.pdf" TargetMode="External"/><Relationship Id="rId205" Type="http://schemas.openxmlformats.org/officeDocument/2006/relationships/hyperlink" Target="http://../fichaduanas/Consulta%20DUA019072.pdf" TargetMode="External"/><Relationship Id="rId247" Type="http://schemas.openxmlformats.org/officeDocument/2006/relationships/hyperlink" Target="http://../fichaduanas/Consulta%20DUA034697.pdf" TargetMode="External"/><Relationship Id="rId412" Type="http://schemas.openxmlformats.org/officeDocument/2006/relationships/hyperlink" Target="http://../fichaduanas/Serie%20de%20la%20Declaraci%C3%B3n034337-S1.pdf" TargetMode="External"/><Relationship Id="rId107" Type="http://schemas.openxmlformats.org/officeDocument/2006/relationships/hyperlink" Target="http://../fichaduanas/Consulta%20DUA077512.pdf" TargetMode="External"/><Relationship Id="rId289" Type="http://schemas.openxmlformats.org/officeDocument/2006/relationships/hyperlink" Target="http://../fichaduanas/Serie%20de%20la%20Declaraci%C3%B3n059111-S1.pdf" TargetMode="External"/><Relationship Id="rId454" Type="http://schemas.openxmlformats.org/officeDocument/2006/relationships/hyperlink" Target="http://../fichaduanas/Consulta%20DUA123880.pdf" TargetMode="External"/><Relationship Id="rId11" Type="http://schemas.openxmlformats.org/officeDocument/2006/relationships/hyperlink" Target="http://../fichaduanas/Serie%20de%20la%20Declaraci%C3%B3n001107-S7.pdf" TargetMode="External"/><Relationship Id="rId53" Type="http://schemas.openxmlformats.org/officeDocument/2006/relationships/hyperlink" Target="http://../fichaduanas/Serie%20de%20la%20Declaraci%C3%B3n022329-S4.pdf" TargetMode="External"/><Relationship Id="rId149" Type="http://schemas.openxmlformats.org/officeDocument/2006/relationships/hyperlink" Target="http://../fichaduanas/Consulta%20DUA071148.pdf" TargetMode="External"/><Relationship Id="rId314" Type="http://schemas.openxmlformats.org/officeDocument/2006/relationships/hyperlink" Target="http://../fichaduanas/Serie%20de%20la%20Declaraci%C3%B3n026083-S1.pdf" TargetMode="External"/><Relationship Id="rId356" Type="http://schemas.openxmlformats.org/officeDocument/2006/relationships/hyperlink" Target="http://../fichaduanas/Serie%20de%20la%20Declaraci%C3%B3n135927-S2.pdf" TargetMode="External"/><Relationship Id="rId398" Type="http://schemas.openxmlformats.org/officeDocument/2006/relationships/hyperlink" Target="http://../fichaduanas/Serie%20de%20la%20Declaraci%C3%B3n027875-S1.pdf" TargetMode="External"/><Relationship Id="rId95" Type="http://schemas.openxmlformats.org/officeDocument/2006/relationships/hyperlink" Target="http://../fichaduanas/Consulta%20DUA059892.pdf" TargetMode="External"/><Relationship Id="rId160" Type="http://schemas.openxmlformats.org/officeDocument/2006/relationships/hyperlink" Target="http://../fichaduanas/Serie%20de%20la%20Declaraci%C3%B3n095438-S1.pdf" TargetMode="External"/><Relationship Id="rId216" Type="http://schemas.openxmlformats.org/officeDocument/2006/relationships/hyperlink" Target="http://../fichaduanas/Consulta%20DUA023740.pdf" TargetMode="External"/><Relationship Id="rId423" Type="http://schemas.openxmlformats.org/officeDocument/2006/relationships/hyperlink" Target="http://../fichaduanas/Consulta%20DUA037479.pdf" TargetMode="External"/><Relationship Id="rId258" Type="http://schemas.openxmlformats.org/officeDocument/2006/relationships/hyperlink" Target="http://../fichaduanas/Consulta%20DUA041726.pdf" TargetMode="External"/><Relationship Id="rId465" Type="http://schemas.openxmlformats.org/officeDocument/2006/relationships/hyperlink" Target="http://../fichaduanas/Serie%20de%20la%20Declaraci%C3%B3n037558-S1.pdf" TargetMode="External"/><Relationship Id="rId22" Type="http://schemas.openxmlformats.org/officeDocument/2006/relationships/hyperlink" Target="http://../fichaduanas/Serie%20de%20la%20Declaraci%C3%B3n099496-S2.pdf" TargetMode="External"/><Relationship Id="rId64" Type="http://schemas.openxmlformats.org/officeDocument/2006/relationships/hyperlink" Target="http://../fichaduanas/Serie%20de%20la%20Declaraci%C3%B3n124805-S2.pdf" TargetMode="External"/><Relationship Id="rId118" Type="http://schemas.openxmlformats.org/officeDocument/2006/relationships/hyperlink" Target="http://../fichaduanas/Serie%20de%20la%20Declaraci%C3%B3n025700-S2.pdf" TargetMode="External"/><Relationship Id="rId325" Type="http://schemas.openxmlformats.org/officeDocument/2006/relationships/hyperlink" Target="http://../fichaduanas/Consulta%20DUA030765.pdf" TargetMode="External"/><Relationship Id="rId367" Type="http://schemas.openxmlformats.org/officeDocument/2006/relationships/hyperlink" Target="http://../fichaduanas/Serie%20de%20la%20Declaraci%C3%B3n122024-S2.pdf" TargetMode="External"/><Relationship Id="rId171" Type="http://schemas.openxmlformats.org/officeDocument/2006/relationships/hyperlink" Target="http://../fichaduanas/Consulta%20DUA032150.pdf" TargetMode="External"/><Relationship Id="rId227" Type="http://schemas.openxmlformats.org/officeDocument/2006/relationships/hyperlink" Target="http://../fichaduanas/Serie%20de%20la%20Declaraci%C3%B3n031238-S2.pdf" TargetMode="External"/><Relationship Id="rId269" Type="http://schemas.openxmlformats.org/officeDocument/2006/relationships/hyperlink" Target="http://../fichaduanas/Serie%20de%20la%20Declaraci%C3%B3n050160-S1.pdf" TargetMode="External"/><Relationship Id="rId434" Type="http://schemas.openxmlformats.org/officeDocument/2006/relationships/hyperlink" Target="http://../fichaduanas/Consulta%20DUA048062.pdf" TargetMode="External"/><Relationship Id="rId476" Type="http://schemas.openxmlformats.org/officeDocument/2006/relationships/hyperlink" Target="http://../fichaduanas/Serie%20de%20la%20Declaraci%C3%B3n047384-S8.pdf" TargetMode="External"/><Relationship Id="rId33" Type="http://schemas.openxmlformats.org/officeDocument/2006/relationships/hyperlink" Target="http://../fichaduanas/Serie%20de%20la%20Declaraci%C3%B3n119634-S1.pdf" TargetMode="External"/><Relationship Id="rId129" Type="http://schemas.openxmlformats.org/officeDocument/2006/relationships/hyperlink" Target="http://../fichaduanas/Serie%20de%20la%20Declaraci%C3%B3n101650-S2.pdf" TargetMode="External"/><Relationship Id="rId280" Type="http://schemas.openxmlformats.org/officeDocument/2006/relationships/hyperlink" Target="http://../fichaduanas/Serie%20de%20la%20Declaraci%C3%B3n065812-S2.pdf" TargetMode="External"/><Relationship Id="rId336" Type="http://schemas.openxmlformats.org/officeDocument/2006/relationships/hyperlink" Target="http://../fichaduanas/Serie%20de%20la%20Declaraci%C3%B3n036679-S1.pdf" TargetMode="External"/><Relationship Id="rId75" Type="http://schemas.openxmlformats.org/officeDocument/2006/relationships/hyperlink" Target="http://../fichaduanas/Consulta%20DUA009028.pdf" TargetMode="External"/><Relationship Id="rId140" Type="http://schemas.openxmlformats.org/officeDocument/2006/relationships/hyperlink" Target="http://../fichaduanas/Consulta%20DUA074305.pdf" TargetMode="External"/><Relationship Id="rId182" Type="http://schemas.openxmlformats.org/officeDocument/2006/relationships/hyperlink" Target="http://../fichaduanas/Serie%20de%20la%20Declaraci%C3%B3n035916-S1.pdf" TargetMode="External"/><Relationship Id="rId378" Type="http://schemas.openxmlformats.org/officeDocument/2006/relationships/hyperlink" Target="http://../fichaduanas/Serie%20de%20la%20Declaraci%C3%B3n021325-S1.pdf" TargetMode="External"/><Relationship Id="rId403" Type="http://schemas.openxmlformats.org/officeDocument/2006/relationships/hyperlink" Target="http://../fichaduanas/Serie%20de%20la%20Declaraci%C3%B3n032165-S1.pdf" TargetMode="External"/><Relationship Id="rId6" Type="http://schemas.openxmlformats.org/officeDocument/2006/relationships/hyperlink" Target="http://../fichaduanas/Serie%20de%20la%20Declaraci%C3%B3n001107-S2.pdf" TargetMode="External"/><Relationship Id="rId238" Type="http://schemas.openxmlformats.org/officeDocument/2006/relationships/hyperlink" Target="http://../fichaduanas/Serie%20de%20la%20Declaraci%C3%B3n036767-S2.pdf" TargetMode="External"/><Relationship Id="rId445" Type="http://schemas.openxmlformats.org/officeDocument/2006/relationships/hyperlink" Target="http://../fichaduanas/Serie%20de%20la%20Declaraci%C3%B3n037555-S1.pdf" TargetMode="External"/><Relationship Id="rId291" Type="http://schemas.openxmlformats.org/officeDocument/2006/relationships/hyperlink" Target="http://../fichaduanas/Serie%20de%20la%20Declaraci%C3%B3n007802-S1.pdf" TargetMode="External"/><Relationship Id="rId305" Type="http://schemas.openxmlformats.org/officeDocument/2006/relationships/hyperlink" Target="http://../fichaduanas/Consulta%20DUA020987.pdf" TargetMode="External"/><Relationship Id="rId347" Type="http://schemas.openxmlformats.org/officeDocument/2006/relationships/hyperlink" Target="http://../fichaduanas/Serie%20de%20la%20Declaraci%C3%B3n042807-S2.pdf" TargetMode="External"/><Relationship Id="rId44" Type="http://schemas.openxmlformats.org/officeDocument/2006/relationships/hyperlink" Target="http://../fichaduanas/Serie%20de%20la%20Declaraci%C3%B3n125194-S1.pdf" TargetMode="External"/><Relationship Id="rId86" Type="http://schemas.openxmlformats.org/officeDocument/2006/relationships/hyperlink" Target="http://../fichaduanas/Serie%20de%20la%20Declaraci%C3%B3n118207-S2.pdf" TargetMode="External"/><Relationship Id="rId151" Type="http://schemas.openxmlformats.org/officeDocument/2006/relationships/hyperlink" Target="http://../fichaduanas/Consulta%20DUA056067.pdf" TargetMode="External"/><Relationship Id="rId389" Type="http://schemas.openxmlformats.org/officeDocument/2006/relationships/hyperlink" Target="http://../fichaduanas/Serie%20de%20la%20Declaraci%C3%B3n026881-S1.pdf" TargetMode="External"/><Relationship Id="rId193" Type="http://schemas.openxmlformats.org/officeDocument/2006/relationships/hyperlink" Target="http://../fichaduanas/Serie%20de%20la%20Declaraci%C3%B3n002506-S1.pdf" TargetMode="External"/><Relationship Id="rId207" Type="http://schemas.openxmlformats.org/officeDocument/2006/relationships/hyperlink" Target="http://../fichaduanas/Consulta%20DUA018175.pdf" TargetMode="External"/><Relationship Id="rId249" Type="http://schemas.openxmlformats.org/officeDocument/2006/relationships/hyperlink" Target="http://../fichaduanas/Consulta%20DUA037239.pdf" TargetMode="External"/><Relationship Id="rId414" Type="http://schemas.openxmlformats.org/officeDocument/2006/relationships/hyperlink" Target="http://../fichaduanas/Serie%20de%20la%20Declaraci%C3%B3n035862-S1.pdf" TargetMode="External"/><Relationship Id="rId456" Type="http://schemas.openxmlformats.org/officeDocument/2006/relationships/hyperlink" Target="http://../fichaduanas/Serie%20de%20la%20Declaraci%C3%B3n002917-S1.pdf" TargetMode="External"/><Relationship Id="rId13" Type="http://schemas.openxmlformats.org/officeDocument/2006/relationships/hyperlink" Target="http://../fichaduanas/Consulta%20DUA001107.pdf" TargetMode="External"/><Relationship Id="rId109" Type="http://schemas.openxmlformats.org/officeDocument/2006/relationships/hyperlink" Target="http://../fichaduanas/Serie%20de%20la%20Declaraci%C3%B3n081639-S2.pdf" TargetMode="External"/><Relationship Id="rId260" Type="http://schemas.openxmlformats.org/officeDocument/2006/relationships/hyperlink" Target="http://../fichaduanas/Serie%20de%20la%20Declaraci%C3%B3n041694-S2.pdf" TargetMode="External"/><Relationship Id="rId316" Type="http://schemas.openxmlformats.org/officeDocument/2006/relationships/hyperlink" Target="http://../fichaduanas/Serie%20de%20la%20Declaraci%C3%B3n027107-S1.pdf" TargetMode="External"/><Relationship Id="rId55" Type="http://schemas.openxmlformats.org/officeDocument/2006/relationships/hyperlink" Target="http://../fichaduanas/Serie%20de%20la%20Declaraci%C3%B3n022329-S6.pdf" TargetMode="External"/><Relationship Id="rId97" Type="http://schemas.openxmlformats.org/officeDocument/2006/relationships/hyperlink" Target="http://../fichaduanas/Consulta%20DUA053154.pdf" TargetMode="External"/><Relationship Id="rId120" Type="http://schemas.openxmlformats.org/officeDocument/2006/relationships/hyperlink" Target="http://../fichaduanas/Serie%20de%20la%20Declaraci%C3%B3n087786-S1.pdf" TargetMode="External"/><Relationship Id="rId358" Type="http://schemas.openxmlformats.org/officeDocument/2006/relationships/hyperlink" Target="http://../fichaduanas/Serie%20de%20la%20Declaraci%C3%B3n135927-S4.pdf" TargetMode="External"/><Relationship Id="rId162" Type="http://schemas.openxmlformats.org/officeDocument/2006/relationships/hyperlink" Target="http://../fichaduanas/Serie%20de%20la%20Declaraci%C3%B3n092447-S1.pdf" TargetMode="External"/><Relationship Id="rId218" Type="http://schemas.openxmlformats.org/officeDocument/2006/relationships/hyperlink" Target="http://../fichaduanas/Consulta%20DUA023741.pdf" TargetMode="External"/><Relationship Id="rId425" Type="http://schemas.openxmlformats.org/officeDocument/2006/relationships/hyperlink" Target="http://../fichaduanas/Serie%20de%20la%20Declaraci%C3%B3n039250-S1.pdf" TargetMode="External"/><Relationship Id="rId467" Type="http://schemas.openxmlformats.org/officeDocument/2006/relationships/hyperlink" Target="http://../fichaduanas/Serie%20de%20la%20Declaraci%C3%B3n039967-S1.pdf" TargetMode="External"/><Relationship Id="rId271" Type="http://schemas.openxmlformats.org/officeDocument/2006/relationships/hyperlink" Target="http://../fichaduanas/Serie%20de%20la%20Declaraci%C3%B3n050189-S1.pdf" TargetMode="External"/><Relationship Id="rId24" Type="http://schemas.openxmlformats.org/officeDocument/2006/relationships/hyperlink" Target="http://../fichaduanas/Serie%20de%20la%20Declaraci%C3%B3n103839-S1.pdf" TargetMode="External"/><Relationship Id="rId66" Type="http://schemas.openxmlformats.org/officeDocument/2006/relationships/hyperlink" Target="http://../fichaduanas/Serie%20de%20la%20Declaraci%C3%B3n129809-S1.pdf" TargetMode="External"/><Relationship Id="rId131" Type="http://schemas.openxmlformats.org/officeDocument/2006/relationships/hyperlink" Target="http://../fichaduanas/Serie%20de%20la%20Declaraci%C3%B3n101651-S1.pdf" TargetMode="External"/><Relationship Id="rId327" Type="http://schemas.openxmlformats.org/officeDocument/2006/relationships/hyperlink" Target="http://../fichaduanas/Consulta%20DUA030768.pdf" TargetMode="External"/><Relationship Id="rId369" Type="http://schemas.openxmlformats.org/officeDocument/2006/relationships/hyperlink" Target="http://../fichaduanas/Serie%20de%20la%20Declaraci%C3%B3n122024-S4.pdf" TargetMode="External"/><Relationship Id="rId173" Type="http://schemas.openxmlformats.org/officeDocument/2006/relationships/hyperlink" Target="http://../fichaduanas/Consulta%20DUA032163.pdf" TargetMode="External"/><Relationship Id="rId229" Type="http://schemas.openxmlformats.org/officeDocument/2006/relationships/hyperlink" Target="http://../fichaduanas/Consulta%20DUA031527.pdf" TargetMode="External"/><Relationship Id="rId380" Type="http://schemas.openxmlformats.org/officeDocument/2006/relationships/hyperlink" Target="http://../fichaduanas/Consulta%20DUA016329.pdf" TargetMode="External"/><Relationship Id="rId436" Type="http://schemas.openxmlformats.org/officeDocument/2006/relationships/hyperlink" Target="http://../fichaduanas/Serie%20de%20la%20Declaraci%C3%B3n050051-S1.pdf" TargetMode="External"/><Relationship Id="rId240" Type="http://schemas.openxmlformats.org/officeDocument/2006/relationships/hyperlink" Target="http://../fichaduanas/Consulta%20DUA036800.pdf" TargetMode="External"/><Relationship Id="rId35" Type="http://schemas.openxmlformats.org/officeDocument/2006/relationships/hyperlink" Target="http://../fichaduanas/Serie%20de%20la%20Declaraci%C3%B3n119651-S1.pdf" TargetMode="External"/><Relationship Id="rId77" Type="http://schemas.openxmlformats.org/officeDocument/2006/relationships/hyperlink" Target="http://../fichaduanas/Serie%20de%20la%20Declaraci%C3%B3n022614-S2.pdf" TargetMode="External"/><Relationship Id="rId100" Type="http://schemas.openxmlformats.org/officeDocument/2006/relationships/hyperlink" Target="http://../fichaduanas/Serie%20de%20la%20Declaraci%C3%B3n070158-S1.pdf" TargetMode="External"/><Relationship Id="rId282" Type="http://schemas.openxmlformats.org/officeDocument/2006/relationships/hyperlink" Target="http://../fichaduanas/Consulta%20DUA056780.pdf" TargetMode="External"/><Relationship Id="rId338" Type="http://schemas.openxmlformats.org/officeDocument/2006/relationships/hyperlink" Target="http://../fichaduanas/Serie%20de%20la%20Declaraci%C3%B3n041865-S1.pdf" TargetMode="External"/><Relationship Id="rId8" Type="http://schemas.openxmlformats.org/officeDocument/2006/relationships/hyperlink" Target="http://../fichaduanas/Serie%20de%20la%20Declaraci%C3%B3n001107-S4.pdf" TargetMode="External"/><Relationship Id="rId142" Type="http://schemas.openxmlformats.org/officeDocument/2006/relationships/hyperlink" Target="http://../fichaduanas/Consulta%20DUA077707.pdf" TargetMode="External"/><Relationship Id="rId184" Type="http://schemas.openxmlformats.org/officeDocument/2006/relationships/hyperlink" Target="http://../fichaduanas/Serie%20de%20la%20Declaraci%C3%B3n032161-S1.pdf" TargetMode="External"/><Relationship Id="rId391" Type="http://schemas.openxmlformats.org/officeDocument/2006/relationships/hyperlink" Target="http://../fichaduanas/Serie%20de%20la%20Declaraci%C3%B3n025165-S1.pdf" TargetMode="External"/><Relationship Id="rId405" Type="http://schemas.openxmlformats.org/officeDocument/2006/relationships/hyperlink" Target="http://../fichaduanas/Serie%20de%20la%20Declaraci%C3%B3n030455-S1.pdf" TargetMode="External"/><Relationship Id="rId447" Type="http://schemas.openxmlformats.org/officeDocument/2006/relationships/hyperlink" Target="http://../fichaduanas/Serie%20de%20la%20Declaraci%C3%B3n053895-S1.pdf" TargetMode="External"/><Relationship Id="rId251" Type="http://schemas.openxmlformats.org/officeDocument/2006/relationships/hyperlink" Target="http://../fichaduanas/Consulta%20DUA037245.pdf" TargetMode="External"/><Relationship Id="rId46" Type="http://schemas.openxmlformats.org/officeDocument/2006/relationships/hyperlink" Target="http://../fichaduanas/Serie%20de%20la%20Declaraci%C3%B3n133179-S1.pdf" TargetMode="External"/><Relationship Id="rId293" Type="http://schemas.openxmlformats.org/officeDocument/2006/relationships/hyperlink" Target="http://../fichaduanas/Serie%20de%20la%20Declaraci%C3%B3n007804-S1.pdf" TargetMode="External"/><Relationship Id="rId307" Type="http://schemas.openxmlformats.org/officeDocument/2006/relationships/hyperlink" Target="http://../fichaduanas/Consulta%20DUA024075.pdf" TargetMode="External"/><Relationship Id="rId349" Type="http://schemas.openxmlformats.org/officeDocument/2006/relationships/hyperlink" Target="http://../fichaduanas/Serie%20de%20la%20Declaraci%C3%B3n051536-S1.pdf" TargetMode="External"/><Relationship Id="rId88" Type="http://schemas.openxmlformats.org/officeDocument/2006/relationships/hyperlink" Target="http://../fichaduanas/Serie%20de%20la%20Declaraci%C3%B3n106359-S1.pdf" TargetMode="External"/><Relationship Id="rId111" Type="http://schemas.openxmlformats.org/officeDocument/2006/relationships/hyperlink" Target="http://../fichaduanas/Serie%20de%20la%20Declaraci%C3%B3n087180-S1.pdf" TargetMode="External"/><Relationship Id="rId153" Type="http://schemas.openxmlformats.org/officeDocument/2006/relationships/hyperlink" Target="http://../fichaduanas/Consulta%20DUA059607.pdf" TargetMode="External"/><Relationship Id="rId195" Type="http://schemas.openxmlformats.org/officeDocument/2006/relationships/hyperlink" Target="http://../fichaduanas/Serie%20de%20la%20Declaraci%C3%B3n002506-S3.pdf" TargetMode="External"/><Relationship Id="rId209" Type="http://schemas.openxmlformats.org/officeDocument/2006/relationships/hyperlink" Target="http://../fichaduanas/Consulta%20DUA023861.pdf" TargetMode="External"/><Relationship Id="rId360" Type="http://schemas.openxmlformats.org/officeDocument/2006/relationships/hyperlink" Target="http://../fichaduanas/Serie%20de%20la%20Declaraci%C3%B3n103464-S1.pdf" TargetMode="External"/><Relationship Id="rId416" Type="http://schemas.openxmlformats.org/officeDocument/2006/relationships/hyperlink" Target="http://../fichaduanas/Serie%20de%20la%20Declaraci%C3%B3n035940-S1.pdf" TargetMode="External"/><Relationship Id="rId220" Type="http://schemas.openxmlformats.org/officeDocument/2006/relationships/hyperlink" Target="http://../fichaduanas/Serie%20de%20la%20Declaraci%C3%B3n027028-S1.pdf" TargetMode="External"/><Relationship Id="rId458" Type="http://schemas.openxmlformats.org/officeDocument/2006/relationships/hyperlink" Target="http://../fichaduanas/Serie%20de%20la%20Declaraci%C3%B3n102210-S1.pdf" TargetMode="External"/><Relationship Id="rId15" Type="http://schemas.openxmlformats.org/officeDocument/2006/relationships/hyperlink" Target="http://../fichaduanas/Consulta%20DUA071691.pdf" TargetMode="External"/><Relationship Id="rId57" Type="http://schemas.openxmlformats.org/officeDocument/2006/relationships/hyperlink" Target="http://../fichaduanas/Serie%20de%20la%20Declaraci%C3%B3n022329-S8.pdf" TargetMode="External"/><Relationship Id="rId262" Type="http://schemas.openxmlformats.org/officeDocument/2006/relationships/hyperlink" Target="http://../fichaduanas/Serie%20de%20la%20Declaraci%C3%B3n046287-S1.pdf" TargetMode="External"/><Relationship Id="rId318" Type="http://schemas.openxmlformats.org/officeDocument/2006/relationships/hyperlink" Target="http://../fichaduanas/Consulta%20DUA027523.pdf" TargetMode="External"/><Relationship Id="rId99" Type="http://schemas.openxmlformats.org/officeDocument/2006/relationships/hyperlink" Target="http://../fichaduanas/Consulta%20DUA061203.pdf" TargetMode="External"/><Relationship Id="rId122" Type="http://schemas.openxmlformats.org/officeDocument/2006/relationships/hyperlink" Target="http://../fichaduanas/Serie%20de%20la%20Declaraci%C3%B3n101649-S1.pdf" TargetMode="External"/><Relationship Id="rId164" Type="http://schemas.openxmlformats.org/officeDocument/2006/relationships/hyperlink" Target="http://../fichaduanas/Consulta%20DUA092447.pdf" TargetMode="External"/><Relationship Id="rId371" Type="http://schemas.openxmlformats.org/officeDocument/2006/relationships/hyperlink" Target="http://../fichaduanas/Serie%20de%20la%20Declaraci%C3%B3n122024-S6.pdf" TargetMode="External"/><Relationship Id="rId427" Type="http://schemas.openxmlformats.org/officeDocument/2006/relationships/hyperlink" Target="http://../fichaduanas/Serie%20de%20la%20Declaraci%C3%B3n038421-S1.pdf" TargetMode="External"/><Relationship Id="rId469" Type="http://schemas.openxmlformats.org/officeDocument/2006/relationships/hyperlink" Target="http://../fichaduanas/Serie%20de%20la%20Declaraci%C3%B3n047384-S1.pdf" TargetMode="External"/><Relationship Id="rId26" Type="http://schemas.openxmlformats.org/officeDocument/2006/relationships/hyperlink" Target="http://../fichaduanas/Consulta%20DUA103839.pdf" TargetMode="External"/><Relationship Id="rId231" Type="http://schemas.openxmlformats.org/officeDocument/2006/relationships/hyperlink" Target="http://../fichaduanas/Serie%20de%20la%20Declaraci%C3%B3n031236-S1.pdf" TargetMode="External"/><Relationship Id="rId273" Type="http://schemas.openxmlformats.org/officeDocument/2006/relationships/hyperlink" Target="http://../fichaduanas/Serie%20de%20la%20Declaraci%C3%B3n056247-S1.pdf" TargetMode="External"/><Relationship Id="rId329" Type="http://schemas.openxmlformats.org/officeDocument/2006/relationships/hyperlink" Target="http://../fichaduanas/Serie%20de%20la%20Declaraci%C3%B3n035721-S1.pdf" TargetMode="External"/><Relationship Id="rId68" Type="http://schemas.openxmlformats.org/officeDocument/2006/relationships/hyperlink" Target="http://../fichaduanas/Consulta%20DUA129809.pdf" TargetMode="External"/><Relationship Id="rId133" Type="http://schemas.openxmlformats.org/officeDocument/2006/relationships/hyperlink" Target="http://../fichaduanas/Serie%20de%20la%20Declaraci%C3%B3n115678-S1.pdf" TargetMode="External"/><Relationship Id="rId175" Type="http://schemas.openxmlformats.org/officeDocument/2006/relationships/hyperlink" Target="http://../fichaduanas/Consulta%20DUA032253.pdf" TargetMode="External"/><Relationship Id="rId340" Type="http://schemas.openxmlformats.org/officeDocument/2006/relationships/hyperlink" Target="http://../fichaduanas/Serie%20de%20la%20Declaraci%C3%B3n038806-S1.pdf" TargetMode="External"/><Relationship Id="rId200" Type="http://schemas.openxmlformats.org/officeDocument/2006/relationships/hyperlink" Target="http://../fichaduanas/Serie%20de%20la%20Declaraci%C3%B3n003491-S1.pdf" TargetMode="External"/><Relationship Id="rId382" Type="http://schemas.openxmlformats.org/officeDocument/2006/relationships/hyperlink" Target="http://../fichaduanas/Consulta%20DUA022202.pdf" TargetMode="External"/><Relationship Id="rId438" Type="http://schemas.openxmlformats.org/officeDocument/2006/relationships/hyperlink" Target="http://../fichaduanas/Serie%20de%20la%20Declaraci%C3%B3n000227-S1.pdf" TargetMode="External"/><Relationship Id="rId242" Type="http://schemas.openxmlformats.org/officeDocument/2006/relationships/hyperlink" Target="http://../fichaduanas/Serie%20de%20la%20Declaraci%C3%B3n035719-S1.pdf" TargetMode="External"/><Relationship Id="rId284" Type="http://schemas.openxmlformats.org/officeDocument/2006/relationships/hyperlink" Target="http://../fichaduanas/Consulta%20DUA063907.pdf" TargetMode="External"/><Relationship Id="rId37" Type="http://schemas.openxmlformats.org/officeDocument/2006/relationships/hyperlink" Target="http://../fichaduanas/Serie%20de%20la%20Declaraci%C3%B3n119681-S1.pdf" TargetMode="External"/><Relationship Id="rId79" Type="http://schemas.openxmlformats.org/officeDocument/2006/relationships/hyperlink" Target="http://../fichaduanas/Serie%20de%20la%20Declaraci%C3%B3n027656-S1.pdf" TargetMode="External"/><Relationship Id="rId102" Type="http://schemas.openxmlformats.org/officeDocument/2006/relationships/hyperlink" Target="http://../fichaduanas/Serie%20de%20la%20Declaraci%C3%B3n070159-S1.pdf" TargetMode="External"/><Relationship Id="rId144" Type="http://schemas.openxmlformats.org/officeDocument/2006/relationships/hyperlink" Target="http://../fichaduanas/Consulta%20DUA080622.pdf" TargetMode="External"/><Relationship Id="rId90" Type="http://schemas.openxmlformats.org/officeDocument/2006/relationships/hyperlink" Target="http://../fichaduanas/Serie%20de%20la%20Declaraci%C3%B3n106360-S1.pdf" TargetMode="External"/><Relationship Id="rId186" Type="http://schemas.openxmlformats.org/officeDocument/2006/relationships/hyperlink" Target="http://../fichaduanas/Serie%20de%20la%20Declaraci%C3%B3n039351-S1.pdf" TargetMode="External"/><Relationship Id="rId351" Type="http://schemas.openxmlformats.org/officeDocument/2006/relationships/hyperlink" Target="http://../fichaduanas/Serie%20de%20la%20Declaraci%C3%B3n051536-S3.pdf" TargetMode="External"/><Relationship Id="rId393" Type="http://schemas.openxmlformats.org/officeDocument/2006/relationships/hyperlink" Target="http://../fichaduanas/Serie%20de%20la%20Declaraci%C3%B3n025701-S1.pdf" TargetMode="External"/><Relationship Id="rId407" Type="http://schemas.openxmlformats.org/officeDocument/2006/relationships/hyperlink" Target="http://../fichaduanas/Serie%20de%20la%20Declaraci%C3%B3n029744-S1.pdf" TargetMode="External"/><Relationship Id="rId449" Type="http://schemas.openxmlformats.org/officeDocument/2006/relationships/hyperlink" Target="http://../fichaduanas/Serie%20de%20la%20Declaraci%C3%B3n026882-S1.pdf" TargetMode="External"/><Relationship Id="rId211" Type="http://schemas.openxmlformats.org/officeDocument/2006/relationships/hyperlink" Target="http://../fichaduanas/Consulta%20DUA023214.pdf" TargetMode="External"/><Relationship Id="rId253" Type="http://schemas.openxmlformats.org/officeDocument/2006/relationships/hyperlink" Target="http://../fichaduanas/Serie%20de%20la%20Declaraci%C3%B3n035714-S1.pdf" TargetMode="External"/><Relationship Id="rId295" Type="http://schemas.openxmlformats.org/officeDocument/2006/relationships/hyperlink" Target="http://../fichaduanas/Serie%20de%20la%20Declaraci%C3%B3n018383-S1.pdf" TargetMode="External"/><Relationship Id="rId309" Type="http://schemas.openxmlformats.org/officeDocument/2006/relationships/hyperlink" Target="http://../fichaduanas/Consulta%20DUA025067.pdf" TargetMode="External"/><Relationship Id="rId460" Type="http://schemas.openxmlformats.org/officeDocument/2006/relationships/hyperlink" Target="http://../fichaduanas/Serie%20de%20la%20Declaraci%C3%B3n024836-S1.pdf" TargetMode="External"/><Relationship Id="rId48" Type="http://schemas.openxmlformats.org/officeDocument/2006/relationships/hyperlink" Target="http://../fichaduanas/Serie%20de%20la%20Declaraci%C3%B3n011636-S2.pdf" TargetMode="External"/><Relationship Id="rId113" Type="http://schemas.openxmlformats.org/officeDocument/2006/relationships/hyperlink" Target="http://../fichaduanas/Serie%20de%20la%20Declaraci%C3%B3n090464-S1.pdf" TargetMode="External"/><Relationship Id="rId320" Type="http://schemas.openxmlformats.org/officeDocument/2006/relationships/hyperlink" Target="http://../fichaduanas/Consulta%20DUA027524.pdf" TargetMode="External"/><Relationship Id="rId155" Type="http://schemas.openxmlformats.org/officeDocument/2006/relationships/hyperlink" Target="http://../fichaduanas/Consulta%20DUA114459.pdf" TargetMode="External"/><Relationship Id="rId197" Type="http://schemas.openxmlformats.org/officeDocument/2006/relationships/hyperlink" Target="http://../fichaduanas/Consulta%20DUA002506.pdf" TargetMode="External"/><Relationship Id="rId362" Type="http://schemas.openxmlformats.org/officeDocument/2006/relationships/hyperlink" Target="http://../fichaduanas/Serie%20de%20la%20Declaraci%C3%B3n111570-S1.pdf" TargetMode="External"/><Relationship Id="rId418" Type="http://schemas.openxmlformats.org/officeDocument/2006/relationships/hyperlink" Target="http://../fichaduanas/Consulta%20DUA035941.pdf" TargetMode="External"/><Relationship Id="rId222" Type="http://schemas.openxmlformats.org/officeDocument/2006/relationships/hyperlink" Target="http://../fichaduanas/Consulta%20DUA025699.pdf" TargetMode="External"/><Relationship Id="rId264" Type="http://schemas.openxmlformats.org/officeDocument/2006/relationships/hyperlink" Target="http://../fichaduanas/Serie%20de%20la%20Declaraci%C3%B3n048189-S1.pdf" TargetMode="External"/><Relationship Id="rId471" Type="http://schemas.openxmlformats.org/officeDocument/2006/relationships/hyperlink" Target="http://../fichaduanas/Serie%20de%20la%20Declaraci%C3%B3n047384-S3.pdf" TargetMode="External"/><Relationship Id="rId17" Type="http://schemas.openxmlformats.org/officeDocument/2006/relationships/hyperlink" Target="http://../fichaduanas/Consulta%20DUA081523.pdf" TargetMode="External"/><Relationship Id="rId59" Type="http://schemas.openxmlformats.org/officeDocument/2006/relationships/hyperlink" Target="http://../fichaduanas/Serie%20de%20la%20Declaraci%C3%B3n022329-S10.pdf" TargetMode="External"/><Relationship Id="rId124" Type="http://schemas.openxmlformats.org/officeDocument/2006/relationships/hyperlink" Target="http://../fichaduanas/Serie%20de%20la%20Declaraci%C3%B3n106945-S1.pdf" TargetMode="External"/><Relationship Id="rId70" Type="http://schemas.openxmlformats.org/officeDocument/2006/relationships/hyperlink" Target="http://../fichaduanas/Consulta%20DUA122582.pdf" TargetMode="External"/><Relationship Id="rId166" Type="http://schemas.openxmlformats.org/officeDocument/2006/relationships/hyperlink" Target="http://../fichaduanas/Serie%20de%20la%20Declaraci%C3%B3n054018-S2.pdf" TargetMode="External"/><Relationship Id="rId331" Type="http://schemas.openxmlformats.org/officeDocument/2006/relationships/hyperlink" Target="http://../fichaduanas/Consulta%20DUA037026.pdf" TargetMode="External"/><Relationship Id="rId373" Type="http://schemas.openxmlformats.org/officeDocument/2006/relationships/hyperlink" Target="http://../fichaduanas/Serie%20de%20la%20Declaraci%C3%B3n122024-S8.pdf" TargetMode="External"/><Relationship Id="rId429" Type="http://schemas.openxmlformats.org/officeDocument/2006/relationships/hyperlink" Target="http://../fichaduanas/Serie%20de%20la%20Declaraci%C3%B3n048257-S1.pdf" TargetMode="External"/><Relationship Id="rId1" Type="http://schemas.openxmlformats.org/officeDocument/2006/relationships/hyperlink" Target="http://../fichaduanas/Serie%20de%20la%20Declaraci%C3%B3n136082-S1.pdf" TargetMode="External"/><Relationship Id="rId233" Type="http://schemas.openxmlformats.org/officeDocument/2006/relationships/hyperlink" Target="http://../fichaduanas/Serie%20de%20la%20Declaraci%C3%B3n031237-S1.pdf" TargetMode="External"/><Relationship Id="rId440" Type="http://schemas.openxmlformats.org/officeDocument/2006/relationships/hyperlink" Target="http://../fichaduanas/Serie%20de%20la%20Declaraci%C3%B3n076099-S1.pdf" TargetMode="External"/><Relationship Id="rId28" Type="http://schemas.openxmlformats.org/officeDocument/2006/relationships/hyperlink" Target="http://../fichaduanas/Consulta%20DUA109415.pdf" TargetMode="External"/><Relationship Id="rId275" Type="http://schemas.openxmlformats.org/officeDocument/2006/relationships/hyperlink" Target="http://../fichaduanas/Serie%20de%20la%20Declaraci%C3%B3n064680-S1.pdf" TargetMode="External"/><Relationship Id="rId300" Type="http://schemas.openxmlformats.org/officeDocument/2006/relationships/hyperlink" Target="http://../fichaduanas/Serie%20de%20la%20Declaraci%C3%B3n040737-S1.pdf" TargetMode="External"/><Relationship Id="rId81" Type="http://schemas.openxmlformats.org/officeDocument/2006/relationships/hyperlink" Target="http://../fichaduanas/Consulta%20DUA027656.pdf" TargetMode="External"/><Relationship Id="rId135" Type="http://schemas.openxmlformats.org/officeDocument/2006/relationships/hyperlink" Target="http://../fichaduanas/Serie%20de%20la%20Declaraci%C3%B3n017760-S1.pdf" TargetMode="External"/><Relationship Id="rId177" Type="http://schemas.openxmlformats.org/officeDocument/2006/relationships/hyperlink" Target="http://../fichaduanas/Consulta%20DUA029699.pdf" TargetMode="External"/><Relationship Id="rId342" Type="http://schemas.openxmlformats.org/officeDocument/2006/relationships/hyperlink" Target="http://../fichaduanas/Consulta%20DUA054693.pdf" TargetMode="External"/><Relationship Id="rId384" Type="http://schemas.openxmlformats.org/officeDocument/2006/relationships/hyperlink" Target="http://../fichaduanas/Consulta%20DUA021606.pdf" TargetMode="External"/><Relationship Id="rId202" Type="http://schemas.openxmlformats.org/officeDocument/2006/relationships/hyperlink" Target="http://../fichaduanas/Serie%20de%20la%20Declaraci%C3%B3n018177-S1.pdf" TargetMode="External"/><Relationship Id="rId244" Type="http://schemas.openxmlformats.org/officeDocument/2006/relationships/hyperlink" Target="http://../fichaduanas/Serie%20de%20la%20Declaraci%C3%B3n033704-S1.pdf" TargetMode="External"/><Relationship Id="rId39" Type="http://schemas.openxmlformats.org/officeDocument/2006/relationships/hyperlink" Target="http://../fichaduanas/Serie%20de%20la%20Declaraci%C3%B3n127408-S1.pdf" TargetMode="External"/><Relationship Id="rId286" Type="http://schemas.openxmlformats.org/officeDocument/2006/relationships/hyperlink" Target="http://../fichaduanas/Consulta%20DUA063895.pdf" TargetMode="External"/><Relationship Id="rId451" Type="http://schemas.openxmlformats.org/officeDocument/2006/relationships/hyperlink" Target="http://../fichaduanas/Serie%20de%20la%20Declaraci%C3%B3n015736-S1.pdf" TargetMode="External"/><Relationship Id="rId50" Type="http://schemas.openxmlformats.org/officeDocument/2006/relationships/hyperlink" Target="http://../fichaduanas/Serie%20de%20la%20Declaraci%C3%B3n022329-S1.pdf" TargetMode="External"/><Relationship Id="rId104" Type="http://schemas.openxmlformats.org/officeDocument/2006/relationships/hyperlink" Target="http://../fichaduanas/Serie%20de%20la%20Declaraci%C3%B3n077497-S1.pdf" TargetMode="External"/><Relationship Id="rId146" Type="http://schemas.openxmlformats.org/officeDocument/2006/relationships/hyperlink" Target="http://../fichaduanas/Serie%20de%20la%20Declaraci%C3%B3n071139-S1.pdf" TargetMode="External"/><Relationship Id="rId188" Type="http://schemas.openxmlformats.org/officeDocument/2006/relationships/hyperlink" Target="http://../fichaduanas/Consulta%20DUA039351.pdf" TargetMode="External"/><Relationship Id="rId311" Type="http://schemas.openxmlformats.org/officeDocument/2006/relationships/hyperlink" Target="http://../fichaduanas/Consulta%20DUA022449.pdf" TargetMode="External"/><Relationship Id="rId353" Type="http://schemas.openxmlformats.org/officeDocument/2006/relationships/hyperlink" Target="http://../fichaduanas/Serie%20de%20la%20Declaraci%C3%B3n024882-S1.pdf" TargetMode="External"/><Relationship Id="rId395" Type="http://schemas.openxmlformats.org/officeDocument/2006/relationships/hyperlink" Target="http://../fichaduanas/Serie%20de%20la%20Declaraci%C3%B3n025702-S1.pdf" TargetMode="External"/><Relationship Id="rId409" Type="http://schemas.openxmlformats.org/officeDocument/2006/relationships/hyperlink" Target="http://../fichaduanas/Serie%20de%20la%20Declaraci%C3%B3n031217-S1.pdf" TargetMode="External"/><Relationship Id="rId92" Type="http://schemas.openxmlformats.org/officeDocument/2006/relationships/hyperlink" Target="http://../fichaduanas/Serie%20de%20la%20Declaraci%C3%B3n108706-S1.pdf" TargetMode="External"/><Relationship Id="rId213" Type="http://schemas.openxmlformats.org/officeDocument/2006/relationships/hyperlink" Target="http://../fichaduanas/Consulta%20DUA024680.pdf" TargetMode="External"/><Relationship Id="rId420" Type="http://schemas.openxmlformats.org/officeDocument/2006/relationships/hyperlink" Target="http://../fichaduanas/Serie%20de%20la%20Declaraci%C3%B3n036930-S2.pdf" TargetMode="External"/><Relationship Id="rId255" Type="http://schemas.openxmlformats.org/officeDocument/2006/relationships/hyperlink" Target="http://../fichaduanas/Serie%20de%20la%20Declaraci%C3%B3n041719-S1.pdf" TargetMode="External"/><Relationship Id="rId297" Type="http://schemas.openxmlformats.org/officeDocument/2006/relationships/hyperlink" Target="http://../fichaduanas/Consulta%20DUA031934.pdf" TargetMode="External"/><Relationship Id="rId462" Type="http://schemas.openxmlformats.org/officeDocument/2006/relationships/hyperlink" Target="http://../fichaduanas/Serie%20de%20la%20Declaraci%C3%B3n028133-S1.pdf" TargetMode="External"/><Relationship Id="rId115" Type="http://schemas.openxmlformats.org/officeDocument/2006/relationships/hyperlink" Target="http://../fichaduanas/Serie%20de%20la%20Declaraci%C3%B3n093268-S1.pdf" TargetMode="External"/><Relationship Id="rId157" Type="http://schemas.openxmlformats.org/officeDocument/2006/relationships/hyperlink" Target="http://../fichaduanas/Consulta%20DUA117101.pdf" TargetMode="External"/><Relationship Id="rId322" Type="http://schemas.openxmlformats.org/officeDocument/2006/relationships/hyperlink" Target="http://../fichaduanas/Serie%20de%20la%20Declaraci%C3%B3n032303-S1.pdf" TargetMode="External"/><Relationship Id="rId364" Type="http://schemas.openxmlformats.org/officeDocument/2006/relationships/hyperlink" Target="http://../fichaduanas/Serie%20de%20la%20Declaraci%C3%B3n111570-S3.pdf" TargetMode="External"/><Relationship Id="rId61" Type="http://schemas.openxmlformats.org/officeDocument/2006/relationships/hyperlink" Target="http://../fichaduanas/Serie%20de%20la%20Declaraci%C3%B3n015743-S1.pdf" TargetMode="External"/><Relationship Id="rId199" Type="http://schemas.openxmlformats.org/officeDocument/2006/relationships/hyperlink" Target="http://../fichaduanas/Consulta%20DUA009186.pdf" TargetMode="External"/><Relationship Id="rId19" Type="http://schemas.openxmlformats.org/officeDocument/2006/relationships/hyperlink" Target="http://../fichaduanas/Serie%20de%20la%20Declaraci%C3%B3n092565-S2.pdf" TargetMode="External"/><Relationship Id="rId224" Type="http://schemas.openxmlformats.org/officeDocument/2006/relationships/hyperlink" Target="http://../fichaduanas/Serie%20de%20la%20Declaraci%C3%B3n031922-S1.pdf" TargetMode="External"/><Relationship Id="rId266" Type="http://schemas.openxmlformats.org/officeDocument/2006/relationships/hyperlink" Target="http://../fichaduanas/Serie%20de%20la%20Declaraci%C3%B3n050085-S1.pdf" TargetMode="External"/><Relationship Id="rId431" Type="http://schemas.openxmlformats.org/officeDocument/2006/relationships/hyperlink" Target="http://../fichaduanas/Serie%20de%20la%20Declaraci%C3%B3n047915-S1.pdf" TargetMode="External"/><Relationship Id="rId473" Type="http://schemas.openxmlformats.org/officeDocument/2006/relationships/hyperlink" Target="http://../fichaduanas/Serie%20de%20la%20Declaraci%C3%B3n047384-S5.pdf" TargetMode="External"/><Relationship Id="rId30" Type="http://schemas.openxmlformats.org/officeDocument/2006/relationships/hyperlink" Target="http://../fichaduanas/Consulta%20DUA108754.pdf" TargetMode="External"/><Relationship Id="rId126" Type="http://schemas.openxmlformats.org/officeDocument/2006/relationships/hyperlink" Target="http://../fichaduanas/Serie%20de%20la%20Declaraci%C3%B3n109775-S1.pdf" TargetMode="External"/><Relationship Id="rId168" Type="http://schemas.openxmlformats.org/officeDocument/2006/relationships/hyperlink" Target="http://../fichaduanas/Serie%20de%20la%20Declaraci%C3%B3n011906-S1.pdf" TargetMode="External"/><Relationship Id="rId333" Type="http://schemas.openxmlformats.org/officeDocument/2006/relationships/hyperlink" Target="http://../fichaduanas/Consulta%20DUA035063.pdf"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www.aduanet.gob.pe/servlet/SgCDUI2?option=una&amp;n=40&amp;codaduana=046&amp;anoprese=2025&amp;numecorre=033465" TargetMode="External"/><Relationship Id="rId299" Type="http://schemas.openxmlformats.org/officeDocument/2006/relationships/hyperlink" Target="http://www.aduanet.gob.pe/servlet/SgCDUI2?option=una&amp;n=40&amp;codaduana=118&amp;anoprese=2025&amp;numecorre=125194" TargetMode="External"/><Relationship Id="rId21" Type="http://schemas.openxmlformats.org/officeDocument/2006/relationships/hyperlink" Target="http://www.aduanet.gob.pe/servlet/SgCDUI2?option=una&amp;n=40&amp;codaduana=118&amp;anoprese=2024&amp;numecorre=004653" TargetMode="External"/><Relationship Id="rId63" Type="http://schemas.openxmlformats.org/officeDocument/2006/relationships/hyperlink" Target="http://www.aduanet.gob.pe/servlet/SgCDUI2?option=una&amp;n=40&amp;codaduana=046&amp;anoprese=2024&amp;numecorre=023861" TargetMode="External"/><Relationship Id="rId159" Type="http://schemas.openxmlformats.org/officeDocument/2006/relationships/hyperlink" Target="http://www.aduanet.gob.pe/servlet/SgCDUI2?option=una&amp;n=40&amp;codaduana=046&amp;anoprese=2025&amp;numecorre=038421" TargetMode="External"/><Relationship Id="rId170" Type="http://schemas.openxmlformats.org/officeDocument/2006/relationships/hyperlink" Target="http://www.aduanet.gob.pe/servlet/SgCDUI2?option=una&amp;n=40&amp;codaduana=046&amp;anoprese=2025&amp;numecorre=041694" TargetMode="External"/><Relationship Id="rId226" Type="http://schemas.openxmlformats.org/officeDocument/2006/relationships/hyperlink" Target="http://www.aduanet.gob.pe/servlet/SgCDUI2?option=una&amp;n=40&amp;codaduana=118&amp;anoprese=2025&amp;numecorre=070158" TargetMode="External"/><Relationship Id="rId268" Type="http://schemas.openxmlformats.org/officeDocument/2006/relationships/hyperlink" Target="http://www.aduanet.gob.pe/servlet/SgCDUI2?option=una&amp;n=40&amp;codaduana=118&amp;anoprese=2024&amp;numecorre=108706" TargetMode="External"/><Relationship Id="rId32" Type="http://schemas.openxmlformats.org/officeDocument/2006/relationships/hyperlink" Target="http://www.aduanet.gob.pe/servlet/SgCDUI2?option=una&amp;n=40&amp;codaduana=118&amp;anoprese=2026&amp;numecorre=015743" TargetMode="External"/><Relationship Id="rId74" Type="http://schemas.openxmlformats.org/officeDocument/2006/relationships/hyperlink" Target="http://www.aduanet.gob.pe/servlet/SgCDUI2?option=una&amp;n=40&amp;codaduana=118&amp;anoprese=2025&amp;numecorre=096261" TargetMode="External"/><Relationship Id="rId128" Type="http://schemas.openxmlformats.org/officeDocument/2006/relationships/hyperlink" Target="http://www.aduanet.gob.pe/servlet/SgCDUI2?option=una&amp;n=40&amp;codaduana=046&amp;anoprese=2025&amp;numecorre=035714" TargetMode="External"/><Relationship Id="rId5" Type="http://schemas.openxmlformats.org/officeDocument/2006/relationships/hyperlink" Target="http://www.aduanet.gob.pe/servlet/SgCDUI2?option=una&amp;n=40&amp;codaduana=118&amp;anoprese=2025&amp;numecorre=001107" TargetMode="External"/><Relationship Id="rId181" Type="http://schemas.openxmlformats.org/officeDocument/2006/relationships/hyperlink" Target="http://www.aduanet.gob.pe/servlet/SgCDUI2?option=una&amp;n=40&amp;codaduana=046&amp;anoprese=2025&amp;numecorre=047384" TargetMode="External"/><Relationship Id="rId237" Type="http://schemas.openxmlformats.org/officeDocument/2006/relationships/hyperlink" Target="http://www.aduanet.gob.pe/servlet/SgCDUI2?option=una&amp;n=40&amp;codaduana=118&amp;anoprese=2024&amp;numecorre=080622" TargetMode="External"/><Relationship Id="rId279" Type="http://schemas.openxmlformats.org/officeDocument/2006/relationships/hyperlink" Target="http://www.aduanet.gob.pe/servlet/SgCDUI2?option=una&amp;n=40&amp;codaduana=118&amp;anoprese=2024&amp;numecorre=117101" TargetMode="External"/><Relationship Id="rId43" Type="http://schemas.openxmlformats.org/officeDocument/2006/relationships/hyperlink" Target="http://www.aduanet.gob.pe/servlet/SgCDUI2?option=una&amp;n=40&amp;codaduana=046&amp;anoprese=2025&amp;numecorre=021606" TargetMode="External"/><Relationship Id="rId139" Type="http://schemas.openxmlformats.org/officeDocument/2006/relationships/hyperlink" Target="http://www.aduanet.gob.pe/servlet/SgCDUI2?option=una&amp;n=40&amp;codaduana=046&amp;anoprese=2025&amp;numecorre=035949" TargetMode="External"/><Relationship Id="rId290" Type="http://schemas.openxmlformats.org/officeDocument/2006/relationships/hyperlink" Target="http://www.aduanet.gob.pe/servlet/SgCDUI2?option=una&amp;n=40&amp;codaduana=118&amp;anoprese=2025&amp;numecorre=122024" TargetMode="External"/><Relationship Id="rId304" Type="http://schemas.openxmlformats.org/officeDocument/2006/relationships/hyperlink" Target="http://www.aduanet.gob.pe/servlet/SgCDUI2?option=una&amp;n=40&amp;codaduana=118&amp;anoprese=2025&amp;numecorre=130331" TargetMode="External"/><Relationship Id="rId85" Type="http://schemas.openxmlformats.org/officeDocument/2006/relationships/hyperlink" Target="http://www.aduanet.gob.pe/servlet/SgCDUI2?option=una&amp;n=40&amp;codaduana=046&amp;anoprese=2025&amp;numecorre=027524" TargetMode="External"/><Relationship Id="rId150" Type="http://schemas.openxmlformats.org/officeDocument/2006/relationships/hyperlink" Target="http://www.aduanet.gob.pe/servlet/SgCDUI2?option=una&amp;n=40&amp;codaduana=046&amp;anoprese=2025&amp;numecorre=037017" TargetMode="External"/><Relationship Id="rId192" Type="http://schemas.openxmlformats.org/officeDocument/2006/relationships/hyperlink" Target="http://www.aduanet.gob.pe/servlet/SgCDUI2?option=una&amp;n=40&amp;codaduana=046&amp;anoprese=2025&amp;numecorre=048189" TargetMode="External"/><Relationship Id="rId206" Type="http://schemas.openxmlformats.org/officeDocument/2006/relationships/hyperlink" Target="http://www.aduanet.gob.pe/servlet/SgCDUI2?option=una&amp;n=40&amp;codaduana=046&amp;anoprese=2025&amp;numecorre=053895" TargetMode="External"/><Relationship Id="rId248" Type="http://schemas.openxmlformats.org/officeDocument/2006/relationships/hyperlink" Target="http://www.aduanet.gob.pe/servlet/SgCDUI2?option=una&amp;n=40&amp;codaduana=118&amp;anoprese=2025&amp;numecorre=092565" TargetMode="External"/><Relationship Id="rId12" Type="http://schemas.openxmlformats.org/officeDocument/2006/relationships/hyperlink" Target="http://www.aduanet.gob.pe/servlet/SgCDUI2?option=una&amp;n=40&amp;codaduana=118&amp;anoprese=2024&amp;numecorre=002506" TargetMode="External"/><Relationship Id="rId108" Type="http://schemas.openxmlformats.org/officeDocument/2006/relationships/hyperlink" Target="http://www.aduanet.gob.pe/servlet/SgCDUI2?option=una&amp;n=40&amp;codaduana=046&amp;anoprese=2025&amp;numecorre=032115" TargetMode="External"/><Relationship Id="rId54" Type="http://schemas.openxmlformats.org/officeDocument/2006/relationships/hyperlink" Target="http://www.aduanet.gob.pe/servlet/SgCDUI2?option=una&amp;n=40&amp;codaduana=118&amp;anoprese=2026&amp;numecorre=022329" TargetMode="External"/><Relationship Id="rId96" Type="http://schemas.openxmlformats.org/officeDocument/2006/relationships/hyperlink" Target="http://www.aduanet.gob.pe/servlet/SgCDUI2?option=una&amp;n=40&amp;codaduana=046&amp;anoprese=2025&amp;numecorre=030768" TargetMode="External"/><Relationship Id="rId161" Type="http://schemas.openxmlformats.org/officeDocument/2006/relationships/hyperlink" Target="http://www.aduanet.gob.pe/servlet/SgCDUI2?option=una&amp;n=40&amp;codaduana=046&amp;anoprese=2025&amp;numecorre=039250" TargetMode="External"/><Relationship Id="rId217" Type="http://schemas.openxmlformats.org/officeDocument/2006/relationships/hyperlink" Target="http://www.aduanet.gob.pe/servlet/SgCDUI2?option=una&amp;n=40&amp;codaduana=118&amp;anoprese=2025&amp;numecorre=059892" TargetMode="External"/><Relationship Id="rId259" Type="http://schemas.openxmlformats.org/officeDocument/2006/relationships/hyperlink" Target="http://www.aduanet.gob.pe/servlet/SgCDUI2?option=una&amp;n=40&amp;codaduana=118&amp;anoprese=2025&amp;numecorre=102210" TargetMode="External"/><Relationship Id="rId23" Type="http://schemas.openxmlformats.org/officeDocument/2006/relationships/hyperlink" Target="http://www.aduanet.gob.pe/servlet/SgCDUI2?option=una&amp;n=40&amp;codaduana=046&amp;anoprese=2026&amp;numecorre=007802" TargetMode="External"/><Relationship Id="rId119" Type="http://schemas.openxmlformats.org/officeDocument/2006/relationships/hyperlink" Target="http://www.aduanet.gob.pe/servlet/SgCDUI2?option=una&amp;n=40&amp;codaduana=046&amp;anoprese=2025&amp;numecorre=033704" TargetMode="External"/><Relationship Id="rId270" Type="http://schemas.openxmlformats.org/officeDocument/2006/relationships/hyperlink" Target="http://www.aduanet.gob.pe/servlet/SgCDUI2?option=una&amp;n=40&amp;codaduana=118&amp;anoprese=2025&amp;numecorre=109415" TargetMode="External"/><Relationship Id="rId44" Type="http://schemas.openxmlformats.org/officeDocument/2006/relationships/hyperlink" Target="http://www.aduanet.gob.pe/servlet/SgCDUI2?option=una&amp;n=40&amp;codaduana=046&amp;anoprese=2025&amp;numecorre=022202" TargetMode="External"/><Relationship Id="rId65" Type="http://schemas.openxmlformats.org/officeDocument/2006/relationships/hyperlink" Target="http://www.aduanet.gob.pe/servlet/SgCDUI2?option=una&amp;n=40&amp;codaduana=046&amp;anoprese=2024&amp;numecorre=024680" TargetMode="External"/><Relationship Id="rId86" Type="http://schemas.openxmlformats.org/officeDocument/2006/relationships/hyperlink" Target="http://www.aduanet.gob.pe/servlet/SgCDUI2?option=una&amp;n=40&amp;codaduana=118&amp;anoprese=2024&amp;numecorre=027656" TargetMode="External"/><Relationship Id="rId130" Type="http://schemas.openxmlformats.org/officeDocument/2006/relationships/hyperlink" Target="http://www.aduanet.gob.pe/servlet/SgCDUI2?option=una&amp;n=40&amp;codaduana=046&amp;anoprese=2025&amp;numecorre=035721" TargetMode="External"/><Relationship Id="rId151" Type="http://schemas.openxmlformats.org/officeDocument/2006/relationships/hyperlink" Target="http://www.aduanet.gob.pe/servlet/SgCDUI2?option=una&amp;n=40&amp;codaduana=046&amp;anoprese=2025&amp;numecorre=037021" TargetMode="External"/><Relationship Id="rId172" Type="http://schemas.openxmlformats.org/officeDocument/2006/relationships/hyperlink" Target="http://www.aduanet.gob.pe/servlet/SgCDUI2?option=una&amp;n=40&amp;codaduana=046&amp;anoprese=2025&amp;numecorre=041726" TargetMode="External"/><Relationship Id="rId193" Type="http://schemas.openxmlformats.org/officeDocument/2006/relationships/hyperlink" Target="http://www.aduanet.gob.pe/servlet/SgCDUI2?option=una&amp;n=40&amp;codaduana=046&amp;anoprese=2025&amp;numecorre=048257" TargetMode="External"/><Relationship Id="rId207" Type="http://schemas.openxmlformats.org/officeDocument/2006/relationships/hyperlink" Target="http://www.aduanet.gob.pe/servlet/SgCDUI2?option=una&amp;n=40&amp;codaduana=046&amp;anoprese=2024&amp;numecorre=054018" TargetMode="External"/><Relationship Id="rId228" Type="http://schemas.openxmlformats.org/officeDocument/2006/relationships/hyperlink" Target="http://www.aduanet.gob.pe/servlet/SgCDUI2?option=una&amp;n=40&amp;codaduana=118&amp;anoprese=2024&amp;numecorre=071139" TargetMode="External"/><Relationship Id="rId249" Type="http://schemas.openxmlformats.org/officeDocument/2006/relationships/hyperlink" Target="http://www.aduanet.gob.pe/servlet/SgCDUI2?option=una&amp;n=40&amp;codaduana=118&amp;anoprese=2025&amp;numecorre=092565" TargetMode="External"/><Relationship Id="rId13" Type="http://schemas.openxmlformats.org/officeDocument/2006/relationships/hyperlink" Target="http://www.aduanet.gob.pe/servlet/SgCDUI2?option=una&amp;n=40&amp;codaduana=118&amp;anoprese=2024&amp;numecorre=002506" TargetMode="External"/><Relationship Id="rId109" Type="http://schemas.openxmlformats.org/officeDocument/2006/relationships/hyperlink" Target="http://www.aduanet.gob.pe/servlet/SgCDUI2?option=una&amp;n=40&amp;codaduana=046&amp;anoprese=2025&amp;numecorre=032150" TargetMode="External"/><Relationship Id="rId260" Type="http://schemas.openxmlformats.org/officeDocument/2006/relationships/hyperlink" Target="http://www.aduanet.gob.pe/servlet/SgCDUI2?option=una&amp;n=40&amp;codaduana=118&amp;anoprese=2025&amp;numecorre=103464" TargetMode="External"/><Relationship Id="rId281" Type="http://schemas.openxmlformats.org/officeDocument/2006/relationships/hyperlink" Target="http://www.aduanet.gob.pe/servlet/SgCDUI2?option=una&amp;n=40&amp;codaduana=118&amp;anoprese=2024&amp;numecorre=118207" TargetMode="External"/><Relationship Id="rId34" Type="http://schemas.openxmlformats.org/officeDocument/2006/relationships/hyperlink" Target="http://www.aduanet.gob.pe/servlet/SgCDUI2?option=una&amp;n=40&amp;codaduana=235&amp;anoprese=2026&amp;numecorre=017760" TargetMode="External"/><Relationship Id="rId55" Type="http://schemas.openxmlformats.org/officeDocument/2006/relationships/hyperlink" Target="http://www.aduanet.gob.pe/servlet/SgCDUI2?option=una&amp;n=40&amp;codaduana=118&amp;anoprese=2026&amp;numecorre=022329" TargetMode="External"/><Relationship Id="rId76" Type="http://schemas.openxmlformats.org/officeDocument/2006/relationships/hyperlink" Target="http://www.aduanet.gob.pe/servlet/SgCDUI2?option=una&amp;n=40&amp;codaduana=046&amp;anoprese=2025&amp;numecorre=025702" TargetMode="External"/><Relationship Id="rId97" Type="http://schemas.openxmlformats.org/officeDocument/2006/relationships/hyperlink" Target="http://www.aduanet.gob.pe/servlet/SgCDUI2?option=una&amp;n=40&amp;codaduana=046&amp;anoprese=2025&amp;numecorre=031217" TargetMode="External"/><Relationship Id="rId120" Type="http://schemas.openxmlformats.org/officeDocument/2006/relationships/hyperlink" Target="http://www.aduanet.gob.pe/servlet/SgCDUI2?option=una&amp;n=40&amp;codaduana=046&amp;anoprese=2025&amp;numecorre=033704" TargetMode="External"/><Relationship Id="rId141" Type="http://schemas.openxmlformats.org/officeDocument/2006/relationships/hyperlink" Target="http://www.aduanet.gob.pe/servlet/SgCDUI2?option=una&amp;n=40&amp;codaduana=046&amp;anoprese=2025&amp;numecorre=036679" TargetMode="External"/><Relationship Id="rId7" Type="http://schemas.openxmlformats.org/officeDocument/2006/relationships/hyperlink" Target="http://www.aduanet.gob.pe/servlet/SgCDUI2?option=una&amp;n=40&amp;codaduana=118&amp;anoprese=2025&amp;numecorre=001107" TargetMode="External"/><Relationship Id="rId162" Type="http://schemas.openxmlformats.org/officeDocument/2006/relationships/hyperlink" Target="http://www.aduanet.gob.pe/servlet/SgCDUI2?option=una&amp;n=40&amp;codaduana=046&amp;anoprese=2025&amp;numecorre=039250" TargetMode="External"/><Relationship Id="rId183" Type="http://schemas.openxmlformats.org/officeDocument/2006/relationships/hyperlink" Target="http://www.aduanet.gob.pe/servlet/SgCDUI2?option=una&amp;n=40&amp;codaduana=046&amp;anoprese=2025&amp;numecorre=047384" TargetMode="External"/><Relationship Id="rId218" Type="http://schemas.openxmlformats.org/officeDocument/2006/relationships/hyperlink" Target="http://www.aduanet.gob.pe/servlet/SgCDUI2?option=una&amp;n=40&amp;codaduana=118&amp;anoprese=2025&amp;numecorre=061203" TargetMode="External"/><Relationship Id="rId239" Type="http://schemas.openxmlformats.org/officeDocument/2006/relationships/hyperlink" Target="http://www.aduanet.gob.pe/servlet/SgCDUI2?option=una&amp;n=40&amp;codaduana=118&amp;anoprese=2025&amp;numecorre=081639" TargetMode="External"/><Relationship Id="rId250" Type="http://schemas.openxmlformats.org/officeDocument/2006/relationships/hyperlink" Target="http://www.aduanet.gob.pe/servlet/SgCDUI2?option=una&amp;n=40&amp;codaduana=118&amp;anoprese=2025&amp;numecorre=093268" TargetMode="External"/><Relationship Id="rId271" Type="http://schemas.openxmlformats.org/officeDocument/2006/relationships/hyperlink" Target="http://www.aduanet.gob.pe/servlet/SgCDUI2?option=una&amp;n=40&amp;codaduana=118&amp;anoprese=2025&amp;numecorre=109775" TargetMode="External"/><Relationship Id="rId292" Type="http://schemas.openxmlformats.org/officeDocument/2006/relationships/hyperlink" Target="http://www.aduanet.gob.pe/servlet/SgCDUI2?option=una&amp;n=40&amp;codaduana=118&amp;anoprese=2025&amp;numecorre=122024" TargetMode="External"/><Relationship Id="rId306" Type="http://schemas.openxmlformats.org/officeDocument/2006/relationships/hyperlink" Target="http://www.aduanet.gob.pe/servlet/SgCDUI2?option=una&amp;n=40&amp;codaduana=118&amp;anoprese=2025&amp;numecorre=133179" TargetMode="External"/><Relationship Id="rId24" Type="http://schemas.openxmlformats.org/officeDocument/2006/relationships/hyperlink" Target="http://www.aduanet.gob.pe/servlet/SgCDUI2?option=una&amp;n=40&amp;codaduana=046&amp;anoprese=2026&amp;numecorre=007804" TargetMode="External"/><Relationship Id="rId45" Type="http://schemas.openxmlformats.org/officeDocument/2006/relationships/hyperlink" Target="http://www.aduanet.gob.pe/servlet/SgCDUI2?option=una&amp;n=40&amp;codaduana=046&amp;anoprese=2025&amp;numecorre=022206" TargetMode="External"/><Relationship Id="rId66" Type="http://schemas.openxmlformats.org/officeDocument/2006/relationships/hyperlink" Target="http://www.aduanet.gob.pe/servlet/SgCDUI2?option=una&amp;n=40&amp;codaduana=046&amp;anoprese=2025&amp;numecorre=024836" TargetMode="External"/><Relationship Id="rId87" Type="http://schemas.openxmlformats.org/officeDocument/2006/relationships/hyperlink" Target="http://www.aduanet.gob.pe/servlet/SgCDUI2?option=una&amp;n=40&amp;codaduana=118&amp;anoprese=2024&amp;numecorre=027656" TargetMode="External"/><Relationship Id="rId110" Type="http://schemas.openxmlformats.org/officeDocument/2006/relationships/hyperlink" Target="http://www.aduanet.gob.pe/servlet/SgCDUI2?option=una&amp;n=40&amp;codaduana=046&amp;anoprese=2025&amp;numecorre=032161" TargetMode="External"/><Relationship Id="rId131" Type="http://schemas.openxmlformats.org/officeDocument/2006/relationships/hyperlink" Target="http://www.aduanet.gob.pe/servlet/SgCDUI2?option=una&amp;n=40&amp;codaduana=046&amp;anoprese=2025&amp;numecorre=035724" TargetMode="External"/><Relationship Id="rId152" Type="http://schemas.openxmlformats.org/officeDocument/2006/relationships/hyperlink" Target="http://www.aduanet.gob.pe/servlet/SgCDUI2?option=una&amp;n=40&amp;codaduana=046&amp;anoprese=2025&amp;numecorre=037026" TargetMode="External"/><Relationship Id="rId173" Type="http://schemas.openxmlformats.org/officeDocument/2006/relationships/hyperlink" Target="http://www.aduanet.gob.pe/servlet/SgCDUI2?option=una&amp;n=40&amp;codaduana=046&amp;anoprese=2025&amp;numecorre=041865" TargetMode="External"/><Relationship Id="rId194" Type="http://schemas.openxmlformats.org/officeDocument/2006/relationships/hyperlink" Target="http://www.aduanet.gob.pe/servlet/SgCDUI2?option=una&amp;n=40&amp;codaduana=046&amp;anoprese=2025&amp;numecorre=050021" TargetMode="External"/><Relationship Id="rId208" Type="http://schemas.openxmlformats.org/officeDocument/2006/relationships/hyperlink" Target="http://www.aduanet.gob.pe/servlet/SgCDUI2?option=una&amp;n=40&amp;codaduana=046&amp;anoprese=2024&amp;numecorre=054018" TargetMode="External"/><Relationship Id="rId229" Type="http://schemas.openxmlformats.org/officeDocument/2006/relationships/hyperlink" Target="http://www.aduanet.gob.pe/servlet/SgCDUI2?option=una&amp;n=40&amp;codaduana=118&amp;anoprese=2024&amp;numecorre=071148" TargetMode="External"/><Relationship Id="rId240" Type="http://schemas.openxmlformats.org/officeDocument/2006/relationships/hyperlink" Target="http://www.aduanet.gob.pe/servlet/SgCDUI2?option=una&amp;n=40&amp;codaduana=118&amp;anoprese=2025&amp;numecorre=081639" TargetMode="External"/><Relationship Id="rId261" Type="http://schemas.openxmlformats.org/officeDocument/2006/relationships/hyperlink" Target="http://www.aduanet.gob.pe/servlet/SgCDUI2?option=una&amp;n=40&amp;codaduana=118&amp;anoprese=2025&amp;numecorre=103464" TargetMode="External"/><Relationship Id="rId14" Type="http://schemas.openxmlformats.org/officeDocument/2006/relationships/hyperlink" Target="http://www.aduanet.gob.pe/servlet/SgCDUI2?option=una&amp;n=40&amp;codaduana=118&amp;anoprese=2024&amp;numecorre=002506" TargetMode="External"/><Relationship Id="rId35" Type="http://schemas.openxmlformats.org/officeDocument/2006/relationships/hyperlink" Target="http://www.aduanet.gob.pe/servlet/SgCDUI2?option=una&amp;n=40&amp;codaduana=046&amp;anoprese=2024&amp;numecorre=018175" TargetMode="External"/><Relationship Id="rId56" Type="http://schemas.openxmlformats.org/officeDocument/2006/relationships/hyperlink" Target="http://www.aduanet.gob.pe/servlet/SgCDUI2?option=una&amp;n=40&amp;codaduana=046&amp;anoprese=2025&amp;numecorre=022449" TargetMode="External"/><Relationship Id="rId77" Type="http://schemas.openxmlformats.org/officeDocument/2006/relationships/hyperlink" Target="http://www.aduanet.gob.pe/servlet/SgCDUI2?option=una&amp;n=40&amp;codaduana=046&amp;anoprese=2025&amp;numecorre=026083" TargetMode="External"/><Relationship Id="rId100" Type="http://schemas.openxmlformats.org/officeDocument/2006/relationships/hyperlink" Target="http://www.aduanet.gob.pe/servlet/SgCDUI2?option=una&amp;n=40&amp;codaduana=046&amp;anoprese=2025&amp;numecorre=031236" TargetMode="External"/><Relationship Id="rId282" Type="http://schemas.openxmlformats.org/officeDocument/2006/relationships/hyperlink" Target="http://www.aduanet.gob.pe/servlet/SgCDUI2?option=una&amp;n=40&amp;codaduana=118&amp;anoprese=2024&amp;numecorre=118207" TargetMode="External"/><Relationship Id="rId8" Type="http://schemas.openxmlformats.org/officeDocument/2006/relationships/hyperlink" Target="http://www.aduanet.gob.pe/servlet/SgCDUI2?option=una&amp;n=40&amp;codaduana=118&amp;anoprese=2025&amp;numecorre=001107" TargetMode="External"/><Relationship Id="rId98" Type="http://schemas.openxmlformats.org/officeDocument/2006/relationships/hyperlink" Target="http://www.aduanet.gob.pe/servlet/SgCDUI2?option=una&amp;n=40&amp;codaduana=046&amp;anoprese=2025&amp;numecorre=031232" TargetMode="External"/><Relationship Id="rId121" Type="http://schemas.openxmlformats.org/officeDocument/2006/relationships/hyperlink" Target="http://www.aduanet.gob.pe/servlet/SgCDUI2?option=una&amp;n=40&amp;codaduana=046&amp;anoprese=2025&amp;numecorre=034337" TargetMode="External"/><Relationship Id="rId142" Type="http://schemas.openxmlformats.org/officeDocument/2006/relationships/hyperlink" Target="http://www.aduanet.gob.pe/servlet/SgCDUI2?option=una&amp;n=40&amp;codaduana=046&amp;anoprese=2025&amp;numecorre=036767" TargetMode="External"/><Relationship Id="rId163" Type="http://schemas.openxmlformats.org/officeDocument/2006/relationships/hyperlink" Target="http://www.aduanet.gob.pe/servlet/SgCDUI2?option=una&amp;n=40&amp;codaduana=046&amp;anoprese=2025&amp;numecorre=039351" TargetMode="External"/><Relationship Id="rId184" Type="http://schemas.openxmlformats.org/officeDocument/2006/relationships/hyperlink" Target="http://www.aduanet.gob.pe/servlet/SgCDUI2?option=una&amp;n=40&amp;codaduana=046&amp;anoprese=2025&amp;numecorre=047384" TargetMode="External"/><Relationship Id="rId219" Type="http://schemas.openxmlformats.org/officeDocument/2006/relationships/hyperlink" Target="http://www.aduanet.gob.pe/servlet/SgCDUI2?option=una&amp;n=40&amp;codaduana=046&amp;anoprese=2025&amp;numecorre=063895" TargetMode="External"/><Relationship Id="rId230" Type="http://schemas.openxmlformats.org/officeDocument/2006/relationships/hyperlink" Target="http://www.aduanet.gob.pe/servlet/SgCDUI2?option=una&amp;n=40&amp;codaduana=118&amp;anoprese=2025&amp;numecorre=071691" TargetMode="External"/><Relationship Id="rId251" Type="http://schemas.openxmlformats.org/officeDocument/2006/relationships/hyperlink" Target="http://www.aduanet.gob.pe/servlet/SgCDUI2?option=una&amp;n=40&amp;codaduana=118&amp;anoprese=2024&amp;numecorre=095438" TargetMode="External"/><Relationship Id="rId25" Type="http://schemas.openxmlformats.org/officeDocument/2006/relationships/hyperlink" Target="http://www.aduanet.gob.pe/servlet/SgCDUI2?option=una&amp;n=40&amp;codaduana=118&amp;anoprese=2024&amp;numecorre=009028" TargetMode="External"/><Relationship Id="rId46" Type="http://schemas.openxmlformats.org/officeDocument/2006/relationships/hyperlink" Target="http://www.aduanet.gob.pe/servlet/SgCDUI2?option=una&amp;n=40&amp;codaduana=118&amp;anoprese=2026&amp;numecorre=022329" TargetMode="External"/><Relationship Id="rId67" Type="http://schemas.openxmlformats.org/officeDocument/2006/relationships/hyperlink" Target="http://www.aduanet.gob.pe/servlet/SgCDUI2?option=una&amp;n=40&amp;codaduana=046&amp;anoprese=2024&amp;numecorre=024882" TargetMode="External"/><Relationship Id="rId272" Type="http://schemas.openxmlformats.org/officeDocument/2006/relationships/hyperlink" Target="http://www.aduanet.gob.pe/servlet/SgCDUI2?option=una&amp;n=40&amp;codaduana=118&amp;anoprese=2024&amp;numecorre=111558" TargetMode="External"/><Relationship Id="rId293" Type="http://schemas.openxmlformats.org/officeDocument/2006/relationships/hyperlink" Target="http://www.aduanet.gob.pe/servlet/SgCDUI2?option=una&amp;n=40&amp;codaduana=118&amp;anoprese=2025&amp;numecorre=122024" TargetMode="External"/><Relationship Id="rId307" Type="http://schemas.openxmlformats.org/officeDocument/2006/relationships/hyperlink" Target="http://www.aduanet.gob.pe/servlet/SgCDUI2?option=una&amp;n=40&amp;codaduana=118&amp;anoprese=2024&amp;numecorre=134093" TargetMode="External"/><Relationship Id="rId88" Type="http://schemas.openxmlformats.org/officeDocument/2006/relationships/hyperlink" Target="http://www.aduanet.gob.pe/servlet/SgCDUI2?option=una&amp;n=40&amp;codaduana=046&amp;anoprese=2025&amp;numecorre=027875" TargetMode="External"/><Relationship Id="rId111" Type="http://schemas.openxmlformats.org/officeDocument/2006/relationships/hyperlink" Target="http://www.aduanet.gob.pe/servlet/SgCDUI2?option=una&amp;n=40&amp;codaduana=046&amp;anoprese=2025&amp;numecorre=032163" TargetMode="External"/><Relationship Id="rId132" Type="http://schemas.openxmlformats.org/officeDocument/2006/relationships/hyperlink" Target="http://www.aduanet.gob.pe/servlet/SgCDUI2?option=una&amp;n=40&amp;codaduana=046&amp;anoprese=2025&amp;numecorre=035747" TargetMode="External"/><Relationship Id="rId153" Type="http://schemas.openxmlformats.org/officeDocument/2006/relationships/hyperlink" Target="http://www.aduanet.gob.pe/servlet/SgCDUI2?option=una&amp;n=40&amp;codaduana=046&amp;anoprese=2025&amp;numecorre=037239" TargetMode="External"/><Relationship Id="rId174" Type="http://schemas.openxmlformats.org/officeDocument/2006/relationships/hyperlink" Target="http://www.aduanet.gob.pe/servlet/SgCDUI2?option=una&amp;n=40&amp;codaduana=046&amp;anoprese=2024&amp;numecorre=042807" TargetMode="External"/><Relationship Id="rId195" Type="http://schemas.openxmlformats.org/officeDocument/2006/relationships/hyperlink" Target="http://www.aduanet.gob.pe/servlet/SgCDUI2?option=una&amp;n=40&amp;codaduana=046&amp;anoprese=2025&amp;numecorre=050051" TargetMode="External"/><Relationship Id="rId209" Type="http://schemas.openxmlformats.org/officeDocument/2006/relationships/hyperlink" Target="http://www.aduanet.gob.pe/servlet/SgCDUI2?option=una&amp;n=40&amp;codaduana=046&amp;anoprese=2025&amp;numecorre=054693" TargetMode="External"/><Relationship Id="rId220" Type="http://schemas.openxmlformats.org/officeDocument/2006/relationships/hyperlink" Target="http://www.aduanet.gob.pe/servlet/SgCDUI2?option=una&amp;n=40&amp;codaduana=046&amp;anoprese=2025&amp;numecorre=063907" TargetMode="External"/><Relationship Id="rId241" Type="http://schemas.openxmlformats.org/officeDocument/2006/relationships/hyperlink" Target="http://www.aduanet.gob.pe/servlet/SgCDUI2?option=una&amp;n=40&amp;codaduana=118&amp;anoprese=2024&amp;numecorre=084134" TargetMode="External"/><Relationship Id="rId15" Type="http://schemas.openxmlformats.org/officeDocument/2006/relationships/hyperlink" Target="http://www.aduanet.gob.pe/servlet/SgCDUI2?option=una&amp;n=40&amp;codaduana=118&amp;anoprese=2024&amp;numecorre=002506" TargetMode="External"/><Relationship Id="rId36" Type="http://schemas.openxmlformats.org/officeDocument/2006/relationships/hyperlink" Target="http://www.aduanet.gob.pe/servlet/SgCDUI2?option=una&amp;n=40&amp;codaduana=046&amp;anoprese=2024&amp;numecorre=018177" TargetMode="External"/><Relationship Id="rId57" Type="http://schemas.openxmlformats.org/officeDocument/2006/relationships/hyperlink" Target="http://www.aduanet.gob.pe/servlet/SgCDUI2?option=una&amp;n=40&amp;codaduana=118&amp;anoprese=2024&amp;numecorre=022614" TargetMode="External"/><Relationship Id="rId262" Type="http://schemas.openxmlformats.org/officeDocument/2006/relationships/hyperlink" Target="http://www.aduanet.gob.pe/servlet/SgCDUI2?option=una&amp;n=40&amp;codaduana=118&amp;anoprese=2025&amp;numecorre=103839" TargetMode="External"/><Relationship Id="rId283" Type="http://schemas.openxmlformats.org/officeDocument/2006/relationships/hyperlink" Target="http://www.aduanet.gob.pe/servlet/SgCDUI2?option=una&amp;n=40&amp;codaduana=118&amp;anoprese=2025&amp;numecorre=119634" TargetMode="External"/><Relationship Id="rId78" Type="http://schemas.openxmlformats.org/officeDocument/2006/relationships/hyperlink" Target="http://www.aduanet.gob.pe/servlet/SgCDUI2?option=una&amp;n=40&amp;codaduana=046&amp;anoprese=2025&amp;numecorre=026875" TargetMode="External"/><Relationship Id="rId99" Type="http://schemas.openxmlformats.org/officeDocument/2006/relationships/hyperlink" Target="http://www.aduanet.gob.pe/servlet/SgCDUI2?option=una&amp;n=40&amp;codaduana=046&amp;anoprese=2025&amp;numecorre=031236" TargetMode="External"/><Relationship Id="rId101" Type="http://schemas.openxmlformats.org/officeDocument/2006/relationships/hyperlink" Target="http://www.aduanet.gob.pe/servlet/SgCDUI2?option=una&amp;n=40&amp;codaduana=046&amp;anoprese=2025&amp;numecorre=031237" TargetMode="External"/><Relationship Id="rId122" Type="http://schemas.openxmlformats.org/officeDocument/2006/relationships/hyperlink" Target="http://www.aduanet.gob.pe/servlet/SgCDUI2?option=una&amp;n=40&amp;codaduana=046&amp;anoprese=2025&amp;numecorre=034410" TargetMode="External"/><Relationship Id="rId143" Type="http://schemas.openxmlformats.org/officeDocument/2006/relationships/hyperlink" Target="http://www.aduanet.gob.pe/servlet/SgCDUI2?option=una&amp;n=40&amp;codaduana=046&amp;anoprese=2025&amp;numecorre=036767" TargetMode="External"/><Relationship Id="rId164" Type="http://schemas.openxmlformats.org/officeDocument/2006/relationships/hyperlink" Target="http://www.aduanet.gob.pe/servlet/SgCDUI2?option=una&amp;n=40&amp;codaduana=046&amp;anoprese=2025&amp;numecorre=039351" TargetMode="External"/><Relationship Id="rId185" Type="http://schemas.openxmlformats.org/officeDocument/2006/relationships/hyperlink" Target="http://www.aduanet.gob.pe/servlet/SgCDUI2?option=una&amp;n=40&amp;codaduana=046&amp;anoprese=2025&amp;numecorre=047384" TargetMode="External"/><Relationship Id="rId9" Type="http://schemas.openxmlformats.org/officeDocument/2006/relationships/hyperlink" Target="http://www.aduanet.gob.pe/servlet/SgCDUI2?option=una&amp;n=40&amp;codaduana=118&amp;anoprese=2025&amp;numecorre=001107" TargetMode="External"/><Relationship Id="rId210" Type="http://schemas.openxmlformats.org/officeDocument/2006/relationships/hyperlink" Target="http://www.aduanet.gob.pe/servlet/SgCDUI2?option=una&amp;n=40&amp;codaduana=118&amp;anoprese=2024&amp;numecorre=056067" TargetMode="External"/><Relationship Id="rId26" Type="http://schemas.openxmlformats.org/officeDocument/2006/relationships/hyperlink" Target="http://www.aduanet.gob.pe/servlet/SgCDUI2?option=una&amp;n=40&amp;codaduana=118&amp;anoprese=2024&amp;numecorre=009186" TargetMode="External"/><Relationship Id="rId231" Type="http://schemas.openxmlformats.org/officeDocument/2006/relationships/hyperlink" Target="http://www.aduanet.gob.pe/servlet/SgCDUI2?option=una&amp;n=40&amp;codaduana=118&amp;anoprese=2024&amp;numecorre=074305" TargetMode="External"/><Relationship Id="rId252" Type="http://schemas.openxmlformats.org/officeDocument/2006/relationships/hyperlink" Target="http://www.aduanet.gob.pe/servlet/SgCDUI2?option=una&amp;n=40&amp;codaduana=118&amp;anoprese=2025&amp;numecorre=096261" TargetMode="External"/><Relationship Id="rId273" Type="http://schemas.openxmlformats.org/officeDocument/2006/relationships/hyperlink" Target="http://www.aduanet.gob.pe/servlet/SgCDUI2?option=una&amp;n=40&amp;codaduana=118&amp;anoprese=2024&amp;numecorre=111558" TargetMode="External"/><Relationship Id="rId294" Type="http://schemas.openxmlformats.org/officeDocument/2006/relationships/hyperlink" Target="http://www.aduanet.gob.pe/servlet/SgCDUI2?option=una&amp;n=40&amp;codaduana=118&amp;anoprese=2025&amp;numecorre=122024" TargetMode="External"/><Relationship Id="rId308" Type="http://schemas.openxmlformats.org/officeDocument/2006/relationships/hyperlink" Target="http://www.aduanet.gob.pe/servlet/SgCDUI2?option=una&amp;n=40&amp;codaduana=118&amp;anoprese=2024&amp;numecorre=135927" TargetMode="External"/><Relationship Id="rId47" Type="http://schemas.openxmlformats.org/officeDocument/2006/relationships/hyperlink" Target="http://www.aduanet.gob.pe/servlet/SgCDUI2?option=una&amp;n=40&amp;codaduana=118&amp;anoprese=2026&amp;numecorre=022329" TargetMode="External"/><Relationship Id="rId68" Type="http://schemas.openxmlformats.org/officeDocument/2006/relationships/hyperlink" Target="http://www.aduanet.gob.pe/servlet/SgCDUI2?option=una&amp;n=40&amp;codaduana=046&amp;anoprese=2025&amp;numecorre=025067" TargetMode="External"/><Relationship Id="rId89" Type="http://schemas.openxmlformats.org/officeDocument/2006/relationships/hyperlink" Target="http://www.aduanet.gob.pe/servlet/SgCDUI2?option=una&amp;n=40&amp;codaduana=046&amp;anoprese=2025&amp;numecorre=028133" TargetMode="External"/><Relationship Id="rId112" Type="http://schemas.openxmlformats.org/officeDocument/2006/relationships/hyperlink" Target="http://www.aduanet.gob.pe/servlet/SgCDUI2?option=una&amp;n=40&amp;codaduana=046&amp;anoprese=2025&amp;numecorre=032165" TargetMode="External"/><Relationship Id="rId133" Type="http://schemas.openxmlformats.org/officeDocument/2006/relationships/hyperlink" Target="http://www.aduanet.gob.pe/servlet/SgCDUI2?option=una&amp;n=40&amp;codaduana=118&amp;anoprese=2026&amp;numecorre=035840" TargetMode="External"/><Relationship Id="rId154" Type="http://schemas.openxmlformats.org/officeDocument/2006/relationships/hyperlink" Target="http://www.aduanet.gob.pe/servlet/SgCDUI2?option=una&amp;n=40&amp;codaduana=046&amp;anoprese=2025&amp;numecorre=037245" TargetMode="External"/><Relationship Id="rId175" Type="http://schemas.openxmlformats.org/officeDocument/2006/relationships/hyperlink" Target="http://www.aduanet.gob.pe/servlet/SgCDUI2?option=una&amp;n=40&amp;codaduana=046&amp;anoprese=2024&amp;numecorre=042807" TargetMode="External"/><Relationship Id="rId196" Type="http://schemas.openxmlformats.org/officeDocument/2006/relationships/hyperlink" Target="http://www.aduanet.gob.pe/servlet/SgCDUI2?option=una&amp;n=40&amp;codaduana=046&amp;anoprese=2025&amp;numecorre=050085" TargetMode="External"/><Relationship Id="rId200" Type="http://schemas.openxmlformats.org/officeDocument/2006/relationships/hyperlink" Target="http://www.aduanet.gob.pe/servlet/SgCDUI2?option=una&amp;n=40&amp;codaduana=046&amp;anoprese=2025&amp;numecorre=050160" TargetMode="External"/><Relationship Id="rId16" Type="http://schemas.openxmlformats.org/officeDocument/2006/relationships/hyperlink" Target="http://www.aduanet.gob.pe/servlet/SgCDUI2?option=una&amp;n=40&amp;codaduana=046&amp;anoprese=2025&amp;numecorre=002917" TargetMode="External"/><Relationship Id="rId221" Type="http://schemas.openxmlformats.org/officeDocument/2006/relationships/hyperlink" Target="http://www.aduanet.gob.pe/servlet/SgCDUI2?option=una&amp;n=40&amp;codaduana=046&amp;anoprese=2025&amp;numecorre=064680" TargetMode="External"/><Relationship Id="rId242" Type="http://schemas.openxmlformats.org/officeDocument/2006/relationships/hyperlink" Target="http://www.aduanet.gob.pe/servlet/SgCDUI2?option=una&amp;n=40&amp;codaduana=118&amp;anoprese=2025&amp;numecorre=087180" TargetMode="External"/><Relationship Id="rId263" Type="http://schemas.openxmlformats.org/officeDocument/2006/relationships/hyperlink" Target="http://www.aduanet.gob.pe/servlet/SgCDUI2?option=una&amp;n=40&amp;codaduana=118&amp;anoprese=2025&amp;numecorre=103839" TargetMode="External"/><Relationship Id="rId284" Type="http://schemas.openxmlformats.org/officeDocument/2006/relationships/hyperlink" Target="http://www.aduanet.gob.pe/servlet/SgCDUI2?option=una&amp;n=40&amp;codaduana=118&amp;anoprese=2025&amp;numecorre=119651" TargetMode="External"/><Relationship Id="rId37" Type="http://schemas.openxmlformats.org/officeDocument/2006/relationships/hyperlink" Target="http://www.aduanet.gob.pe/servlet/SgCDUI2?option=una&amp;n=40&amp;codaduana=046&amp;anoprese=2026&amp;numecorre=018383" TargetMode="External"/><Relationship Id="rId58" Type="http://schemas.openxmlformats.org/officeDocument/2006/relationships/hyperlink" Target="http://www.aduanet.gob.pe/servlet/SgCDUI2?option=una&amp;n=40&amp;codaduana=118&amp;anoprese=2024&amp;numecorre=022614" TargetMode="External"/><Relationship Id="rId79" Type="http://schemas.openxmlformats.org/officeDocument/2006/relationships/hyperlink" Target="http://www.aduanet.gob.pe/servlet/SgCDUI2?option=una&amp;n=40&amp;codaduana=046&amp;anoprese=2025&amp;numecorre=026881" TargetMode="External"/><Relationship Id="rId102" Type="http://schemas.openxmlformats.org/officeDocument/2006/relationships/hyperlink" Target="http://www.aduanet.gob.pe/servlet/SgCDUI2?option=una&amp;n=40&amp;codaduana=046&amp;anoprese=2025&amp;numecorre=031238" TargetMode="External"/><Relationship Id="rId123" Type="http://schemas.openxmlformats.org/officeDocument/2006/relationships/hyperlink" Target="http://www.aduanet.gob.pe/servlet/SgCDUI2?option=una&amp;n=40&amp;codaduana=046&amp;anoprese=2025&amp;numecorre=034443" TargetMode="External"/><Relationship Id="rId144" Type="http://schemas.openxmlformats.org/officeDocument/2006/relationships/hyperlink" Target="http://www.aduanet.gob.pe/servlet/SgCDUI2?option=una&amp;n=40&amp;codaduana=046&amp;anoprese=2025&amp;numecorre=036798" TargetMode="External"/><Relationship Id="rId90" Type="http://schemas.openxmlformats.org/officeDocument/2006/relationships/hyperlink" Target="http://www.aduanet.gob.pe/servlet/SgCDUI2?option=una&amp;n=40&amp;codaduana=046&amp;anoprese=2025&amp;numecorre=028973" TargetMode="External"/><Relationship Id="rId165" Type="http://schemas.openxmlformats.org/officeDocument/2006/relationships/hyperlink" Target="http://www.aduanet.gob.pe/servlet/SgCDUI2?option=una&amp;n=40&amp;codaduana=046&amp;anoprese=2025&amp;numecorre=039360" TargetMode="External"/><Relationship Id="rId186" Type="http://schemas.openxmlformats.org/officeDocument/2006/relationships/hyperlink" Target="http://www.aduanet.gob.pe/servlet/SgCDUI2?option=una&amp;n=40&amp;codaduana=046&amp;anoprese=2025&amp;numecorre=047384" TargetMode="External"/><Relationship Id="rId211" Type="http://schemas.openxmlformats.org/officeDocument/2006/relationships/hyperlink" Target="http://www.aduanet.gob.pe/servlet/SgCDUI2?option=una&amp;n=40&amp;codaduana=046&amp;anoprese=2025&amp;numecorre=056247" TargetMode="External"/><Relationship Id="rId232" Type="http://schemas.openxmlformats.org/officeDocument/2006/relationships/hyperlink" Target="http://www.aduanet.gob.pe/servlet/SgCDUI2?option=una&amp;n=40&amp;codaduana=118&amp;anoprese=2025&amp;numecorre=076099" TargetMode="External"/><Relationship Id="rId253" Type="http://schemas.openxmlformats.org/officeDocument/2006/relationships/hyperlink" Target="http://www.aduanet.gob.pe/servlet/SgCDUI2?option=una&amp;n=40&amp;codaduana=118&amp;anoprese=2025&amp;numecorre=099496" TargetMode="External"/><Relationship Id="rId274" Type="http://schemas.openxmlformats.org/officeDocument/2006/relationships/hyperlink" Target="http://www.aduanet.gob.pe/servlet/SgCDUI2?option=una&amp;n=40&amp;codaduana=118&amp;anoprese=2025&amp;numecorre=111570" TargetMode="External"/><Relationship Id="rId295" Type="http://schemas.openxmlformats.org/officeDocument/2006/relationships/hyperlink" Target="http://www.aduanet.gob.pe/servlet/SgCDUI2?option=una&amp;n=40&amp;codaduana=118&amp;anoprese=2024&amp;numecorre=122582" TargetMode="External"/><Relationship Id="rId309" Type="http://schemas.openxmlformats.org/officeDocument/2006/relationships/hyperlink" Target="http://www.aduanet.gob.pe/servlet/SgCDUI2?option=una&amp;n=40&amp;codaduana=118&amp;anoprese=2024&amp;numecorre=135927" TargetMode="External"/><Relationship Id="rId27" Type="http://schemas.openxmlformats.org/officeDocument/2006/relationships/hyperlink" Target="http://www.aduanet.gob.pe/servlet/SgCDUI2?option=una&amp;n=40&amp;codaduana=118&amp;anoprese=2026&amp;numecorre=011636" TargetMode="External"/><Relationship Id="rId48" Type="http://schemas.openxmlformats.org/officeDocument/2006/relationships/hyperlink" Target="http://www.aduanet.gob.pe/servlet/SgCDUI2?option=una&amp;n=40&amp;codaduana=118&amp;anoprese=2026&amp;numecorre=022329" TargetMode="External"/><Relationship Id="rId69" Type="http://schemas.openxmlformats.org/officeDocument/2006/relationships/hyperlink" Target="http://www.aduanet.gob.pe/servlet/SgCDUI2?option=una&amp;n=40&amp;codaduana=046&amp;anoprese=2025&amp;numecorre=025165" TargetMode="External"/><Relationship Id="rId113" Type="http://schemas.openxmlformats.org/officeDocument/2006/relationships/hyperlink" Target="http://www.aduanet.gob.pe/servlet/SgCDUI2?option=una&amp;n=40&amp;codaduana=046&amp;anoprese=2025&amp;numecorre=032200" TargetMode="External"/><Relationship Id="rId134" Type="http://schemas.openxmlformats.org/officeDocument/2006/relationships/hyperlink" Target="http://www.aduanet.gob.pe/servlet/SgCDUI2?option=una&amp;n=40&amp;codaduana=046&amp;anoprese=2025&amp;numecorre=035862" TargetMode="External"/><Relationship Id="rId80" Type="http://schemas.openxmlformats.org/officeDocument/2006/relationships/hyperlink" Target="http://www.aduanet.gob.pe/servlet/SgCDUI2?option=una&amp;n=40&amp;codaduana=118&amp;anoprese=2026&amp;numecorre=026882" TargetMode="External"/><Relationship Id="rId155" Type="http://schemas.openxmlformats.org/officeDocument/2006/relationships/hyperlink" Target="http://www.aduanet.gob.pe/servlet/SgCDUI2?option=una&amp;n=40&amp;codaduana=046&amp;anoprese=2025&amp;numecorre=037479" TargetMode="External"/><Relationship Id="rId176" Type="http://schemas.openxmlformats.org/officeDocument/2006/relationships/hyperlink" Target="http://www.aduanet.gob.pe/servlet/SgCDUI2?option=una&amp;n=40&amp;codaduana=046&amp;anoprese=2025&amp;numecorre=044289" TargetMode="External"/><Relationship Id="rId197" Type="http://schemas.openxmlformats.org/officeDocument/2006/relationships/hyperlink" Target="http://www.aduanet.gob.pe/servlet/SgCDUI2?option=una&amp;n=40&amp;codaduana=046&amp;anoprese=2025&amp;numecorre=050085" TargetMode="External"/><Relationship Id="rId201" Type="http://schemas.openxmlformats.org/officeDocument/2006/relationships/hyperlink" Target="http://www.aduanet.gob.pe/servlet/SgCDUI2?option=una&amp;n=40&amp;codaduana=046&amp;anoprese=2025&amp;numecorre=050189" TargetMode="External"/><Relationship Id="rId222" Type="http://schemas.openxmlformats.org/officeDocument/2006/relationships/hyperlink" Target="http://www.aduanet.gob.pe/servlet/SgCDUI2?option=una&amp;n=40&amp;codaduana=046&amp;anoprese=2025&amp;numecorre=065196" TargetMode="External"/><Relationship Id="rId243" Type="http://schemas.openxmlformats.org/officeDocument/2006/relationships/hyperlink" Target="http://www.aduanet.gob.pe/servlet/SgCDUI2?option=una&amp;n=40&amp;codaduana=118&amp;anoprese=2025&amp;numecorre=087786" TargetMode="External"/><Relationship Id="rId264" Type="http://schemas.openxmlformats.org/officeDocument/2006/relationships/hyperlink" Target="http://www.aduanet.gob.pe/servlet/SgCDUI2?option=una&amp;n=40&amp;codaduana=118&amp;anoprese=2025&amp;numecorre=105955" TargetMode="External"/><Relationship Id="rId285" Type="http://schemas.openxmlformats.org/officeDocument/2006/relationships/hyperlink" Target="http://www.aduanet.gob.pe/servlet/SgCDUI2?option=una&amp;n=40&amp;codaduana=118&amp;anoprese=2025&amp;numecorre=119681" TargetMode="External"/><Relationship Id="rId17" Type="http://schemas.openxmlformats.org/officeDocument/2006/relationships/hyperlink" Target="http://www.aduanet.gob.pe/servlet/SgCDUI2?option=una&amp;n=40&amp;codaduana=046&amp;anoprese=2026&amp;numecorre=003030" TargetMode="External"/><Relationship Id="rId38" Type="http://schemas.openxmlformats.org/officeDocument/2006/relationships/hyperlink" Target="http://www.aduanet.gob.pe/servlet/SgCDUI2?option=una&amp;n=40&amp;codaduana=046&amp;anoprese=2024&amp;numecorre=019072" TargetMode="External"/><Relationship Id="rId59" Type="http://schemas.openxmlformats.org/officeDocument/2006/relationships/hyperlink" Target="http://www.aduanet.gob.pe/servlet/SgCDUI2?option=una&amp;n=40&amp;codaduana=046&amp;anoprese=2024&amp;numecorre=023214" TargetMode="External"/><Relationship Id="rId103" Type="http://schemas.openxmlformats.org/officeDocument/2006/relationships/hyperlink" Target="http://www.aduanet.gob.pe/servlet/SgCDUI2?option=una&amp;n=40&amp;codaduana=046&amp;anoprese=2025&amp;numecorre=031238" TargetMode="External"/><Relationship Id="rId124" Type="http://schemas.openxmlformats.org/officeDocument/2006/relationships/hyperlink" Target="http://www.aduanet.gob.pe/servlet/SgCDUI2?option=una&amp;n=40&amp;codaduana=046&amp;anoprese=2025&amp;numecorre=034697" TargetMode="External"/><Relationship Id="rId310" Type="http://schemas.openxmlformats.org/officeDocument/2006/relationships/hyperlink" Target="http://www.aduanet.gob.pe/servlet/SgCDUI2?option=una&amp;n=40&amp;codaduana=118&amp;anoprese=2024&amp;numecorre=135927" TargetMode="External"/><Relationship Id="rId70" Type="http://schemas.openxmlformats.org/officeDocument/2006/relationships/hyperlink" Target="http://www.aduanet.gob.pe/servlet/SgCDUI2?option=una&amp;n=40&amp;codaduana=046&amp;anoprese=2025&amp;numecorre=025167" TargetMode="External"/><Relationship Id="rId91" Type="http://schemas.openxmlformats.org/officeDocument/2006/relationships/hyperlink" Target="http://www.aduanet.gob.pe/servlet/SgCDUI2?option=una&amp;n=40&amp;codaduana=046&amp;anoprese=2025&amp;numecorre=029699" TargetMode="External"/><Relationship Id="rId145" Type="http://schemas.openxmlformats.org/officeDocument/2006/relationships/hyperlink" Target="http://www.aduanet.gob.pe/servlet/SgCDUI2?option=una&amp;n=40&amp;codaduana=046&amp;anoprese=2025&amp;numecorre=036800" TargetMode="External"/><Relationship Id="rId166" Type="http://schemas.openxmlformats.org/officeDocument/2006/relationships/hyperlink" Target="http://www.aduanet.gob.pe/servlet/SgCDUI2?option=una&amp;n=40&amp;codaduana=046&amp;anoprese=2025&amp;numecorre=039967" TargetMode="External"/><Relationship Id="rId187" Type="http://schemas.openxmlformats.org/officeDocument/2006/relationships/hyperlink" Target="http://www.aduanet.gob.pe/servlet/SgCDUI2?option=una&amp;n=40&amp;codaduana=046&amp;anoprese=2025&amp;numecorre=047915" TargetMode="External"/><Relationship Id="rId1" Type="http://schemas.openxmlformats.org/officeDocument/2006/relationships/hyperlink" Target="http://www.aduanet.gob.pe/servlet/SgCDUI2?option=una&amp;n=40&amp;codaduana=046&amp;anoprese=2026&amp;numecorre=000227" TargetMode="External"/><Relationship Id="rId212" Type="http://schemas.openxmlformats.org/officeDocument/2006/relationships/hyperlink" Target="http://www.aduanet.gob.pe/servlet/SgCDUI2?option=una&amp;n=40&amp;codaduana=046&amp;anoprese=2025&amp;numecorre=056247" TargetMode="External"/><Relationship Id="rId233" Type="http://schemas.openxmlformats.org/officeDocument/2006/relationships/hyperlink" Target="http://www.aduanet.gob.pe/servlet/SgCDUI2?option=una&amp;n=40&amp;codaduana=118&amp;anoprese=2025&amp;numecorre=077497" TargetMode="External"/><Relationship Id="rId254" Type="http://schemas.openxmlformats.org/officeDocument/2006/relationships/hyperlink" Target="http://www.aduanet.gob.pe/servlet/SgCDUI2?option=una&amp;n=40&amp;codaduana=118&amp;anoprese=2025&amp;numecorre=099496" TargetMode="External"/><Relationship Id="rId28" Type="http://schemas.openxmlformats.org/officeDocument/2006/relationships/hyperlink" Target="http://www.aduanet.gob.pe/servlet/SgCDUI2?option=una&amp;n=40&amp;codaduana=118&amp;anoprese=2026&amp;numecorre=011636" TargetMode="External"/><Relationship Id="rId49" Type="http://schemas.openxmlformats.org/officeDocument/2006/relationships/hyperlink" Target="http://www.aduanet.gob.pe/servlet/SgCDUI2?option=una&amp;n=40&amp;codaduana=118&amp;anoprese=2026&amp;numecorre=022329" TargetMode="External"/><Relationship Id="rId114" Type="http://schemas.openxmlformats.org/officeDocument/2006/relationships/hyperlink" Target="http://www.aduanet.gob.pe/servlet/SgCDUI2?option=una&amp;n=40&amp;codaduana=046&amp;anoprese=2025&amp;numecorre=032253" TargetMode="External"/><Relationship Id="rId275" Type="http://schemas.openxmlformats.org/officeDocument/2006/relationships/hyperlink" Target="http://www.aduanet.gob.pe/servlet/SgCDUI2?option=una&amp;n=40&amp;codaduana=118&amp;anoprese=2025&amp;numecorre=111570" TargetMode="External"/><Relationship Id="rId296" Type="http://schemas.openxmlformats.org/officeDocument/2006/relationships/hyperlink" Target="http://www.aduanet.gob.pe/servlet/SgCDUI2?option=una&amp;n=40&amp;codaduana=118&amp;anoprese=2025&amp;numecorre=123880" TargetMode="External"/><Relationship Id="rId300" Type="http://schemas.openxmlformats.org/officeDocument/2006/relationships/hyperlink" Target="http://www.aduanet.gob.pe/servlet/SgCDUI2?option=una&amp;n=40&amp;codaduana=118&amp;anoprese=2025&amp;numecorre=125732" TargetMode="External"/><Relationship Id="rId60" Type="http://schemas.openxmlformats.org/officeDocument/2006/relationships/hyperlink" Target="http://www.aduanet.gob.pe/servlet/SgCDUI2?option=una&amp;n=40&amp;codaduana=046&amp;anoprese=2025&amp;numecorre=023342" TargetMode="External"/><Relationship Id="rId81" Type="http://schemas.openxmlformats.org/officeDocument/2006/relationships/hyperlink" Target="http://www.aduanet.gob.pe/servlet/SgCDUI2?option=una&amp;n=40&amp;codaduana=046&amp;anoprese=2025&amp;numecorre=027028" TargetMode="External"/><Relationship Id="rId135" Type="http://schemas.openxmlformats.org/officeDocument/2006/relationships/hyperlink" Target="http://www.aduanet.gob.pe/servlet/SgCDUI2?option=una&amp;n=40&amp;codaduana=046&amp;anoprese=2025&amp;numecorre=035915" TargetMode="External"/><Relationship Id="rId156" Type="http://schemas.openxmlformats.org/officeDocument/2006/relationships/hyperlink" Target="http://www.aduanet.gob.pe/servlet/SgCDUI2?option=una&amp;n=40&amp;codaduana=046&amp;anoprese=2025&amp;numecorre=037480" TargetMode="External"/><Relationship Id="rId177" Type="http://schemas.openxmlformats.org/officeDocument/2006/relationships/hyperlink" Target="http://www.aduanet.gob.pe/servlet/SgCDUI2?option=una&amp;n=40&amp;codaduana=046&amp;anoprese=2025&amp;numecorre=044289" TargetMode="External"/><Relationship Id="rId198" Type="http://schemas.openxmlformats.org/officeDocument/2006/relationships/hyperlink" Target="http://www.aduanet.gob.pe/servlet/SgCDUI2?option=una&amp;n=40&amp;codaduana=046&amp;anoprese=2025&amp;numecorre=050110" TargetMode="External"/><Relationship Id="rId202" Type="http://schemas.openxmlformats.org/officeDocument/2006/relationships/hyperlink" Target="http://www.aduanet.gob.pe/servlet/SgCDUI2?option=una&amp;n=40&amp;codaduana=046&amp;anoprese=2024&amp;numecorre=051536" TargetMode="External"/><Relationship Id="rId223" Type="http://schemas.openxmlformats.org/officeDocument/2006/relationships/hyperlink" Target="http://www.aduanet.gob.pe/servlet/SgCDUI2?option=una&amp;n=40&amp;codaduana=046&amp;anoprese=2025&amp;numecorre=065196" TargetMode="External"/><Relationship Id="rId244" Type="http://schemas.openxmlformats.org/officeDocument/2006/relationships/hyperlink" Target="http://www.aduanet.gob.pe/servlet/SgCDUI2?option=una&amp;n=40&amp;codaduana=118&amp;anoprese=2025&amp;numecorre=090464" TargetMode="External"/><Relationship Id="rId18" Type="http://schemas.openxmlformats.org/officeDocument/2006/relationships/hyperlink" Target="http://www.aduanet.gob.pe/servlet/SgCDUI2?option=una&amp;n=40&amp;codaduana=046&amp;anoprese=2024&amp;numecorre=003491" TargetMode="External"/><Relationship Id="rId39" Type="http://schemas.openxmlformats.org/officeDocument/2006/relationships/hyperlink" Target="http://www.aduanet.gob.pe/servlet/SgCDUI2?option=una&amp;n=40&amp;codaduana=046&amp;anoprese=2025&amp;numecorre=020987" TargetMode="External"/><Relationship Id="rId265" Type="http://schemas.openxmlformats.org/officeDocument/2006/relationships/hyperlink" Target="http://www.aduanet.gob.pe/servlet/SgCDUI2?option=una&amp;n=40&amp;codaduana=118&amp;anoprese=2024&amp;numecorre=106359" TargetMode="External"/><Relationship Id="rId286" Type="http://schemas.openxmlformats.org/officeDocument/2006/relationships/hyperlink" Target="http://www.aduanet.gob.pe/servlet/SgCDUI2?option=una&amp;n=40&amp;codaduana=118&amp;anoprese=2025&amp;numecorre=122024" TargetMode="External"/><Relationship Id="rId50" Type="http://schemas.openxmlformats.org/officeDocument/2006/relationships/hyperlink" Target="http://www.aduanet.gob.pe/servlet/SgCDUI2?option=una&amp;n=40&amp;codaduana=118&amp;anoprese=2026&amp;numecorre=022329" TargetMode="External"/><Relationship Id="rId104" Type="http://schemas.openxmlformats.org/officeDocument/2006/relationships/hyperlink" Target="http://www.aduanet.gob.pe/servlet/SgCDUI2?option=una&amp;n=40&amp;codaduana=046&amp;anoprese=2025&amp;numecorre=031527" TargetMode="External"/><Relationship Id="rId125" Type="http://schemas.openxmlformats.org/officeDocument/2006/relationships/hyperlink" Target="http://www.aduanet.gob.pe/servlet/SgCDUI2?option=una&amp;n=40&amp;codaduana=046&amp;anoprese=2025&amp;numecorre=034704" TargetMode="External"/><Relationship Id="rId146" Type="http://schemas.openxmlformats.org/officeDocument/2006/relationships/hyperlink" Target="http://www.aduanet.gob.pe/servlet/SgCDUI2?option=una&amp;n=40&amp;codaduana=046&amp;anoprese=2025&amp;numecorre=036802" TargetMode="External"/><Relationship Id="rId167" Type="http://schemas.openxmlformats.org/officeDocument/2006/relationships/hyperlink" Target="http://www.aduanet.gob.pe/servlet/SgCDUI2?option=una&amp;n=40&amp;codaduana=046&amp;anoprese=2025&amp;numecorre=040735" TargetMode="External"/><Relationship Id="rId188" Type="http://schemas.openxmlformats.org/officeDocument/2006/relationships/hyperlink" Target="http://www.aduanet.gob.pe/servlet/SgCDUI2?option=una&amp;n=40&amp;codaduana=046&amp;anoprese=2025&amp;numecorre=048062" TargetMode="External"/><Relationship Id="rId311" Type="http://schemas.openxmlformats.org/officeDocument/2006/relationships/hyperlink" Target="http://www.aduanet.gob.pe/servlet/SgCDUI2?option=una&amp;n=40&amp;codaduana=118&amp;anoprese=2024&amp;numecorre=135927" TargetMode="External"/><Relationship Id="rId71" Type="http://schemas.openxmlformats.org/officeDocument/2006/relationships/hyperlink" Target="http://www.aduanet.gob.pe/servlet/SgCDUI2?option=una&amp;n=40&amp;codaduana=046&amp;anoprese=2025&amp;numecorre=025601" TargetMode="External"/><Relationship Id="rId92" Type="http://schemas.openxmlformats.org/officeDocument/2006/relationships/hyperlink" Target="http://www.aduanet.gob.pe/servlet/SgCDUI2?option=una&amp;n=40&amp;codaduana=046&amp;anoprese=2025&amp;numecorre=029702" TargetMode="External"/><Relationship Id="rId213" Type="http://schemas.openxmlformats.org/officeDocument/2006/relationships/hyperlink" Target="http://www.aduanet.gob.pe/servlet/SgCDUI2?option=una&amp;n=40&amp;codaduana=046&amp;anoprese=2025&amp;numecorre=056780" TargetMode="External"/><Relationship Id="rId234" Type="http://schemas.openxmlformats.org/officeDocument/2006/relationships/hyperlink" Target="http://www.aduanet.gob.pe/servlet/SgCDUI2?option=una&amp;n=40&amp;codaduana=118&amp;anoprese=2025&amp;numecorre=077512" TargetMode="External"/><Relationship Id="rId2" Type="http://schemas.openxmlformats.org/officeDocument/2006/relationships/hyperlink" Target="http://www.aduanet.gob.pe/servlet/SgCDUI2?option=una&amp;n=40&amp;codaduana=046&amp;anoprese=2025&amp;numecorre=000449" TargetMode="External"/><Relationship Id="rId29" Type="http://schemas.openxmlformats.org/officeDocument/2006/relationships/hyperlink" Target="http://www.aduanet.gob.pe/servlet/SgCDUI2?option=una&amp;n=40&amp;codaduana=046&amp;anoprese=2025&amp;numecorre=011906" TargetMode="External"/><Relationship Id="rId255" Type="http://schemas.openxmlformats.org/officeDocument/2006/relationships/hyperlink" Target="http://www.aduanet.gob.pe/servlet/SgCDUI2?option=una&amp;n=40&amp;codaduana=118&amp;anoprese=2025&amp;numecorre=101649" TargetMode="External"/><Relationship Id="rId276" Type="http://schemas.openxmlformats.org/officeDocument/2006/relationships/hyperlink" Target="http://www.aduanet.gob.pe/servlet/SgCDUI2?option=una&amp;n=40&amp;codaduana=118&amp;anoprese=2025&amp;numecorre=111570" TargetMode="External"/><Relationship Id="rId297" Type="http://schemas.openxmlformats.org/officeDocument/2006/relationships/hyperlink" Target="http://www.aduanet.gob.pe/servlet/SgCDUI2?option=una&amp;n=40&amp;codaduana=118&amp;anoprese=2024&amp;numecorre=124805" TargetMode="External"/><Relationship Id="rId40" Type="http://schemas.openxmlformats.org/officeDocument/2006/relationships/hyperlink" Target="http://www.aduanet.gob.pe/servlet/SgCDUI2?option=una&amp;n=40&amp;codaduana=046&amp;anoprese=2025&amp;numecorre=021325" TargetMode="External"/><Relationship Id="rId115" Type="http://schemas.openxmlformats.org/officeDocument/2006/relationships/hyperlink" Target="http://www.aduanet.gob.pe/servlet/SgCDUI2?option=una&amp;n=40&amp;codaduana=046&amp;anoprese=2025&amp;numecorre=032303" TargetMode="External"/><Relationship Id="rId136" Type="http://schemas.openxmlformats.org/officeDocument/2006/relationships/hyperlink" Target="http://www.aduanet.gob.pe/servlet/SgCDUI2?option=una&amp;n=40&amp;codaduana=046&amp;anoprese=2025&amp;numecorre=035916" TargetMode="External"/><Relationship Id="rId157" Type="http://schemas.openxmlformats.org/officeDocument/2006/relationships/hyperlink" Target="http://www.aduanet.gob.pe/servlet/SgCDUI2?option=una&amp;n=40&amp;codaduana=046&amp;anoprese=2025&amp;numecorre=037555" TargetMode="External"/><Relationship Id="rId178" Type="http://schemas.openxmlformats.org/officeDocument/2006/relationships/hyperlink" Target="http://www.aduanet.gob.pe/servlet/SgCDUI2?option=una&amp;n=40&amp;codaduana=046&amp;anoprese=2025&amp;numecorre=046287" TargetMode="External"/><Relationship Id="rId301" Type="http://schemas.openxmlformats.org/officeDocument/2006/relationships/hyperlink" Target="http://www.aduanet.gob.pe/servlet/SgCDUI2?option=una&amp;n=40&amp;codaduana=118&amp;anoprese=2025&amp;numecorre=127408" TargetMode="External"/><Relationship Id="rId61" Type="http://schemas.openxmlformats.org/officeDocument/2006/relationships/hyperlink" Target="http://www.aduanet.gob.pe/servlet/SgCDUI2?option=una&amp;n=40&amp;codaduana=046&amp;anoprese=2025&amp;numecorre=023740" TargetMode="External"/><Relationship Id="rId82" Type="http://schemas.openxmlformats.org/officeDocument/2006/relationships/hyperlink" Target="http://www.aduanet.gob.pe/servlet/SgCDUI2?option=una&amp;n=40&amp;codaduana=046&amp;anoprese=2025&amp;numecorre=027035" TargetMode="External"/><Relationship Id="rId199" Type="http://schemas.openxmlformats.org/officeDocument/2006/relationships/hyperlink" Target="http://www.aduanet.gob.pe/servlet/SgCDUI2?option=una&amp;n=40&amp;codaduana=046&amp;anoprese=2025&amp;numecorre=050160" TargetMode="External"/><Relationship Id="rId203" Type="http://schemas.openxmlformats.org/officeDocument/2006/relationships/hyperlink" Target="http://www.aduanet.gob.pe/servlet/SgCDUI2?option=una&amp;n=40&amp;codaduana=046&amp;anoprese=2024&amp;numecorre=051536" TargetMode="External"/><Relationship Id="rId19" Type="http://schemas.openxmlformats.org/officeDocument/2006/relationships/hyperlink" Target="http://www.aduanet.gob.pe/servlet/SgCDUI2?option=una&amp;n=40&amp;codaduana=118&amp;anoprese=2025&amp;numecorre=003800" TargetMode="External"/><Relationship Id="rId224" Type="http://schemas.openxmlformats.org/officeDocument/2006/relationships/hyperlink" Target="http://www.aduanet.gob.pe/servlet/SgCDUI2?option=una&amp;n=40&amp;codaduana=046&amp;anoprese=2025&amp;numecorre=065812" TargetMode="External"/><Relationship Id="rId245" Type="http://schemas.openxmlformats.org/officeDocument/2006/relationships/hyperlink" Target="http://www.aduanet.gob.pe/servlet/SgCDUI2?option=una&amp;n=40&amp;codaduana=118&amp;anoprese=2025&amp;numecorre=090466" TargetMode="External"/><Relationship Id="rId266" Type="http://schemas.openxmlformats.org/officeDocument/2006/relationships/hyperlink" Target="http://www.aduanet.gob.pe/servlet/SgCDUI2?option=una&amp;n=40&amp;codaduana=118&amp;anoprese=2024&amp;numecorre=106360" TargetMode="External"/><Relationship Id="rId287" Type="http://schemas.openxmlformats.org/officeDocument/2006/relationships/hyperlink" Target="http://www.aduanet.gob.pe/servlet/SgCDUI2?option=una&amp;n=40&amp;codaduana=118&amp;anoprese=2025&amp;numecorre=122024" TargetMode="External"/><Relationship Id="rId30" Type="http://schemas.openxmlformats.org/officeDocument/2006/relationships/hyperlink" Target="http://www.aduanet.gob.pe/servlet/SgCDUI2?option=una&amp;n=40&amp;codaduana=046&amp;anoprese=2026&amp;numecorre=015736" TargetMode="External"/><Relationship Id="rId105" Type="http://schemas.openxmlformats.org/officeDocument/2006/relationships/hyperlink" Target="http://www.aduanet.gob.pe/servlet/SgCDUI2?option=una&amp;n=40&amp;codaduana=046&amp;anoprese=2025&amp;numecorre=031826" TargetMode="External"/><Relationship Id="rId126" Type="http://schemas.openxmlformats.org/officeDocument/2006/relationships/hyperlink" Target="http://www.aduanet.gob.pe/servlet/SgCDUI2?option=una&amp;n=40&amp;codaduana=046&amp;anoprese=2025&amp;numecorre=035063" TargetMode="External"/><Relationship Id="rId147" Type="http://schemas.openxmlformats.org/officeDocument/2006/relationships/hyperlink" Target="http://www.aduanet.gob.pe/servlet/SgCDUI2?option=una&amp;n=40&amp;codaduana=046&amp;anoprese=2025&amp;numecorre=036930" TargetMode="External"/><Relationship Id="rId168" Type="http://schemas.openxmlformats.org/officeDocument/2006/relationships/hyperlink" Target="http://www.aduanet.gob.pe/servlet/SgCDUI2?option=una&amp;n=40&amp;codaduana=046&amp;anoprese=2025&amp;numecorre=040737" TargetMode="External"/><Relationship Id="rId312" Type="http://schemas.openxmlformats.org/officeDocument/2006/relationships/hyperlink" Target="http://www.aduanet.gob.pe/servlet/SgCDUI2?option=una&amp;n=40&amp;codaduana=118&amp;anoprese=2024&amp;numecorre=136082" TargetMode="External"/><Relationship Id="rId51" Type="http://schemas.openxmlformats.org/officeDocument/2006/relationships/hyperlink" Target="http://www.aduanet.gob.pe/servlet/SgCDUI2?option=una&amp;n=40&amp;codaduana=118&amp;anoprese=2026&amp;numecorre=022329" TargetMode="External"/><Relationship Id="rId72" Type="http://schemas.openxmlformats.org/officeDocument/2006/relationships/hyperlink" Target="http://www.aduanet.gob.pe/servlet/SgCDUI2?option=una&amp;n=40&amp;codaduana=046&amp;anoprese=2025&amp;numecorre=025699" TargetMode="External"/><Relationship Id="rId93" Type="http://schemas.openxmlformats.org/officeDocument/2006/relationships/hyperlink" Target="http://www.aduanet.gob.pe/servlet/SgCDUI2?option=una&amp;n=40&amp;codaduana=046&amp;anoprese=2025&amp;numecorre=029744" TargetMode="External"/><Relationship Id="rId189" Type="http://schemas.openxmlformats.org/officeDocument/2006/relationships/hyperlink" Target="http://www.aduanet.gob.pe/servlet/SgCDUI2?option=una&amp;n=40&amp;codaduana=046&amp;anoprese=2025&amp;numecorre=048083" TargetMode="External"/><Relationship Id="rId3" Type="http://schemas.openxmlformats.org/officeDocument/2006/relationships/hyperlink" Target="http://www.aduanet.gob.pe/servlet/SgCDUI2?option=una&amp;n=40&amp;codaduana=118&amp;anoprese=2025&amp;numecorre=001107" TargetMode="External"/><Relationship Id="rId214" Type="http://schemas.openxmlformats.org/officeDocument/2006/relationships/hyperlink" Target="http://www.aduanet.gob.pe/servlet/SgCDUI2?option=una&amp;n=40&amp;codaduana=046&amp;anoprese=2025&amp;numecorre=057100" TargetMode="External"/><Relationship Id="rId235" Type="http://schemas.openxmlformats.org/officeDocument/2006/relationships/hyperlink" Target="http://www.aduanet.gob.pe/servlet/SgCDUI2?option=una&amp;n=40&amp;codaduana=118&amp;anoprese=2024&amp;numecorre=077707" TargetMode="External"/><Relationship Id="rId256" Type="http://schemas.openxmlformats.org/officeDocument/2006/relationships/hyperlink" Target="http://www.aduanet.gob.pe/servlet/SgCDUI2?option=una&amp;n=40&amp;codaduana=118&amp;anoprese=2025&amp;numecorre=101650" TargetMode="External"/><Relationship Id="rId277" Type="http://schemas.openxmlformats.org/officeDocument/2006/relationships/hyperlink" Target="http://www.aduanet.gob.pe/servlet/SgCDUI2?option=una&amp;n=40&amp;codaduana=118&amp;anoprese=2024&amp;numecorre=114459" TargetMode="External"/><Relationship Id="rId298" Type="http://schemas.openxmlformats.org/officeDocument/2006/relationships/hyperlink" Target="http://www.aduanet.gob.pe/servlet/SgCDUI2?option=una&amp;n=40&amp;codaduana=118&amp;anoprese=2024&amp;numecorre=124805" TargetMode="External"/><Relationship Id="rId116" Type="http://schemas.openxmlformats.org/officeDocument/2006/relationships/hyperlink" Target="http://www.aduanet.gob.pe/servlet/SgCDUI2?option=una&amp;n=40&amp;codaduana=046&amp;anoprese=2025&amp;numecorre=032995" TargetMode="External"/><Relationship Id="rId137" Type="http://schemas.openxmlformats.org/officeDocument/2006/relationships/hyperlink" Target="http://www.aduanet.gob.pe/servlet/SgCDUI2?option=una&amp;n=40&amp;codaduana=046&amp;anoprese=2025&amp;numecorre=035940" TargetMode="External"/><Relationship Id="rId158" Type="http://schemas.openxmlformats.org/officeDocument/2006/relationships/hyperlink" Target="http://www.aduanet.gob.pe/servlet/SgCDUI2?option=una&amp;n=40&amp;codaduana=046&amp;anoprese=2025&amp;numecorre=037558" TargetMode="External"/><Relationship Id="rId302" Type="http://schemas.openxmlformats.org/officeDocument/2006/relationships/hyperlink" Target="http://www.aduanet.gob.pe/servlet/SgCDUI2?option=una&amp;n=40&amp;codaduana=118&amp;anoprese=2024&amp;numecorre=129809" TargetMode="External"/><Relationship Id="rId20" Type="http://schemas.openxmlformats.org/officeDocument/2006/relationships/hyperlink" Target="http://www.aduanet.gob.pe/servlet/SgCDUI2?option=una&amp;n=40&amp;codaduana=118&amp;anoprese=2024&amp;numecorre=004653" TargetMode="External"/><Relationship Id="rId41" Type="http://schemas.openxmlformats.org/officeDocument/2006/relationships/hyperlink" Target="http://www.aduanet.gob.pe/servlet/SgCDUI2?option=una&amp;n=40&amp;codaduana=046&amp;anoprese=2024&amp;numecorre=021443" TargetMode="External"/><Relationship Id="rId62" Type="http://schemas.openxmlformats.org/officeDocument/2006/relationships/hyperlink" Target="http://www.aduanet.gob.pe/servlet/SgCDUI2?option=una&amp;n=40&amp;codaduana=046&amp;anoprese=2025&amp;numecorre=023741" TargetMode="External"/><Relationship Id="rId83" Type="http://schemas.openxmlformats.org/officeDocument/2006/relationships/hyperlink" Target="http://www.aduanet.gob.pe/servlet/SgCDUI2?option=una&amp;n=40&amp;codaduana=046&amp;anoprese=2025&amp;numecorre=027107" TargetMode="External"/><Relationship Id="rId179" Type="http://schemas.openxmlformats.org/officeDocument/2006/relationships/hyperlink" Target="http://www.aduanet.gob.pe/servlet/SgCDUI2?option=una&amp;n=40&amp;codaduana=046&amp;anoprese=2025&amp;numecorre=047384" TargetMode="External"/><Relationship Id="rId190" Type="http://schemas.openxmlformats.org/officeDocument/2006/relationships/hyperlink" Target="http://www.aduanet.gob.pe/servlet/SgCDUI2?option=una&amp;n=40&amp;codaduana=046&amp;anoprese=2025&amp;numecorre=048084" TargetMode="External"/><Relationship Id="rId204" Type="http://schemas.openxmlformats.org/officeDocument/2006/relationships/hyperlink" Target="http://www.aduanet.gob.pe/servlet/SgCDUI2?option=una&amp;n=40&amp;codaduana=046&amp;anoprese=2024&amp;numecorre=051536" TargetMode="External"/><Relationship Id="rId225" Type="http://schemas.openxmlformats.org/officeDocument/2006/relationships/hyperlink" Target="http://www.aduanet.gob.pe/servlet/SgCDUI2?option=una&amp;n=40&amp;codaduana=046&amp;anoprese=2025&amp;numecorre=065812" TargetMode="External"/><Relationship Id="rId246" Type="http://schemas.openxmlformats.org/officeDocument/2006/relationships/hyperlink" Target="http://www.aduanet.gob.pe/servlet/SgCDUI2?option=una&amp;n=40&amp;codaduana=118&amp;anoprese=2024&amp;numecorre=092447" TargetMode="External"/><Relationship Id="rId267" Type="http://schemas.openxmlformats.org/officeDocument/2006/relationships/hyperlink" Target="http://www.aduanet.gob.pe/servlet/SgCDUI2?option=una&amp;n=40&amp;codaduana=118&amp;anoprese=2025&amp;numecorre=106945" TargetMode="External"/><Relationship Id="rId288" Type="http://schemas.openxmlformats.org/officeDocument/2006/relationships/hyperlink" Target="http://www.aduanet.gob.pe/servlet/SgCDUI2?option=una&amp;n=40&amp;codaduana=118&amp;anoprese=2025&amp;numecorre=122024" TargetMode="External"/><Relationship Id="rId106" Type="http://schemas.openxmlformats.org/officeDocument/2006/relationships/hyperlink" Target="http://www.aduanet.gob.pe/servlet/SgCDUI2?option=una&amp;n=40&amp;codaduana=046&amp;anoprese=2025&amp;numecorre=031922" TargetMode="External"/><Relationship Id="rId127" Type="http://schemas.openxmlformats.org/officeDocument/2006/relationships/hyperlink" Target="http://www.aduanet.gob.pe/servlet/SgCDUI2?option=una&amp;n=40&amp;codaduana=046&amp;anoprese=2025&amp;numecorre=035551" TargetMode="External"/><Relationship Id="rId10" Type="http://schemas.openxmlformats.org/officeDocument/2006/relationships/hyperlink" Target="http://www.aduanet.gob.pe/servlet/SgCDUI2?option=una&amp;n=40&amp;codaduana=118&amp;anoprese=2025&amp;numecorre=001107" TargetMode="External"/><Relationship Id="rId31" Type="http://schemas.openxmlformats.org/officeDocument/2006/relationships/hyperlink" Target="http://www.aduanet.gob.pe/servlet/SgCDUI2?option=una&amp;n=40&amp;codaduana=046&amp;anoprese=2026&amp;numecorre=015736" TargetMode="External"/><Relationship Id="rId52" Type="http://schemas.openxmlformats.org/officeDocument/2006/relationships/hyperlink" Target="http://www.aduanet.gob.pe/servlet/SgCDUI2?option=una&amp;n=40&amp;codaduana=118&amp;anoprese=2026&amp;numecorre=022329" TargetMode="External"/><Relationship Id="rId73" Type="http://schemas.openxmlformats.org/officeDocument/2006/relationships/hyperlink" Target="http://www.aduanet.gob.pe/servlet/SgCDUI2?option=una&amp;n=40&amp;codaduana=046&amp;anoprese=2025&amp;numecorre=025700" TargetMode="External"/><Relationship Id="rId94" Type="http://schemas.openxmlformats.org/officeDocument/2006/relationships/hyperlink" Target="http://www.aduanet.gob.pe/servlet/SgCDUI2?option=una&amp;n=40&amp;codaduana=046&amp;anoprese=2025&amp;numecorre=030455" TargetMode="External"/><Relationship Id="rId148" Type="http://schemas.openxmlformats.org/officeDocument/2006/relationships/hyperlink" Target="http://www.aduanet.gob.pe/servlet/SgCDUI2?option=una&amp;n=40&amp;codaduana=046&amp;anoprese=2025&amp;numecorre=036930" TargetMode="External"/><Relationship Id="rId169" Type="http://schemas.openxmlformats.org/officeDocument/2006/relationships/hyperlink" Target="http://www.aduanet.gob.pe/servlet/SgCDUI2?option=una&amp;n=40&amp;codaduana=046&amp;anoprese=2025&amp;numecorre=041694" TargetMode="External"/><Relationship Id="rId4" Type="http://schemas.openxmlformats.org/officeDocument/2006/relationships/hyperlink" Target="http://www.aduanet.gob.pe/servlet/SgCDUI2?option=una&amp;n=40&amp;codaduana=118&amp;anoprese=2025&amp;numecorre=001107" TargetMode="External"/><Relationship Id="rId180" Type="http://schemas.openxmlformats.org/officeDocument/2006/relationships/hyperlink" Target="http://www.aduanet.gob.pe/servlet/SgCDUI2?option=una&amp;n=40&amp;codaduana=046&amp;anoprese=2025&amp;numecorre=047384" TargetMode="External"/><Relationship Id="rId215" Type="http://schemas.openxmlformats.org/officeDocument/2006/relationships/hyperlink" Target="http://www.aduanet.gob.pe/servlet/SgCDUI2?option=una&amp;n=40&amp;codaduana=046&amp;anoprese=2025&amp;numecorre=059111" TargetMode="External"/><Relationship Id="rId236" Type="http://schemas.openxmlformats.org/officeDocument/2006/relationships/hyperlink" Target="http://www.aduanet.gob.pe/servlet/SgCDUI2?option=una&amp;n=40&amp;codaduana=118&amp;anoprese=2025&amp;numecorre=080165" TargetMode="External"/><Relationship Id="rId257" Type="http://schemas.openxmlformats.org/officeDocument/2006/relationships/hyperlink" Target="http://www.aduanet.gob.pe/servlet/SgCDUI2?option=una&amp;n=40&amp;codaduana=118&amp;anoprese=2025&amp;numecorre=101650" TargetMode="External"/><Relationship Id="rId278" Type="http://schemas.openxmlformats.org/officeDocument/2006/relationships/hyperlink" Target="http://www.aduanet.gob.pe/servlet/SgCDUI2?option=una&amp;n=40&amp;codaduana=118&amp;anoprese=2025&amp;numecorre=115678" TargetMode="External"/><Relationship Id="rId303" Type="http://schemas.openxmlformats.org/officeDocument/2006/relationships/hyperlink" Target="http://www.aduanet.gob.pe/servlet/SgCDUI2?option=una&amp;n=40&amp;codaduana=118&amp;anoprese=2024&amp;numecorre=129809" TargetMode="External"/><Relationship Id="rId42" Type="http://schemas.openxmlformats.org/officeDocument/2006/relationships/hyperlink" Target="http://www.aduanet.gob.pe/servlet/SgCDUI2?option=una&amp;n=40&amp;codaduana=046&amp;anoprese=2024&amp;numecorre=021443" TargetMode="External"/><Relationship Id="rId84" Type="http://schemas.openxmlformats.org/officeDocument/2006/relationships/hyperlink" Target="http://www.aduanet.gob.pe/servlet/SgCDUI2?option=una&amp;n=40&amp;codaduana=046&amp;anoprese=2025&amp;numecorre=027523" TargetMode="External"/><Relationship Id="rId138" Type="http://schemas.openxmlformats.org/officeDocument/2006/relationships/hyperlink" Target="http://www.aduanet.gob.pe/servlet/SgCDUI2?option=una&amp;n=40&amp;codaduana=046&amp;anoprese=2025&amp;numecorre=035941" TargetMode="External"/><Relationship Id="rId191" Type="http://schemas.openxmlformats.org/officeDocument/2006/relationships/hyperlink" Target="http://www.aduanet.gob.pe/servlet/SgCDUI2?option=una&amp;n=40&amp;codaduana=046&amp;anoprese=2025&amp;numecorre=048189" TargetMode="External"/><Relationship Id="rId205" Type="http://schemas.openxmlformats.org/officeDocument/2006/relationships/hyperlink" Target="http://www.aduanet.gob.pe/servlet/SgCDUI2?option=una&amp;n=40&amp;codaduana=118&amp;anoprese=2025&amp;numecorre=053154" TargetMode="External"/><Relationship Id="rId247" Type="http://schemas.openxmlformats.org/officeDocument/2006/relationships/hyperlink" Target="http://www.aduanet.gob.pe/servlet/SgCDUI2?option=una&amp;n=40&amp;codaduana=118&amp;anoprese=2024&amp;numecorre=092447" TargetMode="External"/><Relationship Id="rId107" Type="http://schemas.openxmlformats.org/officeDocument/2006/relationships/hyperlink" Target="http://www.aduanet.gob.pe/servlet/SgCDUI2?option=una&amp;n=40&amp;codaduana=046&amp;anoprese=2025&amp;numecorre=031934" TargetMode="External"/><Relationship Id="rId289" Type="http://schemas.openxmlformats.org/officeDocument/2006/relationships/hyperlink" Target="http://www.aduanet.gob.pe/servlet/SgCDUI2?option=una&amp;n=40&amp;codaduana=118&amp;anoprese=2025&amp;numecorre=122024" TargetMode="External"/><Relationship Id="rId11" Type="http://schemas.openxmlformats.org/officeDocument/2006/relationships/hyperlink" Target="http://www.aduanet.gob.pe/servlet/SgCDUI2?option=una&amp;n=40&amp;codaduana=046&amp;anoprese=2025&amp;numecorre=023341" TargetMode="External"/><Relationship Id="rId53" Type="http://schemas.openxmlformats.org/officeDocument/2006/relationships/hyperlink" Target="http://www.aduanet.gob.pe/servlet/SgCDUI2?option=una&amp;n=40&amp;codaduana=118&amp;anoprese=2026&amp;numecorre=022329" TargetMode="External"/><Relationship Id="rId149" Type="http://schemas.openxmlformats.org/officeDocument/2006/relationships/hyperlink" Target="http://www.aduanet.gob.pe/servlet/SgCDUI2?option=una&amp;n=40&amp;codaduana=046&amp;anoprese=2025&amp;numecorre=036930" TargetMode="External"/><Relationship Id="rId95" Type="http://schemas.openxmlformats.org/officeDocument/2006/relationships/hyperlink" Target="http://www.aduanet.gob.pe/servlet/SgCDUI2?option=una&amp;n=40&amp;codaduana=046&amp;anoprese=2025&amp;numecorre=030765" TargetMode="External"/><Relationship Id="rId160" Type="http://schemas.openxmlformats.org/officeDocument/2006/relationships/hyperlink" Target="http://www.aduanet.gob.pe/servlet/SgCDUI2?option=una&amp;n=40&amp;codaduana=046&amp;anoprese=2025&amp;numecorre=038806" TargetMode="External"/><Relationship Id="rId216" Type="http://schemas.openxmlformats.org/officeDocument/2006/relationships/hyperlink" Target="http://www.aduanet.gob.pe/servlet/SgCDUI2?option=una&amp;n=40&amp;codaduana=118&amp;anoprese=2024&amp;numecorre=059607" TargetMode="External"/><Relationship Id="rId258" Type="http://schemas.openxmlformats.org/officeDocument/2006/relationships/hyperlink" Target="http://www.aduanet.gob.pe/servlet/SgCDUI2?option=una&amp;n=40&amp;codaduana=118&amp;anoprese=2025&amp;numecorre=101651" TargetMode="External"/><Relationship Id="rId22" Type="http://schemas.openxmlformats.org/officeDocument/2006/relationships/hyperlink" Target="http://www.aduanet.gob.pe/servlet/SgCDUI2?option=una&amp;n=40&amp;codaduana=046&amp;anoprese=2026&amp;numecorre=007476" TargetMode="External"/><Relationship Id="rId64" Type="http://schemas.openxmlformats.org/officeDocument/2006/relationships/hyperlink" Target="http://www.aduanet.gob.pe/servlet/SgCDUI2?option=una&amp;n=40&amp;codaduana=046&amp;anoprese=2025&amp;numecorre=024075" TargetMode="External"/><Relationship Id="rId118" Type="http://schemas.openxmlformats.org/officeDocument/2006/relationships/hyperlink" Target="http://www.aduanet.gob.pe/servlet/SgCDUI2?option=una&amp;n=40&amp;codaduana=046&amp;anoprese=2025&amp;numecorre=033702" TargetMode="External"/><Relationship Id="rId171" Type="http://schemas.openxmlformats.org/officeDocument/2006/relationships/hyperlink" Target="http://www.aduanet.gob.pe/servlet/SgCDUI2?option=una&amp;n=40&amp;codaduana=046&amp;anoprese=2025&amp;numecorre=041719" TargetMode="External"/><Relationship Id="rId227" Type="http://schemas.openxmlformats.org/officeDocument/2006/relationships/hyperlink" Target="http://www.aduanet.gob.pe/servlet/SgCDUI2?option=una&amp;n=40&amp;codaduana=118&amp;anoprese=2025&amp;numecorre=070159" TargetMode="External"/><Relationship Id="rId269" Type="http://schemas.openxmlformats.org/officeDocument/2006/relationships/hyperlink" Target="http://www.aduanet.gob.pe/servlet/SgCDUI2?option=una&amp;n=40&amp;codaduana=118&amp;anoprese=2025&amp;numecorre=108754" TargetMode="External"/><Relationship Id="rId33" Type="http://schemas.openxmlformats.org/officeDocument/2006/relationships/hyperlink" Target="http://www.aduanet.gob.pe/servlet/SgCDUI2?option=una&amp;n=40&amp;codaduana=046&amp;anoprese=2025&amp;numecorre=016329" TargetMode="External"/><Relationship Id="rId129" Type="http://schemas.openxmlformats.org/officeDocument/2006/relationships/hyperlink" Target="http://www.aduanet.gob.pe/servlet/SgCDUI2?option=una&amp;n=40&amp;codaduana=046&amp;anoprese=2025&amp;numecorre=035719" TargetMode="External"/><Relationship Id="rId280" Type="http://schemas.openxmlformats.org/officeDocument/2006/relationships/hyperlink" Target="http://www.aduanet.gob.pe/servlet/SgCDUI2?option=una&amp;n=40&amp;codaduana=118&amp;anoprese=2024&amp;numecorre=117358" TargetMode="External"/><Relationship Id="rId75" Type="http://schemas.openxmlformats.org/officeDocument/2006/relationships/hyperlink" Target="http://www.aduanet.gob.pe/servlet/SgCDUI2?option=una&amp;n=40&amp;codaduana=046&amp;anoprese=2025&amp;numecorre=025701" TargetMode="External"/><Relationship Id="rId140" Type="http://schemas.openxmlformats.org/officeDocument/2006/relationships/hyperlink" Target="http://www.aduanet.gob.pe/servlet/SgCDUI2?option=una&amp;n=40&amp;codaduana=118&amp;anoprese=2026&amp;numecorre=036432" TargetMode="External"/><Relationship Id="rId182" Type="http://schemas.openxmlformats.org/officeDocument/2006/relationships/hyperlink" Target="http://www.aduanet.gob.pe/servlet/SgCDUI2?option=una&amp;n=40&amp;codaduana=046&amp;anoprese=2025&amp;numecorre=047384" TargetMode="External"/><Relationship Id="rId6" Type="http://schemas.openxmlformats.org/officeDocument/2006/relationships/hyperlink" Target="http://www.aduanet.gob.pe/servlet/SgCDUI2?option=una&amp;n=40&amp;codaduana=118&amp;anoprese=2025&amp;numecorre=001107" TargetMode="External"/><Relationship Id="rId238" Type="http://schemas.openxmlformats.org/officeDocument/2006/relationships/hyperlink" Target="http://www.aduanet.gob.pe/servlet/SgCDUI2?option=una&amp;n=40&amp;codaduana=118&amp;anoprese=2025&amp;numecorre=081523" TargetMode="External"/><Relationship Id="rId291" Type="http://schemas.openxmlformats.org/officeDocument/2006/relationships/hyperlink" Target="http://www.aduanet.gob.pe/servlet/SgCDUI2?option=una&amp;n=40&amp;codaduana=118&amp;anoprese=2025&amp;numecorre=122024" TargetMode="External"/><Relationship Id="rId305" Type="http://schemas.openxmlformats.org/officeDocument/2006/relationships/hyperlink" Target="http://www.aduanet.gob.pe/servlet/SgCDUI2?option=una&amp;n=40&amp;codaduana=118&amp;anoprese=2025&amp;numecorre=130331"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aduanet.gob.pe/servlet/SgCDUI2?option=una&amp;n=40&amp;codaduana=118&amp;anoprese=2025&amp;numecorre=070159" TargetMode="External"/><Relationship Id="rId21" Type="http://schemas.openxmlformats.org/officeDocument/2006/relationships/hyperlink" Target="http://www.aduanet.gob.pe/servlet/SgCDUI2?option=una&amp;n=40&amp;codaduana=046&amp;anoprese=2024&amp;numecorre=019072" TargetMode="External"/><Relationship Id="rId42" Type="http://schemas.openxmlformats.org/officeDocument/2006/relationships/hyperlink" Target="http://www.aduanet.gob.pe/servlet/SgCDUI2?option=una&amp;n=40&amp;codaduana=046&amp;anoprese=2025&amp;numecorre=025702" TargetMode="External"/><Relationship Id="rId63" Type="http://schemas.openxmlformats.org/officeDocument/2006/relationships/hyperlink" Target="http://www.aduanet.gob.pe/servlet/SgCDUI2?option=una&amp;n=40&amp;codaduana=046&amp;anoprese=2025&amp;numecorre=032163" TargetMode="External"/><Relationship Id="rId84" Type="http://schemas.openxmlformats.org/officeDocument/2006/relationships/hyperlink" Target="http://www.aduanet.gob.pe/servlet/SgCDUI2?option=una&amp;n=40&amp;codaduana=046&amp;anoprese=2025&amp;numecorre=037558" TargetMode="External"/><Relationship Id="rId138" Type="http://schemas.openxmlformats.org/officeDocument/2006/relationships/hyperlink" Target="http://www.aduanet.gob.pe/servlet/SgCDUI2?option=una&amp;n=40&amp;codaduana=118&amp;anoprese=2025&amp;numecorre=101650" TargetMode="External"/><Relationship Id="rId159" Type="http://schemas.openxmlformats.org/officeDocument/2006/relationships/hyperlink" Target="http://www.aduanet.gob.pe/servlet/SgCDUI2?option=una&amp;n=40&amp;codaduana=118&amp;anoprese=2025&amp;numecorre=119681" TargetMode="External"/><Relationship Id="rId170" Type="http://schemas.openxmlformats.org/officeDocument/2006/relationships/hyperlink" Target="http://www.aduanet.gob.pe/servlet/SgCDUI2?option=una&amp;n=40&amp;codaduana=118&amp;anoprese=2024&amp;numecorre=135927" TargetMode="External"/><Relationship Id="rId191" Type="http://schemas.openxmlformats.org/officeDocument/2006/relationships/hyperlink" Target="http://www.aduanet.gob.pe/servlet/SgCDUI2?option=una&amp;n=40&amp;codaduana=046&amp;anoprese=2025&amp;numecorre=031232" TargetMode="External"/><Relationship Id="rId205" Type="http://schemas.openxmlformats.org/officeDocument/2006/relationships/hyperlink" Target="http://www.aduanet.gob.pe/servlet/SgCDUI2?option=una&amp;n=40&amp;codaduana=046&amp;anoprese=2025&amp;numecorre=035721" TargetMode="External"/><Relationship Id="rId226" Type="http://schemas.openxmlformats.org/officeDocument/2006/relationships/hyperlink" Target="http://www.aduanet.gob.pe/servlet/SgCDUI2?option=una&amp;n=40&amp;codaduana=046&amp;anoprese=2025&amp;numecorre=048189" TargetMode="External"/><Relationship Id="rId107" Type="http://schemas.openxmlformats.org/officeDocument/2006/relationships/hyperlink" Target="http://www.aduanet.gob.pe/servlet/SgCDUI2?option=una&amp;n=40&amp;codaduana=046&amp;anoprese=2025&amp;numecorre=057100" TargetMode="External"/><Relationship Id="rId11" Type="http://schemas.openxmlformats.org/officeDocument/2006/relationships/hyperlink" Target="http://www.aduanet.gob.pe/servlet/SgCDUI2?option=una&amp;n=40&amp;codaduana=118&amp;anoprese=2024&amp;numecorre=009186" TargetMode="External"/><Relationship Id="rId32" Type="http://schemas.openxmlformats.org/officeDocument/2006/relationships/hyperlink" Target="http://www.aduanet.gob.pe/servlet/SgCDUI2?option=una&amp;n=40&amp;codaduana=046&amp;anoprese=2025&amp;numecorre=023741" TargetMode="External"/><Relationship Id="rId53" Type="http://schemas.openxmlformats.org/officeDocument/2006/relationships/hyperlink" Target="http://www.aduanet.gob.pe/servlet/SgCDUI2?option=una&amp;n=40&amp;codaduana=046&amp;anoprese=2025&amp;numecorre=030455" TargetMode="External"/><Relationship Id="rId74" Type="http://schemas.openxmlformats.org/officeDocument/2006/relationships/hyperlink" Target="http://www.aduanet.gob.pe/servlet/SgCDUI2?option=una&amp;n=40&amp;codaduana=046&amp;anoprese=2025&amp;numecorre=035862" TargetMode="External"/><Relationship Id="rId128" Type="http://schemas.openxmlformats.org/officeDocument/2006/relationships/hyperlink" Target="http://www.aduanet.gob.pe/servlet/SgCDUI2?option=una&amp;n=40&amp;codaduana=118&amp;anoprese=2025&amp;numecorre=081639" TargetMode="External"/><Relationship Id="rId149" Type="http://schemas.openxmlformats.org/officeDocument/2006/relationships/hyperlink" Target="http://www.aduanet.gob.pe/servlet/SgCDUI2?option=una&amp;n=40&amp;codaduana=118&amp;anoprese=2025&amp;numecorre=109775" TargetMode="External"/><Relationship Id="rId5" Type="http://schemas.openxmlformats.org/officeDocument/2006/relationships/hyperlink" Target="http://www.aduanet.gob.pe/servlet/SgCDUI2?option=una&amp;n=40&amp;codaduana=046&amp;anoprese=2025&amp;numecorre=002917" TargetMode="External"/><Relationship Id="rId95" Type="http://schemas.openxmlformats.org/officeDocument/2006/relationships/hyperlink" Target="http://www.aduanet.gob.pe/servlet/SgCDUI2?option=una&amp;n=40&amp;codaduana=046&amp;anoprese=2025&amp;numecorre=047915" TargetMode="External"/><Relationship Id="rId160" Type="http://schemas.openxmlformats.org/officeDocument/2006/relationships/hyperlink" Target="http://www.aduanet.gob.pe/servlet/SgCDUI2?option=una&amp;n=40&amp;codaduana=118&amp;anoprese=2025&amp;numecorre=122024" TargetMode="External"/><Relationship Id="rId181" Type="http://schemas.openxmlformats.org/officeDocument/2006/relationships/hyperlink" Target="http://www.aduanet.gob.pe/servlet/SgCDUI2?option=una&amp;n=40&amp;codaduana=046&amp;anoprese=2025&amp;numecorre=023342" TargetMode="External"/><Relationship Id="rId216" Type="http://schemas.openxmlformats.org/officeDocument/2006/relationships/hyperlink" Target="http://www.aduanet.gob.pe/servlet/SgCDUI2?option=una&amp;n=40&amp;codaduana=046&amp;anoprese=2025&amp;numecorre=037021" TargetMode="External"/><Relationship Id="rId237" Type="http://schemas.openxmlformats.org/officeDocument/2006/relationships/hyperlink" Target="http://www.aduanet.gob.pe/servlet/SgCDUI2?option=una&amp;n=40&amp;codaduana=118&amp;anoprese=2025&amp;numecorre=090466" TargetMode="External"/><Relationship Id="rId22" Type="http://schemas.openxmlformats.org/officeDocument/2006/relationships/hyperlink" Target="http://www.aduanet.gob.pe/servlet/SgCDUI2?option=una&amp;n=40&amp;codaduana=046&amp;anoprese=2025&amp;numecorre=020987" TargetMode="External"/><Relationship Id="rId43" Type="http://schemas.openxmlformats.org/officeDocument/2006/relationships/hyperlink" Target="http://www.aduanet.gob.pe/servlet/SgCDUI2?option=una&amp;n=40&amp;codaduana=046&amp;anoprese=2025&amp;numecorre=026083" TargetMode="External"/><Relationship Id="rId64" Type="http://schemas.openxmlformats.org/officeDocument/2006/relationships/hyperlink" Target="http://www.aduanet.gob.pe/servlet/SgCDUI2?option=una&amp;n=40&amp;codaduana=046&amp;anoprese=2025&amp;numecorre=032165" TargetMode="External"/><Relationship Id="rId118" Type="http://schemas.openxmlformats.org/officeDocument/2006/relationships/hyperlink" Target="http://www.aduanet.gob.pe/servlet/SgCDUI2?option=una&amp;n=40&amp;codaduana=118&amp;anoprese=2024&amp;numecorre=071139" TargetMode="External"/><Relationship Id="rId139" Type="http://schemas.openxmlformats.org/officeDocument/2006/relationships/hyperlink" Target="http://www.aduanet.gob.pe/servlet/SgCDUI2?option=una&amp;n=40&amp;codaduana=118&amp;anoprese=2025&amp;numecorre=101651" TargetMode="External"/><Relationship Id="rId85" Type="http://schemas.openxmlformats.org/officeDocument/2006/relationships/hyperlink" Target="http://www.aduanet.gob.pe/servlet/SgCDUI2?option=una&amp;n=40&amp;codaduana=046&amp;anoprese=2025&amp;numecorre=038421" TargetMode="External"/><Relationship Id="rId150" Type="http://schemas.openxmlformats.org/officeDocument/2006/relationships/hyperlink" Target="http://www.aduanet.gob.pe/servlet/SgCDUI2?option=una&amp;n=40&amp;codaduana=118&amp;anoprese=2024&amp;numecorre=111558" TargetMode="External"/><Relationship Id="rId171" Type="http://schemas.openxmlformats.org/officeDocument/2006/relationships/hyperlink" Target="http://www.aduanet.gob.pe/servlet/SgCDUI2?option=una&amp;n=40&amp;codaduana=118&amp;anoprese=2024&amp;numecorre=136082" TargetMode="External"/><Relationship Id="rId192" Type="http://schemas.openxmlformats.org/officeDocument/2006/relationships/hyperlink" Target="http://www.aduanet.gob.pe/servlet/SgCDUI2?option=una&amp;n=40&amp;codaduana=046&amp;anoprese=2025&amp;numecorre=031236" TargetMode="External"/><Relationship Id="rId206" Type="http://schemas.openxmlformats.org/officeDocument/2006/relationships/hyperlink" Target="http://www.aduanet.gob.pe/servlet/SgCDUI2?option=una&amp;n=40&amp;codaduana=046&amp;anoprese=2025&amp;numecorre=035724" TargetMode="External"/><Relationship Id="rId227" Type="http://schemas.openxmlformats.org/officeDocument/2006/relationships/hyperlink" Target="http://www.aduanet.gob.pe/servlet/SgCDUI2?option=una&amp;n=40&amp;codaduana=046&amp;anoprese=2025&amp;numecorre=050021" TargetMode="External"/><Relationship Id="rId12" Type="http://schemas.openxmlformats.org/officeDocument/2006/relationships/hyperlink" Target="http://www.aduanet.gob.pe/servlet/SgCDUI2?option=una&amp;n=40&amp;codaduana=118&amp;anoprese=2025&amp;numecorre=009513" TargetMode="External"/><Relationship Id="rId33" Type="http://schemas.openxmlformats.org/officeDocument/2006/relationships/hyperlink" Target="http://www.aduanet.gob.pe/servlet/SgCDUI2?option=una&amp;n=40&amp;codaduana=046&amp;anoprese=2024&amp;numecorre=023861" TargetMode="External"/><Relationship Id="rId108" Type="http://schemas.openxmlformats.org/officeDocument/2006/relationships/hyperlink" Target="http://www.aduanet.gob.pe/servlet/SgCDUI2?option=una&amp;n=40&amp;codaduana=046&amp;anoprese=2025&amp;numecorre=059111" TargetMode="External"/><Relationship Id="rId129" Type="http://schemas.openxmlformats.org/officeDocument/2006/relationships/hyperlink" Target="http://www.aduanet.gob.pe/servlet/SgCDUI2?option=una&amp;n=40&amp;codaduana=118&amp;anoprese=2025&amp;numecorre=087180" TargetMode="External"/><Relationship Id="rId54" Type="http://schemas.openxmlformats.org/officeDocument/2006/relationships/hyperlink" Target="http://www.aduanet.gob.pe/servlet/SgCDUI2?option=una&amp;n=40&amp;codaduana=046&amp;anoprese=2025&amp;numecorre=030765" TargetMode="External"/><Relationship Id="rId75" Type="http://schemas.openxmlformats.org/officeDocument/2006/relationships/hyperlink" Target="http://www.aduanet.gob.pe/servlet/SgCDUI2?option=una&amp;n=40&amp;codaduana=046&amp;anoprese=2025&amp;numecorre=035915" TargetMode="External"/><Relationship Id="rId96" Type="http://schemas.openxmlformats.org/officeDocument/2006/relationships/hyperlink" Target="http://www.aduanet.gob.pe/servlet/SgCDUI2?option=una&amp;n=40&amp;codaduana=046&amp;anoprese=2025&amp;numecorre=048062" TargetMode="External"/><Relationship Id="rId140" Type="http://schemas.openxmlformats.org/officeDocument/2006/relationships/hyperlink" Target="http://www.aduanet.gob.pe/servlet/SgCDUI2?option=una&amp;n=40&amp;codaduana=118&amp;anoprese=2025&amp;numecorre=102210" TargetMode="External"/><Relationship Id="rId161" Type="http://schemas.openxmlformats.org/officeDocument/2006/relationships/hyperlink" Target="http://www.aduanet.gob.pe/servlet/SgCDUI2?option=una&amp;n=40&amp;codaduana=118&amp;anoprese=2024&amp;numecorre=122582" TargetMode="External"/><Relationship Id="rId182" Type="http://schemas.openxmlformats.org/officeDocument/2006/relationships/hyperlink" Target="http://www.aduanet.gob.pe/servlet/SgCDUI2?option=una&amp;n=40&amp;codaduana=046&amp;anoprese=2025&amp;numecorre=025167" TargetMode="External"/><Relationship Id="rId217" Type="http://schemas.openxmlformats.org/officeDocument/2006/relationships/hyperlink" Target="http://www.aduanet.gob.pe/servlet/SgCDUI2?option=una&amp;n=40&amp;codaduana=046&amp;anoprese=2025&amp;numecorre=037480" TargetMode="External"/><Relationship Id="rId6" Type="http://schemas.openxmlformats.org/officeDocument/2006/relationships/hyperlink" Target="http://www.aduanet.gob.pe/servlet/SgCDUI2?option=una&amp;n=40&amp;codaduana=046&amp;anoprese=2024&amp;numecorre=003491" TargetMode="External"/><Relationship Id="rId238" Type="http://schemas.openxmlformats.org/officeDocument/2006/relationships/hyperlink" Target="http://www.aduanet.gob.pe/servlet/SgCDUI2?option=una&amp;n=40&amp;codaduana=118&amp;anoprese=2025&amp;numecorre=103464" TargetMode="External"/><Relationship Id="rId23" Type="http://schemas.openxmlformats.org/officeDocument/2006/relationships/hyperlink" Target="http://www.aduanet.gob.pe/servlet/SgCDUI2?option=una&amp;n=40&amp;codaduana=046&amp;anoprese=2024&amp;numecorre=021443" TargetMode="External"/><Relationship Id="rId119" Type="http://schemas.openxmlformats.org/officeDocument/2006/relationships/hyperlink" Target="http://www.aduanet.gob.pe/servlet/SgCDUI2?option=una&amp;n=40&amp;codaduana=118&amp;anoprese=2024&amp;numecorre=071148" TargetMode="External"/><Relationship Id="rId44" Type="http://schemas.openxmlformats.org/officeDocument/2006/relationships/hyperlink" Target="http://www.aduanet.gob.pe/servlet/SgCDUI2?option=una&amp;n=40&amp;codaduana=046&amp;anoprese=2025&amp;numecorre=026875" TargetMode="External"/><Relationship Id="rId65" Type="http://schemas.openxmlformats.org/officeDocument/2006/relationships/hyperlink" Target="http://www.aduanet.gob.pe/servlet/SgCDUI2?option=una&amp;n=40&amp;codaduana=046&amp;anoprese=2025&amp;numecorre=032200" TargetMode="External"/><Relationship Id="rId86" Type="http://schemas.openxmlformats.org/officeDocument/2006/relationships/hyperlink" Target="http://www.aduanet.gob.pe/servlet/SgCDUI2?option=una&amp;n=40&amp;codaduana=046&amp;anoprese=2025&amp;numecorre=039351" TargetMode="External"/><Relationship Id="rId130" Type="http://schemas.openxmlformats.org/officeDocument/2006/relationships/hyperlink" Target="http://www.aduanet.gob.pe/servlet/SgCDUI2?option=una&amp;n=40&amp;codaduana=118&amp;anoprese=2025&amp;numecorre=090464" TargetMode="External"/><Relationship Id="rId151" Type="http://schemas.openxmlformats.org/officeDocument/2006/relationships/hyperlink" Target="http://www.aduanet.gob.pe/servlet/SgCDUI2?option=una&amp;n=40&amp;codaduana=118&amp;anoprese=2025&amp;numecorre=111570" TargetMode="External"/><Relationship Id="rId172" Type="http://schemas.openxmlformats.org/officeDocument/2006/relationships/hyperlink" Target="http://www.aduanet.gob.pe/servlet/SgCDUI2?option=una&amp;n=40&amp;codaduana=046&amp;anoprese=2025&amp;numecorre=000449" TargetMode="External"/><Relationship Id="rId193" Type="http://schemas.openxmlformats.org/officeDocument/2006/relationships/hyperlink" Target="http://www.aduanet.gob.pe/servlet/SgCDUI2?option=una&amp;n=40&amp;codaduana=046&amp;anoprese=2025&amp;numecorre=031237" TargetMode="External"/><Relationship Id="rId207" Type="http://schemas.openxmlformats.org/officeDocument/2006/relationships/hyperlink" Target="http://www.aduanet.gob.pe/servlet/SgCDUI2?option=una&amp;n=40&amp;codaduana=046&amp;anoprese=2025&amp;numecorre=035940" TargetMode="External"/><Relationship Id="rId228" Type="http://schemas.openxmlformats.org/officeDocument/2006/relationships/hyperlink" Target="http://www.aduanet.gob.pe/servlet/SgCDUI2?option=una&amp;n=40&amp;codaduana=046&amp;anoprese=2025&amp;numecorre=050085" TargetMode="External"/><Relationship Id="rId13" Type="http://schemas.openxmlformats.org/officeDocument/2006/relationships/hyperlink" Target="http://www.aduanet.gob.pe/servlet/SgCDUI2?option=una&amp;n=40&amp;codaduana=118&amp;anoprese=2025&amp;numecorre=009514" TargetMode="External"/><Relationship Id="rId109" Type="http://schemas.openxmlformats.org/officeDocument/2006/relationships/hyperlink" Target="http://www.aduanet.gob.pe/servlet/SgCDUI2?option=una&amp;n=40&amp;codaduana=118&amp;anoprese=2024&amp;numecorre=059607" TargetMode="External"/><Relationship Id="rId34" Type="http://schemas.openxmlformats.org/officeDocument/2006/relationships/hyperlink" Target="http://www.aduanet.gob.pe/servlet/SgCDUI2?option=una&amp;n=40&amp;codaduana=046&amp;anoprese=2025&amp;numecorre=024075" TargetMode="External"/><Relationship Id="rId55" Type="http://schemas.openxmlformats.org/officeDocument/2006/relationships/hyperlink" Target="http://www.aduanet.gob.pe/servlet/SgCDUI2?option=una&amp;n=40&amp;codaduana=046&amp;anoprese=2025&amp;numecorre=030768" TargetMode="External"/><Relationship Id="rId76" Type="http://schemas.openxmlformats.org/officeDocument/2006/relationships/hyperlink" Target="http://www.aduanet.gob.pe/servlet/SgCDUI2?option=una&amp;n=40&amp;codaduana=046&amp;anoprese=2025&amp;numecorre=035916" TargetMode="External"/><Relationship Id="rId97" Type="http://schemas.openxmlformats.org/officeDocument/2006/relationships/hyperlink" Target="http://www.aduanet.gob.pe/servlet/SgCDUI2?option=una&amp;n=40&amp;codaduana=046&amp;anoprese=2025&amp;numecorre=048257" TargetMode="External"/><Relationship Id="rId120" Type="http://schemas.openxmlformats.org/officeDocument/2006/relationships/hyperlink" Target="http://www.aduanet.gob.pe/servlet/SgCDUI2?option=una&amp;n=40&amp;codaduana=118&amp;anoprese=2025&amp;numecorre=071691" TargetMode="External"/><Relationship Id="rId141" Type="http://schemas.openxmlformats.org/officeDocument/2006/relationships/hyperlink" Target="http://www.aduanet.gob.pe/servlet/SgCDUI2?option=una&amp;n=40&amp;codaduana=118&amp;anoprese=2025&amp;numecorre=103839" TargetMode="External"/><Relationship Id="rId7" Type="http://schemas.openxmlformats.org/officeDocument/2006/relationships/hyperlink" Target="http://www.aduanet.gob.pe/servlet/SgCDUI2?option=una&amp;n=40&amp;codaduana=118&amp;anoprese=2024&amp;numecorre=004653" TargetMode="External"/><Relationship Id="rId162" Type="http://schemas.openxmlformats.org/officeDocument/2006/relationships/hyperlink" Target="http://www.aduanet.gob.pe/servlet/SgCDUI2?option=una&amp;n=40&amp;codaduana=118&amp;anoprese=2025&amp;numecorre=123880" TargetMode="External"/><Relationship Id="rId183" Type="http://schemas.openxmlformats.org/officeDocument/2006/relationships/hyperlink" Target="http://www.aduanet.gob.pe/servlet/SgCDUI2?option=una&amp;n=40&amp;codaduana=046&amp;anoprese=2025&amp;numecorre=025601" TargetMode="External"/><Relationship Id="rId218" Type="http://schemas.openxmlformats.org/officeDocument/2006/relationships/hyperlink" Target="http://www.aduanet.gob.pe/servlet/SgCDUI2?option=una&amp;n=40&amp;codaduana=046&amp;anoprese=2025&amp;numecorre=038806" TargetMode="External"/><Relationship Id="rId239" Type="http://schemas.openxmlformats.org/officeDocument/2006/relationships/hyperlink" Target="http://www.aduanet.gob.pe/servlet/SgCDUI2?option=una&amp;n=40&amp;codaduana=118&amp;anoprese=2025&amp;numecorre=133179" TargetMode="External"/><Relationship Id="rId24" Type="http://schemas.openxmlformats.org/officeDocument/2006/relationships/hyperlink" Target="http://www.aduanet.gob.pe/servlet/SgCDUI2?option=una&amp;n=40&amp;codaduana=046&amp;anoprese=2025&amp;numecorre=021606" TargetMode="External"/><Relationship Id="rId45" Type="http://schemas.openxmlformats.org/officeDocument/2006/relationships/hyperlink" Target="http://www.aduanet.gob.pe/servlet/SgCDUI2?option=una&amp;n=40&amp;codaduana=046&amp;anoprese=2025&amp;numecorre=026881" TargetMode="External"/><Relationship Id="rId66" Type="http://schemas.openxmlformats.org/officeDocument/2006/relationships/hyperlink" Target="http://www.aduanet.gob.pe/servlet/SgCDUI2?option=una&amp;n=40&amp;codaduana=046&amp;anoprese=2025&amp;numecorre=032253" TargetMode="External"/><Relationship Id="rId87" Type="http://schemas.openxmlformats.org/officeDocument/2006/relationships/hyperlink" Target="http://www.aduanet.gob.pe/servlet/SgCDUI2?option=una&amp;n=40&amp;codaduana=046&amp;anoprese=2025&amp;numecorre=039360" TargetMode="External"/><Relationship Id="rId110" Type="http://schemas.openxmlformats.org/officeDocument/2006/relationships/hyperlink" Target="http://www.aduanet.gob.pe/servlet/SgCDUI2?option=una&amp;n=40&amp;codaduana=118&amp;anoprese=2025&amp;numecorre=059892" TargetMode="External"/><Relationship Id="rId131" Type="http://schemas.openxmlformats.org/officeDocument/2006/relationships/hyperlink" Target="http://www.aduanet.gob.pe/servlet/SgCDUI2?option=una&amp;n=40&amp;codaduana=118&amp;anoprese=2024&amp;numecorre=092447" TargetMode="External"/><Relationship Id="rId152" Type="http://schemas.openxmlformats.org/officeDocument/2006/relationships/hyperlink" Target="http://www.aduanet.gob.pe/servlet/SgCDUI2?option=una&amp;n=40&amp;codaduana=118&amp;anoprese=2024&amp;numecorre=114459" TargetMode="External"/><Relationship Id="rId173" Type="http://schemas.openxmlformats.org/officeDocument/2006/relationships/hyperlink" Target="http://www.aduanet.gob.pe/servlet/SgCDUI2?option=una&amp;n=40&amp;codaduana=046&amp;anoprese=2025&amp;numecorre=023341" TargetMode="External"/><Relationship Id="rId194" Type="http://schemas.openxmlformats.org/officeDocument/2006/relationships/hyperlink" Target="http://www.aduanet.gob.pe/servlet/SgCDUI2?option=una&amp;n=40&amp;codaduana=046&amp;anoprese=2025&amp;numecorre=031238" TargetMode="External"/><Relationship Id="rId208" Type="http://schemas.openxmlformats.org/officeDocument/2006/relationships/hyperlink" Target="http://www.aduanet.gob.pe/servlet/SgCDUI2?option=una&amp;n=40&amp;codaduana=046&amp;anoprese=2025&amp;numecorre=035949" TargetMode="External"/><Relationship Id="rId229" Type="http://schemas.openxmlformats.org/officeDocument/2006/relationships/hyperlink" Target="http://www.aduanet.gob.pe/servlet/SgCDUI2?option=una&amp;n=40&amp;codaduana=046&amp;anoprese=2025&amp;numecorre=050110" TargetMode="External"/><Relationship Id="rId14" Type="http://schemas.openxmlformats.org/officeDocument/2006/relationships/hyperlink" Target="http://www.aduanet.gob.pe/servlet/SgCDUI2?option=una&amp;n=40&amp;codaduana=118&amp;anoprese=2026&amp;numecorre=011636" TargetMode="External"/><Relationship Id="rId35" Type="http://schemas.openxmlformats.org/officeDocument/2006/relationships/hyperlink" Target="http://www.aduanet.gob.pe/servlet/SgCDUI2?option=una&amp;n=40&amp;codaduana=046&amp;anoprese=2024&amp;numecorre=024680" TargetMode="External"/><Relationship Id="rId56" Type="http://schemas.openxmlformats.org/officeDocument/2006/relationships/hyperlink" Target="http://www.aduanet.gob.pe/servlet/SgCDUI2?option=una&amp;n=40&amp;codaduana=046&amp;anoprese=2025&amp;numecorre=031217" TargetMode="External"/><Relationship Id="rId77" Type="http://schemas.openxmlformats.org/officeDocument/2006/relationships/hyperlink" Target="http://www.aduanet.gob.pe/servlet/SgCDUI2?option=una&amp;n=40&amp;codaduana=046&amp;anoprese=2025&amp;numecorre=035941" TargetMode="External"/><Relationship Id="rId100" Type="http://schemas.openxmlformats.org/officeDocument/2006/relationships/hyperlink" Target="http://www.aduanet.gob.pe/servlet/SgCDUI2?option=una&amp;n=40&amp;codaduana=046&amp;anoprese=2024&amp;numecorre=051536" TargetMode="External"/><Relationship Id="rId8" Type="http://schemas.openxmlformats.org/officeDocument/2006/relationships/hyperlink" Target="http://www.aduanet.gob.pe/servlet/SgCDUI2?option=una&amp;n=40&amp;codaduana=046&amp;anoprese=2026&amp;numecorre=007802" TargetMode="External"/><Relationship Id="rId98" Type="http://schemas.openxmlformats.org/officeDocument/2006/relationships/hyperlink" Target="http://www.aduanet.gob.pe/servlet/SgCDUI2?option=una&amp;n=40&amp;codaduana=046&amp;anoprese=2025&amp;numecorre=050051" TargetMode="External"/><Relationship Id="rId121" Type="http://schemas.openxmlformats.org/officeDocument/2006/relationships/hyperlink" Target="http://www.aduanet.gob.pe/servlet/SgCDUI2?option=una&amp;n=40&amp;codaduana=118&amp;anoprese=2024&amp;numecorre=074305" TargetMode="External"/><Relationship Id="rId142" Type="http://schemas.openxmlformats.org/officeDocument/2006/relationships/hyperlink" Target="http://www.aduanet.gob.pe/servlet/SgCDUI2?option=una&amp;n=40&amp;codaduana=118&amp;anoprese=2025&amp;numecorre=105955" TargetMode="External"/><Relationship Id="rId163" Type="http://schemas.openxmlformats.org/officeDocument/2006/relationships/hyperlink" Target="http://www.aduanet.gob.pe/servlet/SgCDUI2?option=una&amp;n=40&amp;codaduana=118&amp;anoprese=2024&amp;numecorre=124805" TargetMode="External"/><Relationship Id="rId184" Type="http://schemas.openxmlformats.org/officeDocument/2006/relationships/hyperlink" Target="http://www.aduanet.gob.pe/servlet/SgCDUI2?option=una&amp;n=40&amp;codaduana=046&amp;anoprese=2025&amp;numecorre=025700" TargetMode="External"/><Relationship Id="rId219" Type="http://schemas.openxmlformats.org/officeDocument/2006/relationships/hyperlink" Target="http://www.aduanet.gob.pe/servlet/SgCDUI2?option=una&amp;n=40&amp;codaduana=046&amp;anoprese=2025&amp;numecorre=039250" TargetMode="External"/><Relationship Id="rId230" Type="http://schemas.openxmlformats.org/officeDocument/2006/relationships/hyperlink" Target="http://www.aduanet.gob.pe/servlet/SgCDUI2?option=una&amp;n=40&amp;codaduana=046&amp;anoprese=2025&amp;numecorre=050160" TargetMode="External"/><Relationship Id="rId25" Type="http://schemas.openxmlformats.org/officeDocument/2006/relationships/hyperlink" Target="http://www.aduanet.gob.pe/servlet/SgCDUI2?option=una&amp;n=40&amp;codaduana=046&amp;anoprese=2025&amp;numecorre=022202" TargetMode="External"/><Relationship Id="rId46" Type="http://schemas.openxmlformats.org/officeDocument/2006/relationships/hyperlink" Target="http://www.aduanet.gob.pe/servlet/SgCDUI2?option=una&amp;n=40&amp;codaduana=118&amp;anoprese=2026&amp;numecorre=026882" TargetMode="External"/><Relationship Id="rId67" Type="http://schemas.openxmlformats.org/officeDocument/2006/relationships/hyperlink" Target="http://www.aduanet.gob.pe/servlet/SgCDUI2?option=una&amp;n=40&amp;codaduana=046&amp;anoprese=2025&amp;numecorre=032303" TargetMode="External"/><Relationship Id="rId88" Type="http://schemas.openxmlformats.org/officeDocument/2006/relationships/hyperlink" Target="http://www.aduanet.gob.pe/servlet/SgCDUI2?option=una&amp;n=40&amp;codaduana=046&amp;anoprese=2025&amp;numecorre=039967" TargetMode="External"/><Relationship Id="rId111" Type="http://schemas.openxmlformats.org/officeDocument/2006/relationships/hyperlink" Target="http://www.aduanet.gob.pe/servlet/SgCDUI2?option=una&amp;n=40&amp;codaduana=118&amp;anoprese=2025&amp;numecorre=061203" TargetMode="External"/><Relationship Id="rId132" Type="http://schemas.openxmlformats.org/officeDocument/2006/relationships/hyperlink" Target="http://www.aduanet.gob.pe/servlet/SgCDUI2?option=una&amp;n=40&amp;codaduana=118&amp;anoprese=2025&amp;numecorre=092565" TargetMode="External"/><Relationship Id="rId153" Type="http://schemas.openxmlformats.org/officeDocument/2006/relationships/hyperlink" Target="http://www.aduanet.gob.pe/servlet/SgCDUI2?option=una&amp;n=40&amp;codaduana=118&amp;anoprese=2025&amp;numecorre=115678" TargetMode="External"/><Relationship Id="rId174" Type="http://schemas.openxmlformats.org/officeDocument/2006/relationships/hyperlink" Target="http://www.aduanet.gob.pe/servlet/SgCDUI2?option=una&amp;n=40&amp;codaduana=046&amp;anoprese=2026&amp;numecorre=003030" TargetMode="External"/><Relationship Id="rId195" Type="http://schemas.openxmlformats.org/officeDocument/2006/relationships/hyperlink" Target="http://www.aduanet.gob.pe/servlet/SgCDUI2?option=una&amp;n=40&amp;codaduana=046&amp;anoprese=2025&amp;numecorre=032115" TargetMode="External"/><Relationship Id="rId209" Type="http://schemas.openxmlformats.org/officeDocument/2006/relationships/hyperlink" Target="http://www.aduanet.gob.pe/servlet/SgCDUI2?option=una&amp;n=40&amp;codaduana=118&amp;anoprese=2026&amp;numecorre=036432" TargetMode="External"/><Relationship Id="rId190" Type="http://schemas.openxmlformats.org/officeDocument/2006/relationships/hyperlink" Target="http://www.aduanet.gob.pe/servlet/SgCDUI2?option=una&amp;n=40&amp;codaduana=046&amp;anoprese=2025&amp;numecorre=029702" TargetMode="External"/><Relationship Id="rId204" Type="http://schemas.openxmlformats.org/officeDocument/2006/relationships/hyperlink" Target="http://www.aduanet.gob.pe/servlet/SgCDUI2?option=una&amp;n=40&amp;codaduana=046&amp;anoprese=2025&amp;numecorre=035551" TargetMode="External"/><Relationship Id="rId220" Type="http://schemas.openxmlformats.org/officeDocument/2006/relationships/hyperlink" Target="http://www.aduanet.gob.pe/servlet/SgCDUI2?option=una&amp;n=40&amp;codaduana=046&amp;anoprese=2025&amp;numecorre=040735" TargetMode="External"/><Relationship Id="rId225" Type="http://schemas.openxmlformats.org/officeDocument/2006/relationships/hyperlink" Target="http://www.aduanet.gob.pe/servlet/SgCDUI2?option=una&amp;n=40&amp;codaduana=046&amp;anoprese=2025&amp;numecorre=048084" TargetMode="External"/><Relationship Id="rId15" Type="http://schemas.openxmlformats.org/officeDocument/2006/relationships/hyperlink" Target="http://www.aduanet.gob.pe/servlet/SgCDUI2?option=una&amp;n=40&amp;codaduana=118&amp;anoprese=2025&amp;numecorre=012194" TargetMode="External"/><Relationship Id="rId36" Type="http://schemas.openxmlformats.org/officeDocument/2006/relationships/hyperlink" Target="http://www.aduanet.gob.pe/servlet/SgCDUI2?option=una&amp;n=40&amp;codaduana=046&amp;anoprese=2025&amp;numecorre=024836" TargetMode="External"/><Relationship Id="rId57" Type="http://schemas.openxmlformats.org/officeDocument/2006/relationships/hyperlink" Target="http://www.aduanet.gob.pe/servlet/SgCDUI2?option=una&amp;n=40&amp;codaduana=046&amp;anoprese=2025&amp;numecorre=031527" TargetMode="External"/><Relationship Id="rId106" Type="http://schemas.openxmlformats.org/officeDocument/2006/relationships/hyperlink" Target="http://www.aduanet.gob.pe/servlet/SgCDUI2?option=una&amp;n=40&amp;codaduana=046&amp;anoprese=2025&amp;numecorre=056780" TargetMode="External"/><Relationship Id="rId127" Type="http://schemas.openxmlformats.org/officeDocument/2006/relationships/hyperlink" Target="http://www.aduanet.gob.pe/servlet/SgCDUI2?option=una&amp;n=40&amp;codaduana=118&amp;anoprese=2025&amp;numecorre=081523" TargetMode="External"/><Relationship Id="rId10" Type="http://schemas.openxmlformats.org/officeDocument/2006/relationships/hyperlink" Target="http://www.aduanet.gob.pe/servlet/SgCDUI2?option=una&amp;n=40&amp;codaduana=118&amp;anoprese=2024&amp;numecorre=009028" TargetMode="External"/><Relationship Id="rId31" Type="http://schemas.openxmlformats.org/officeDocument/2006/relationships/hyperlink" Target="http://www.aduanet.gob.pe/servlet/SgCDUI2?option=una&amp;n=40&amp;codaduana=046&amp;anoprese=2025&amp;numecorre=023740" TargetMode="External"/><Relationship Id="rId52" Type="http://schemas.openxmlformats.org/officeDocument/2006/relationships/hyperlink" Target="http://www.aduanet.gob.pe/servlet/SgCDUI2?option=una&amp;n=40&amp;codaduana=046&amp;anoprese=2025&amp;numecorre=029744" TargetMode="External"/><Relationship Id="rId73" Type="http://schemas.openxmlformats.org/officeDocument/2006/relationships/hyperlink" Target="http://www.aduanet.gob.pe/servlet/SgCDUI2?option=una&amp;n=40&amp;codaduana=118&amp;anoprese=2026&amp;numecorre=035840" TargetMode="External"/><Relationship Id="rId78" Type="http://schemas.openxmlformats.org/officeDocument/2006/relationships/hyperlink" Target="http://www.aduanet.gob.pe/servlet/SgCDUI2?option=una&amp;n=40&amp;codaduana=046&amp;anoprese=2025&amp;numecorre=036800" TargetMode="External"/><Relationship Id="rId94" Type="http://schemas.openxmlformats.org/officeDocument/2006/relationships/hyperlink" Target="http://www.aduanet.gob.pe/servlet/SgCDUI2?option=una&amp;n=40&amp;codaduana=046&amp;anoprese=2025&amp;numecorre=046287" TargetMode="External"/><Relationship Id="rId99" Type="http://schemas.openxmlformats.org/officeDocument/2006/relationships/hyperlink" Target="http://www.aduanet.gob.pe/servlet/SgCDUI2?option=una&amp;n=40&amp;codaduana=046&amp;anoprese=2025&amp;numecorre=050189" TargetMode="External"/><Relationship Id="rId101" Type="http://schemas.openxmlformats.org/officeDocument/2006/relationships/hyperlink" Target="http://www.aduanet.gob.pe/servlet/SgCDUI2?option=una&amp;n=40&amp;codaduana=118&amp;anoprese=2025&amp;numecorre=053154" TargetMode="External"/><Relationship Id="rId122" Type="http://schemas.openxmlformats.org/officeDocument/2006/relationships/hyperlink" Target="http://www.aduanet.gob.pe/servlet/SgCDUI2?option=una&amp;n=40&amp;codaduana=118&amp;anoprese=2025&amp;numecorre=077497" TargetMode="External"/><Relationship Id="rId143" Type="http://schemas.openxmlformats.org/officeDocument/2006/relationships/hyperlink" Target="http://www.aduanet.gob.pe/servlet/SgCDUI2?option=una&amp;n=40&amp;codaduana=118&amp;anoprese=2024&amp;numecorre=106359" TargetMode="External"/><Relationship Id="rId148" Type="http://schemas.openxmlformats.org/officeDocument/2006/relationships/hyperlink" Target="http://www.aduanet.gob.pe/servlet/SgCDUI2?option=una&amp;n=40&amp;codaduana=118&amp;anoprese=2025&amp;numecorre=109415" TargetMode="External"/><Relationship Id="rId164" Type="http://schemas.openxmlformats.org/officeDocument/2006/relationships/hyperlink" Target="http://www.aduanet.gob.pe/servlet/SgCDUI2?option=una&amp;n=40&amp;codaduana=118&amp;anoprese=2025&amp;numecorre=125194" TargetMode="External"/><Relationship Id="rId169" Type="http://schemas.openxmlformats.org/officeDocument/2006/relationships/hyperlink" Target="http://www.aduanet.gob.pe/servlet/SgCDUI2?option=una&amp;n=40&amp;codaduana=118&amp;anoprese=2024&amp;numecorre=134093" TargetMode="External"/><Relationship Id="rId185" Type="http://schemas.openxmlformats.org/officeDocument/2006/relationships/hyperlink" Target="http://www.aduanet.gob.pe/servlet/SgCDUI2?option=una&amp;n=40&amp;codaduana=046&amp;anoprese=2025&amp;numecorre=027028" TargetMode="External"/><Relationship Id="rId4" Type="http://schemas.openxmlformats.org/officeDocument/2006/relationships/hyperlink" Target="http://www.aduanet.gob.pe/servlet/SgCDUI2?option=una&amp;n=40&amp;codaduana=118&amp;anoprese=2024&amp;numecorre=002506" TargetMode="External"/><Relationship Id="rId9" Type="http://schemas.openxmlformats.org/officeDocument/2006/relationships/hyperlink" Target="http://www.aduanet.gob.pe/servlet/SgCDUI2?option=una&amp;n=40&amp;codaduana=046&amp;anoprese=2026&amp;numecorre=007804" TargetMode="External"/><Relationship Id="rId180" Type="http://schemas.openxmlformats.org/officeDocument/2006/relationships/hyperlink" Target="http://www.aduanet.gob.pe/servlet/SgCDUI2?option=una&amp;n=40&amp;codaduana=046&amp;anoprese=2025&amp;numecorre=021325" TargetMode="External"/><Relationship Id="rId210" Type="http://schemas.openxmlformats.org/officeDocument/2006/relationships/hyperlink" Target="http://www.aduanet.gob.pe/servlet/SgCDUI2?option=una&amp;n=40&amp;codaduana=046&amp;anoprese=2025&amp;numecorre=036679" TargetMode="External"/><Relationship Id="rId215" Type="http://schemas.openxmlformats.org/officeDocument/2006/relationships/hyperlink" Target="http://www.aduanet.gob.pe/servlet/SgCDUI2?option=una&amp;n=40&amp;codaduana=046&amp;anoprese=2025&amp;numecorre=037017" TargetMode="External"/><Relationship Id="rId236" Type="http://schemas.openxmlformats.org/officeDocument/2006/relationships/hyperlink" Target="http://www.aduanet.gob.pe/servlet/SgCDUI2?option=una&amp;n=40&amp;codaduana=118&amp;anoprese=2025&amp;numecorre=087786" TargetMode="External"/><Relationship Id="rId26" Type="http://schemas.openxmlformats.org/officeDocument/2006/relationships/hyperlink" Target="http://www.aduanet.gob.pe/servlet/SgCDUI2?option=una&amp;n=40&amp;codaduana=046&amp;anoprese=2025&amp;numecorre=022206" TargetMode="External"/><Relationship Id="rId231" Type="http://schemas.openxmlformats.org/officeDocument/2006/relationships/hyperlink" Target="http://www.aduanet.gob.pe/servlet/SgCDUI2?option=una&amp;n=40&amp;codaduana=046&amp;anoprese=2025&amp;numecorre=056247" TargetMode="External"/><Relationship Id="rId47" Type="http://schemas.openxmlformats.org/officeDocument/2006/relationships/hyperlink" Target="http://www.aduanet.gob.pe/servlet/SgCDUI2?option=una&amp;n=40&amp;codaduana=046&amp;anoprese=2025&amp;numecorre=027523" TargetMode="External"/><Relationship Id="rId68" Type="http://schemas.openxmlformats.org/officeDocument/2006/relationships/hyperlink" Target="http://www.aduanet.gob.pe/servlet/SgCDUI2?option=una&amp;n=40&amp;codaduana=046&amp;anoprese=2025&amp;numecorre=034697" TargetMode="External"/><Relationship Id="rId89" Type="http://schemas.openxmlformats.org/officeDocument/2006/relationships/hyperlink" Target="http://www.aduanet.gob.pe/servlet/SgCDUI2?option=una&amp;n=40&amp;codaduana=046&amp;anoprese=2025&amp;numecorre=041694" TargetMode="External"/><Relationship Id="rId112" Type="http://schemas.openxmlformats.org/officeDocument/2006/relationships/hyperlink" Target="http://www.aduanet.gob.pe/servlet/SgCDUI2?option=una&amp;n=40&amp;codaduana=118&amp;anoprese=2025&amp;numecorre=061397" TargetMode="External"/><Relationship Id="rId133" Type="http://schemas.openxmlformats.org/officeDocument/2006/relationships/hyperlink" Target="http://www.aduanet.gob.pe/servlet/SgCDUI2?option=una&amp;n=40&amp;codaduana=118&amp;anoprese=2025&amp;numecorre=093268" TargetMode="External"/><Relationship Id="rId154" Type="http://schemas.openxmlformats.org/officeDocument/2006/relationships/hyperlink" Target="http://www.aduanet.gob.pe/servlet/SgCDUI2?option=una&amp;n=40&amp;codaduana=118&amp;anoprese=2024&amp;numecorre=117101" TargetMode="External"/><Relationship Id="rId175" Type="http://schemas.openxmlformats.org/officeDocument/2006/relationships/hyperlink" Target="http://www.aduanet.gob.pe/servlet/SgCDUI2?option=una&amp;n=40&amp;codaduana=118&amp;anoprese=2025&amp;numecorre=003800" TargetMode="External"/><Relationship Id="rId196" Type="http://schemas.openxmlformats.org/officeDocument/2006/relationships/hyperlink" Target="http://www.aduanet.gob.pe/servlet/SgCDUI2?option=una&amp;n=40&amp;codaduana=046&amp;anoprese=2025&amp;numecorre=032995" TargetMode="External"/><Relationship Id="rId200" Type="http://schemas.openxmlformats.org/officeDocument/2006/relationships/hyperlink" Target="http://www.aduanet.gob.pe/servlet/SgCDUI2?option=una&amp;n=40&amp;codaduana=046&amp;anoprese=2025&amp;numecorre=034337" TargetMode="External"/><Relationship Id="rId16" Type="http://schemas.openxmlformats.org/officeDocument/2006/relationships/hyperlink" Target="http://www.aduanet.gob.pe/servlet/SgCDUI2?option=una&amp;n=40&amp;codaduana=118&amp;anoprese=2026&amp;numecorre=015743" TargetMode="External"/><Relationship Id="rId221" Type="http://schemas.openxmlformats.org/officeDocument/2006/relationships/hyperlink" Target="http://www.aduanet.gob.pe/servlet/SgCDUI2?option=una&amp;n=40&amp;codaduana=046&amp;anoprese=2025&amp;numecorre=040737" TargetMode="External"/><Relationship Id="rId37" Type="http://schemas.openxmlformats.org/officeDocument/2006/relationships/hyperlink" Target="http://www.aduanet.gob.pe/servlet/SgCDUI2?option=una&amp;n=40&amp;codaduana=046&amp;anoprese=2024&amp;numecorre=024882" TargetMode="External"/><Relationship Id="rId58" Type="http://schemas.openxmlformats.org/officeDocument/2006/relationships/hyperlink" Target="http://www.aduanet.gob.pe/servlet/SgCDUI2?option=una&amp;n=40&amp;codaduana=046&amp;anoprese=2025&amp;numecorre=031826" TargetMode="External"/><Relationship Id="rId79" Type="http://schemas.openxmlformats.org/officeDocument/2006/relationships/hyperlink" Target="http://www.aduanet.gob.pe/servlet/SgCDUI2?option=una&amp;n=40&amp;codaduana=046&amp;anoprese=2025&amp;numecorre=037026" TargetMode="External"/><Relationship Id="rId102" Type="http://schemas.openxmlformats.org/officeDocument/2006/relationships/hyperlink" Target="http://www.aduanet.gob.pe/servlet/SgCDUI2?option=una&amp;n=40&amp;codaduana=046&amp;anoprese=2025&amp;numecorre=053895" TargetMode="External"/><Relationship Id="rId123" Type="http://schemas.openxmlformats.org/officeDocument/2006/relationships/hyperlink" Target="http://www.aduanet.gob.pe/servlet/SgCDUI2?option=una&amp;n=40&amp;codaduana=118&amp;anoprese=2025&amp;numecorre=077512" TargetMode="External"/><Relationship Id="rId144" Type="http://schemas.openxmlformats.org/officeDocument/2006/relationships/hyperlink" Target="http://www.aduanet.gob.pe/servlet/SgCDUI2?option=una&amp;n=40&amp;codaduana=118&amp;anoprese=2024&amp;numecorre=106360" TargetMode="External"/><Relationship Id="rId90" Type="http://schemas.openxmlformats.org/officeDocument/2006/relationships/hyperlink" Target="http://www.aduanet.gob.pe/servlet/SgCDUI2?option=una&amp;n=40&amp;codaduana=046&amp;anoprese=2025&amp;numecorre=041719" TargetMode="External"/><Relationship Id="rId165" Type="http://schemas.openxmlformats.org/officeDocument/2006/relationships/hyperlink" Target="http://www.aduanet.gob.pe/servlet/SgCDUI2?option=una&amp;n=40&amp;codaduana=118&amp;anoprese=2025&amp;numecorre=125732" TargetMode="External"/><Relationship Id="rId186" Type="http://schemas.openxmlformats.org/officeDocument/2006/relationships/hyperlink" Target="http://www.aduanet.gob.pe/servlet/SgCDUI2?option=una&amp;n=40&amp;codaduana=046&amp;anoprese=2025&amp;numecorre=027035" TargetMode="External"/><Relationship Id="rId211" Type="http://schemas.openxmlformats.org/officeDocument/2006/relationships/hyperlink" Target="http://www.aduanet.gob.pe/servlet/SgCDUI2?option=una&amp;n=40&amp;codaduana=046&amp;anoprese=2025&amp;numecorre=036767" TargetMode="External"/><Relationship Id="rId232" Type="http://schemas.openxmlformats.org/officeDocument/2006/relationships/hyperlink" Target="http://www.aduanet.gob.pe/servlet/SgCDUI2?option=una&amp;n=40&amp;codaduana=046&amp;anoprese=2025&amp;numecorre=065196" TargetMode="External"/><Relationship Id="rId27" Type="http://schemas.openxmlformats.org/officeDocument/2006/relationships/hyperlink" Target="http://www.aduanet.gob.pe/servlet/SgCDUI2?option=una&amp;n=40&amp;codaduana=118&amp;anoprese=2026&amp;numecorre=022329" TargetMode="External"/><Relationship Id="rId48" Type="http://schemas.openxmlformats.org/officeDocument/2006/relationships/hyperlink" Target="http://www.aduanet.gob.pe/servlet/SgCDUI2?option=una&amp;n=40&amp;codaduana=046&amp;anoprese=2025&amp;numecorre=027524" TargetMode="External"/><Relationship Id="rId69" Type="http://schemas.openxmlformats.org/officeDocument/2006/relationships/hyperlink" Target="http://www.aduanet.gob.pe/servlet/SgCDUI2?option=una&amp;n=40&amp;codaduana=046&amp;anoprese=2025&amp;numecorre=035063" TargetMode="External"/><Relationship Id="rId113" Type="http://schemas.openxmlformats.org/officeDocument/2006/relationships/hyperlink" Target="http://www.aduanet.gob.pe/servlet/SgCDUI2?option=una&amp;n=40&amp;codaduana=046&amp;anoprese=2025&amp;numecorre=063895" TargetMode="External"/><Relationship Id="rId134" Type="http://schemas.openxmlformats.org/officeDocument/2006/relationships/hyperlink" Target="http://www.aduanet.gob.pe/servlet/SgCDUI2?option=una&amp;n=40&amp;codaduana=118&amp;anoprese=2024&amp;numecorre=095438" TargetMode="External"/><Relationship Id="rId80" Type="http://schemas.openxmlformats.org/officeDocument/2006/relationships/hyperlink" Target="http://www.aduanet.gob.pe/servlet/SgCDUI2?option=una&amp;n=40&amp;codaduana=046&amp;anoprese=2025&amp;numecorre=037239" TargetMode="External"/><Relationship Id="rId155" Type="http://schemas.openxmlformats.org/officeDocument/2006/relationships/hyperlink" Target="http://www.aduanet.gob.pe/servlet/SgCDUI2?option=una&amp;n=40&amp;codaduana=118&amp;anoprese=2024&amp;numecorre=117358" TargetMode="External"/><Relationship Id="rId176" Type="http://schemas.openxmlformats.org/officeDocument/2006/relationships/hyperlink" Target="http://www.aduanet.gob.pe/servlet/SgCDUI2?option=una&amp;n=40&amp;codaduana=046&amp;anoprese=2026&amp;numecorre=007476" TargetMode="External"/><Relationship Id="rId197" Type="http://schemas.openxmlformats.org/officeDocument/2006/relationships/hyperlink" Target="http://www.aduanet.gob.pe/servlet/SgCDUI2?option=una&amp;n=40&amp;codaduana=046&amp;anoprese=2025&amp;numecorre=033465" TargetMode="External"/><Relationship Id="rId201" Type="http://schemas.openxmlformats.org/officeDocument/2006/relationships/hyperlink" Target="http://www.aduanet.gob.pe/servlet/SgCDUI2?option=una&amp;n=40&amp;codaduana=046&amp;anoprese=2025&amp;numecorre=034410" TargetMode="External"/><Relationship Id="rId222" Type="http://schemas.openxmlformats.org/officeDocument/2006/relationships/hyperlink" Target="http://www.aduanet.gob.pe/servlet/SgCDUI2?option=una&amp;n=40&amp;codaduana=046&amp;anoprese=2025&amp;numecorre=044289" TargetMode="External"/><Relationship Id="rId17" Type="http://schemas.openxmlformats.org/officeDocument/2006/relationships/hyperlink" Target="http://www.aduanet.gob.pe/servlet/SgCDUI2?option=una&amp;n=40&amp;codaduana=046&amp;anoprese=2025&amp;numecorre=016329" TargetMode="External"/><Relationship Id="rId38" Type="http://schemas.openxmlformats.org/officeDocument/2006/relationships/hyperlink" Target="http://www.aduanet.gob.pe/servlet/SgCDUI2?option=una&amp;n=40&amp;codaduana=046&amp;anoprese=2025&amp;numecorre=025067" TargetMode="External"/><Relationship Id="rId59" Type="http://schemas.openxmlformats.org/officeDocument/2006/relationships/hyperlink" Target="http://www.aduanet.gob.pe/servlet/SgCDUI2?option=una&amp;n=40&amp;codaduana=046&amp;anoprese=2025&amp;numecorre=031922" TargetMode="External"/><Relationship Id="rId103" Type="http://schemas.openxmlformats.org/officeDocument/2006/relationships/hyperlink" Target="http://www.aduanet.gob.pe/servlet/SgCDUI2?option=una&amp;n=40&amp;codaduana=046&amp;anoprese=2024&amp;numecorre=054018" TargetMode="External"/><Relationship Id="rId124" Type="http://schemas.openxmlformats.org/officeDocument/2006/relationships/hyperlink" Target="http://www.aduanet.gob.pe/servlet/SgCDUI2?option=una&amp;n=40&amp;codaduana=118&amp;anoprese=2024&amp;numecorre=077707" TargetMode="External"/><Relationship Id="rId70" Type="http://schemas.openxmlformats.org/officeDocument/2006/relationships/hyperlink" Target="http://www.aduanet.gob.pe/servlet/SgCDUI2?option=una&amp;n=40&amp;codaduana=046&amp;anoprese=2025&amp;numecorre=035714" TargetMode="External"/><Relationship Id="rId91" Type="http://schemas.openxmlformats.org/officeDocument/2006/relationships/hyperlink" Target="http://www.aduanet.gob.pe/servlet/SgCDUI2?option=una&amp;n=40&amp;codaduana=046&amp;anoprese=2025&amp;numecorre=041726" TargetMode="External"/><Relationship Id="rId145" Type="http://schemas.openxmlformats.org/officeDocument/2006/relationships/hyperlink" Target="http://www.aduanet.gob.pe/servlet/SgCDUI2?option=una&amp;n=40&amp;codaduana=118&amp;anoprese=2025&amp;numecorre=106945" TargetMode="External"/><Relationship Id="rId166" Type="http://schemas.openxmlformats.org/officeDocument/2006/relationships/hyperlink" Target="http://www.aduanet.gob.pe/servlet/SgCDUI2?option=una&amp;n=40&amp;codaduana=118&amp;anoprese=2025&amp;numecorre=127408" TargetMode="External"/><Relationship Id="rId187" Type="http://schemas.openxmlformats.org/officeDocument/2006/relationships/hyperlink" Target="http://www.aduanet.gob.pe/servlet/SgCDUI2?option=una&amp;n=40&amp;codaduana=046&amp;anoprese=2025&amp;numecorre=027107" TargetMode="External"/><Relationship Id="rId1" Type="http://schemas.openxmlformats.org/officeDocument/2006/relationships/hyperlink" Target="http://www.aduanet.gob.pe/servlet/SgCDUI2?option=una&amp;n=40&amp;codaduana=046&amp;anoprese=2026&amp;numecorre=000227" TargetMode="External"/><Relationship Id="rId212" Type="http://schemas.openxmlformats.org/officeDocument/2006/relationships/hyperlink" Target="http://www.aduanet.gob.pe/servlet/SgCDUI2?option=una&amp;n=40&amp;codaduana=046&amp;anoprese=2025&amp;numecorre=036798" TargetMode="External"/><Relationship Id="rId233" Type="http://schemas.openxmlformats.org/officeDocument/2006/relationships/hyperlink" Target="http://www.aduanet.gob.pe/servlet/SgCDUI2?option=una&amp;n=40&amp;codaduana=046&amp;anoprese=2025&amp;numecorre=065812" TargetMode="External"/><Relationship Id="rId28" Type="http://schemas.openxmlformats.org/officeDocument/2006/relationships/hyperlink" Target="http://www.aduanet.gob.pe/servlet/SgCDUI2?option=una&amp;n=40&amp;codaduana=046&amp;anoprese=2025&amp;numecorre=022449" TargetMode="External"/><Relationship Id="rId49" Type="http://schemas.openxmlformats.org/officeDocument/2006/relationships/hyperlink" Target="http://www.aduanet.gob.pe/servlet/SgCDUI2?option=una&amp;n=40&amp;codaduana=118&amp;anoprese=2024&amp;numecorre=027656" TargetMode="External"/><Relationship Id="rId114" Type="http://schemas.openxmlformats.org/officeDocument/2006/relationships/hyperlink" Target="http://www.aduanet.gob.pe/servlet/SgCDUI2?option=una&amp;n=40&amp;codaduana=046&amp;anoprese=2025&amp;numecorre=063907" TargetMode="External"/><Relationship Id="rId60" Type="http://schemas.openxmlformats.org/officeDocument/2006/relationships/hyperlink" Target="http://www.aduanet.gob.pe/servlet/SgCDUI2?option=una&amp;n=40&amp;codaduana=046&amp;anoprese=2025&amp;numecorre=031934" TargetMode="External"/><Relationship Id="rId81" Type="http://schemas.openxmlformats.org/officeDocument/2006/relationships/hyperlink" Target="http://www.aduanet.gob.pe/servlet/SgCDUI2?option=una&amp;n=40&amp;codaduana=046&amp;anoprese=2025&amp;numecorre=037245" TargetMode="External"/><Relationship Id="rId135" Type="http://schemas.openxmlformats.org/officeDocument/2006/relationships/hyperlink" Target="http://www.aduanet.gob.pe/servlet/SgCDUI2?option=una&amp;n=40&amp;codaduana=118&amp;anoprese=2025&amp;numecorre=096261" TargetMode="External"/><Relationship Id="rId156" Type="http://schemas.openxmlformats.org/officeDocument/2006/relationships/hyperlink" Target="http://www.aduanet.gob.pe/servlet/SgCDUI2?option=una&amp;n=40&amp;codaduana=118&amp;anoprese=2024&amp;numecorre=118207" TargetMode="External"/><Relationship Id="rId177" Type="http://schemas.openxmlformats.org/officeDocument/2006/relationships/hyperlink" Target="http://www.aduanet.gob.pe/servlet/SgCDUI2?option=una&amp;n=40&amp;codaduana=046&amp;anoprese=2025&amp;numecorre=011906" TargetMode="External"/><Relationship Id="rId198" Type="http://schemas.openxmlformats.org/officeDocument/2006/relationships/hyperlink" Target="http://www.aduanet.gob.pe/servlet/SgCDUI2?option=una&amp;n=40&amp;codaduana=046&amp;anoprese=2025&amp;numecorre=033702" TargetMode="External"/><Relationship Id="rId202" Type="http://schemas.openxmlformats.org/officeDocument/2006/relationships/hyperlink" Target="http://www.aduanet.gob.pe/servlet/SgCDUI2?option=una&amp;n=40&amp;codaduana=046&amp;anoprese=2025&amp;numecorre=034443" TargetMode="External"/><Relationship Id="rId223" Type="http://schemas.openxmlformats.org/officeDocument/2006/relationships/hyperlink" Target="http://www.aduanet.gob.pe/servlet/SgCDUI2?option=una&amp;n=40&amp;codaduana=046&amp;anoprese=2025&amp;numecorre=047384" TargetMode="External"/><Relationship Id="rId18" Type="http://schemas.openxmlformats.org/officeDocument/2006/relationships/hyperlink" Target="http://www.aduanet.gob.pe/servlet/SgCDUI2?option=una&amp;n=40&amp;codaduana=235&amp;anoprese=2026&amp;numecorre=017760" TargetMode="External"/><Relationship Id="rId39" Type="http://schemas.openxmlformats.org/officeDocument/2006/relationships/hyperlink" Target="http://www.aduanet.gob.pe/servlet/SgCDUI2?option=una&amp;n=40&amp;codaduana=046&amp;anoprese=2025&amp;numecorre=025165" TargetMode="External"/><Relationship Id="rId50" Type="http://schemas.openxmlformats.org/officeDocument/2006/relationships/hyperlink" Target="http://www.aduanet.gob.pe/servlet/SgCDUI2?option=una&amp;n=40&amp;codaduana=046&amp;anoprese=2025&amp;numecorre=027875" TargetMode="External"/><Relationship Id="rId104" Type="http://schemas.openxmlformats.org/officeDocument/2006/relationships/hyperlink" Target="http://www.aduanet.gob.pe/servlet/SgCDUI2?option=una&amp;n=40&amp;codaduana=046&amp;anoprese=2025&amp;numecorre=054693" TargetMode="External"/><Relationship Id="rId125" Type="http://schemas.openxmlformats.org/officeDocument/2006/relationships/hyperlink" Target="http://www.aduanet.gob.pe/servlet/SgCDUI2?option=una&amp;n=40&amp;codaduana=118&amp;anoprese=2025&amp;numecorre=080165" TargetMode="External"/><Relationship Id="rId146" Type="http://schemas.openxmlformats.org/officeDocument/2006/relationships/hyperlink" Target="http://www.aduanet.gob.pe/servlet/SgCDUI2?option=una&amp;n=40&amp;codaduana=118&amp;anoprese=2024&amp;numecorre=108706" TargetMode="External"/><Relationship Id="rId167" Type="http://schemas.openxmlformats.org/officeDocument/2006/relationships/hyperlink" Target="http://www.aduanet.gob.pe/servlet/SgCDUI2?option=una&amp;n=40&amp;codaduana=118&amp;anoprese=2024&amp;numecorre=129809" TargetMode="External"/><Relationship Id="rId188" Type="http://schemas.openxmlformats.org/officeDocument/2006/relationships/hyperlink" Target="http://www.aduanet.gob.pe/servlet/SgCDUI2?option=una&amp;n=40&amp;codaduana=046&amp;anoprese=2025&amp;numecorre=028133" TargetMode="External"/><Relationship Id="rId71" Type="http://schemas.openxmlformats.org/officeDocument/2006/relationships/hyperlink" Target="http://www.aduanet.gob.pe/servlet/SgCDUI2?option=una&amp;n=40&amp;codaduana=046&amp;anoprese=2025&amp;numecorre=035719" TargetMode="External"/><Relationship Id="rId92" Type="http://schemas.openxmlformats.org/officeDocument/2006/relationships/hyperlink" Target="http://www.aduanet.gob.pe/servlet/SgCDUI2?option=una&amp;n=40&amp;codaduana=046&amp;anoprese=2025&amp;numecorre=041865" TargetMode="External"/><Relationship Id="rId213" Type="http://schemas.openxmlformats.org/officeDocument/2006/relationships/hyperlink" Target="http://www.aduanet.gob.pe/servlet/SgCDUI2?option=una&amp;n=40&amp;codaduana=046&amp;anoprese=2025&amp;numecorre=036802" TargetMode="External"/><Relationship Id="rId234" Type="http://schemas.openxmlformats.org/officeDocument/2006/relationships/hyperlink" Target="http://www.aduanet.gob.pe/servlet/SgCDUI2?option=una&amp;n=40&amp;codaduana=118&amp;anoprese=2025&amp;numecorre=076099" TargetMode="External"/><Relationship Id="rId2" Type="http://schemas.openxmlformats.org/officeDocument/2006/relationships/hyperlink" Target="http://www.aduanet.gob.pe/servlet/SgCDUI2?option=una&amp;n=40&amp;codaduana=118&amp;anoprese=2025&amp;numecorre=001107" TargetMode="External"/><Relationship Id="rId29" Type="http://schemas.openxmlformats.org/officeDocument/2006/relationships/hyperlink" Target="http://www.aduanet.gob.pe/servlet/SgCDUI2?option=una&amp;n=40&amp;codaduana=118&amp;anoprese=2024&amp;numecorre=022614" TargetMode="External"/><Relationship Id="rId40" Type="http://schemas.openxmlformats.org/officeDocument/2006/relationships/hyperlink" Target="http://www.aduanet.gob.pe/servlet/SgCDUI2?option=una&amp;n=40&amp;codaduana=046&amp;anoprese=2025&amp;numecorre=025699" TargetMode="External"/><Relationship Id="rId115" Type="http://schemas.openxmlformats.org/officeDocument/2006/relationships/hyperlink" Target="http://www.aduanet.gob.pe/servlet/SgCDUI2?option=una&amp;n=40&amp;codaduana=046&amp;anoprese=2025&amp;numecorre=064680" TargetMode="External"/><Relationship Id="rId136" Type="http://schemas.openxmlformats.org/officeDocument/2006/relationships/hyperlink" Target="http://www.aduanet.gob.pe/servlet/SgCDUI2?option=una&amp;n=40&amp;codaduana=118&amp;anoprese=2025&amp;numecorre=099496" TargetMode="External"/><Relationship Id="rId157" Type="http://schemas.openxmlformats.org/officeDocument/2006/relationships/hyperlink" Target="http://www.aduanet.gob.pe/servlet/SgCDUI2?option=una&amp;n=40&amp;codaduana=118&amp;anoprese=2025&amp;numecorre=119634" TargetMode="External"/><Relationship Id="rId178" Type="http://schemas.openxmlformats.org/officeDocument/2006/relationships/hyperlink" Target="http://www.aduanet.gob.pe/servlet/SgCDUI2?option=una&amp;n=40&amp;codaduana=046&amp;anoprese=2026&amp;numecorre=015736" TargetMode="External"/><Relationship Id="rId61" Type="http://schemas.openxmlformats.org/officeDocument/2006/relationships/hyperlink" Target="http://www.aduanet.gob.pe/servlet/SgCDUI2?option=una&amp;n=40&amp;codaduana=046&amp;anoprese=2025&amp;numecorre=032150" TargetMode="External"/><Relationship Id="rId82" Type="http://schemas.openxmlformats.org/officeDocument/2006/relationships/hyperlink" Target="http://www.aduanet.gob.pe/servlet/SgCDUI2?option=una&amp;n=40&amp;codaduana=046&amp;anoprese=2025&amp;numecorre=037479" TargetMode="External"/><Relationship Id="rId199" Type="http://schemas.openxmlformats.org/officeDocument/2006/relationships/hyperlink" Target="http://www.aduanet.gob.pe/servlet/SgCDUI2?option=una&amp;n=40&amp;codaduana=046&amp;anoprese=2025&amp;numecorre=033704" TargetMode="External"/><Relationship Id="rId203" Type="http://schemas.openxmlformats.org/officeDocument/2006/relationships/hyperlink" Target="http://www.aduanet.gob.pe/servlet/SgCDUI2?option=una&amp;n=40&amp;codaduana=046&amp;anoprese=2025&amp;numecorre=034704" TargetMode="External"/><Relationship Id="rId19" Type="http://schemas.openxmlformats.org/officeDocument/2006/relationships/hyperlink" Target="http://www.aduanet.gob.pe/servlet/SgCDUI2?option=una&amp;n=40&amp;codaduana=046&amp;anoprese=2024&amp;numecorre=018175" TargetMode="External"/><Relationship Id="rId224" Type="http://schemas.openxmlformats.org/officeDocument/2006/relationships/hyperlink" Target="http://www.aduanet.gob.pe/servlet/SgCDUI2?option=una&amp;n=40&amp;codaduana=046&amp;anoprese=2025&amp;numecorre=048083" TargetMode="External"/><Relationship Id="rId30" Type="http://schemas.openxmlformats.org/officeDocument/2006/relationships/hyperlink" Target="http://www.aduanet.gob.pe/servlet/SgCDUI2?option=una&amp;n=40&amp;codaduana=046&amp;anoprese=2024&amp;numecorre=023214" TargetMode="External"/><Relationship Id="rId105" Type="http://schemas.openxmlformats.org/officeDocument/2006/relationships/hyperlink" Target="http://www.aduanet.gob.pe/servlet/SgCDUI2?option=una&amp;n=40&amp;codaduana=118&amp;anoprese=2024&amp;numecorre=056067" TargetMode="External"/><Relationship Id="rId126" Type="http://schemas.openxmlformats.org/officeDocument/2006/relationships/hyperlink" Target="http://www.aduanet.gob.pe/servlet/SgCDUI2?option=una&amp;n=40&amp;codaduana=118&amp;anoprese=2024&amp;numecorre=080622" TargetMode="External"/><Relationship Id="rId147" Type="http://schemas.openxmlformats.org/officeDocument/2006/relationships/hyperlink" Target="http://www.aduanet.gob.pe/servlet/SgCDUI2?option=una&amp;n=40&amp;codaduana=118&amp;anoprese=2025&amp;numecorre=108754" TargetMode="External"/><Relationship Id="rId168" Type="http://schemas.openxmlformats.org/officeDocument/2006/relationships/hyperlink" Target="http://www.aduanet.gob.pe/servlet/SgCDUI2?option=una&amp;n=40&amp;codaduana=118&amp;anoprese=2025&amp;numecorre=130331" TargetMode="External"/><Relationship Id="rId51" Type="http://schemas.openxmlformats.org/officeDocument/2006/relationships/hyperlink" Target="http://www.aduanet.gob.pe/servlet/SgCDUI2?option=una&amp;n=40&amp;codaduana=046&amp;anoprese=2025&amp;numecorre=029699" TargetMode="External"/><Relationship Id="rId72" Type="http://schemas.openxmlformats.org/officeDocument/2006/relationships/hyperlink" Target="http://www.aduanet.gob.pe/servlet/SgCDUI2?option=una&amp;n=40&amp;codaduana=046&amp;anoprese=2025&amp;numecorre=035747" TargetMode="External"/><Relationship Id="rId93" Type="http://schemas.openxmlformats.org/officeDocument/2006/relationships/hyperlink" Target="http://www.aduanet.gob.pe/servlet/SgCDUI2?option=una&amp;n=40&amp;codaduana=046&amp;anoprese=2024&amp;numecorre=042807" TargetMode="External"/><Relationship Id="rId189" Type="http://schemas.openxmlformats.org/officeDocument/2006/relationships/hyperlink" Target="http://www.aduanet.gob.pe/servlet/SgCDUI2?option=una&amp;n=40&amp;codaduana=046&amp;anoprese=2025&amp;numecorre=028973" TargetMode="External"/><Relationship Id="rId3" Type="http://schemas.openxmlformats.org/officeDocument/2006/relationships/hyperlink" Target="http://www.aduanet.gob.pe/servlet/SgCDUI2?option=una&amp;n=40&amp;codaduana=118&amp;anoprese=2025&amp;numecorre=012195" TargetMode="External"/><Relationship Id="rId214" Type="http://schemas.openxmlformats.org/officeDocument/2006/relationships/hyperlink" Target="http://www.aduanet.gob.pe/servlet/SgCDUI2?option=una&amp;n=40&amp;codaduana=046&amp;anoprese=2025&amp;numecorre=036930" TargetMode="External"/><Relationship Id="rId235" Type="http://schemas.openxmlformats.org/officeDocument/2006/relationships/hyperlink" Target="http://www.aduanet.gob.pe/servlet/SgCDUI2?option=una&amp;n=40&amp;codaduana=118&amp;anoprese=2024&amp;numecorre=084134" TargetMode="External"/><Relationship Id="rId116" Type="http://schemas.openxmlformats.org/officeDocument/2006/relationships/hyperlink" Target="http://www.aduanet.gob.pe/servlet/SgCDUI2?option=una&amp;n=40&amp;codaduana=118&amp;anoprese=2025&amp;numecorre=070158" TargetMode="External"/><Relationship Id="rId137" Type="http://schemas.openxmlformats.org/officeDocument/2006/relationships/hyperlink" Target="http://www.aduanet.gob.pe/servlet/SgCDUI2?option=una&amp;n=40&amp;codaduana=118&amp;anoprese=2025&amp;numecorre=101649" TargetMode="External"/><Relationship Id="rId158" Type="http://schemas.openxmlformats.org/officeDocument/2006/relationships/hyperlink" Target="http://www.aduanet.gob.pe/servlet/SgCDUI2?option=una&amp;n=40&amp;codaduana=118&amp;anoprese=2025&amp;numecorre=119651" TargetMode="External"/><Relationship Id="rId20" Type="http://schemas.openxmlformats.org/officeDocument/2006/relationships/hyperlink" Target="http://www.aduanet.gob.pe/servlet/SgCDUI2?option=una&amp;n=40&amp;codaduana=046&amp;anoprese=2024&amp;numecorre=018177" TargetMode="External"/><Relationship Id="rId41" Type="http://schemas.openxmlformats.org/officeDocument/2006/relationships/hyperlink" Target="http://www.aduanet.gob.pe/servlet/SgCDUI2?option=una&amp;n=40&amp;codaduana=046&amp;anoprese=2025&amp;numecorre=025701" TargetMode="External"/><Relationship Id="rId62" Type="http://schemas.openxmlformats.org/officeDocument/2006/relationships/hyperlink" Target="http://www.aduanet.gob.pe/servlet/SgCDUI2?option=una&amp;n=40&amp;codaduana=046&amp;anoprese=2025&amp;numecorre=032161" TargetMode="External"/><Relationship Id="rId83" Type="http://schemas.openxmlformats.org/officeDocument/2006/relationships/hyperlink" Target="http://www.aduanet.gob.pe/servlet/SgCDUI2?option=una&amp;n=40&amp;codaduana=046&amp;anoprese=2025&amp;numecorre=037555" TargetMode="External"/><Relationship Id="rId179" Type="http://schemas.openxmlformats.org/officeDocument/2006/relationships/hyperlink" Target="http://www.aduanet.gob.pe/servlet/SgCDUI2?option=una&amp;n=40&amp;codaduana=046&amp;anoprese=2026&amp;numecorre=018383"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www.aduanet.gob.pe/servlet/SgCDUI2?option=una&amp;n=40&amp;codaduana=046&amp;anoprese=2025&amp;numecorre=034443" TargetMode="External"/><Relationship Id="rId21" Type="http://schemas.openxmlformats.org/officeDocument/2006/relationships/hyperlink" Target="http://www.aduanet.gob.pe/servlet/SgCDUI2?option=una&amp;n=40&amp;codaduana=046&amp;anoprese=2025&amp;numecorre=033465" TargetMode="External"/><Relationship Id="rId34" Type="http://schemas.openxmlformats.org/officeDocument/2006/relationships/hyperlink" Target="http://www.aduanet.gob.pe/servlet/SgCDUI2?option=una&amp;n=40&amp;codaduana=046&amp;anoprese=2025&amp;numecorre=036767" TargetMode="External"/><Relationship Id="rId42" Type="http://schemas.openxmlformats.org/officeDocument/2006/relationships/hyperlink" Target="http://www.aduanet.gob.pe/servlet/SgCDUI2?option=una&amp;n=40&amp;codaduana=046&amp;anoprese=2025&amp;numecorre=039250" TargetMode="External"/><Relationship Id="rId47" Type="http://schemas.openxmlformats.org/officeDocument/2006/relationships/hyperlink" Target="http://www.aduanet.gob.pe/servlet/SgCDUI2?option=una&amp;n=40&amp;codaduana=046&amp;anoprese=2025&amp;numecorre=048083" TargetMode="External"/><Relationship Id="rId50" Type="http://schemas.openxmlformats.org/officeDocument/2006/relationships/hyperlink" Target="http://www.aduanet.gob.pe/servlet/SgCDUI2?option=una&amp;n=40&amp;codaduana=046&amp;anoprese=2025&amp;numecorre=050021" TargetMode="External"/><Relationship Id="rId55" Type="http://schemas.openxmlformats.org/officeDocument/2006/relationships/hyperlink" Target="http://www.aduanet.gob.pe/servlet/SgCDUI2?option=una&amp;n=40&amp;codaduana=046&amp;anoprese=2025&amp;numecorre=065196" TargetMode="External"/><Relationship Id="rId63" Type="http://schemas.openxmlformats.org/officeDocument/2006/relationships/hyperlink" Target="http://www.aduanet.gob.pe/servlet/SgCDUI2?option=una&amp;n=40&amp;codaduana=118&amp;anoprese=2025&amp;numecorre=076099" TargetMode="External"/><Relationship Id="rId68" Type="http://schemas.openxmlformats.org/officeDocument/2006/relationships/hyperlink" Target="http://www.aduanet.gob.pe/servlet/SgCDUI2?option=una&amp;n=40&amp;codaduana=118&amp;anoprese=2026&amp;numecorre=036432" TargetMode="External"/><Relationship Id="rId7" Type="http://schemas.openxmlformats.org/officeDocument/2006/relationships/hyperlink" Target="http://www.aduanet.gob.pe/servlet/SgCDUI2?option=una&amp;n=40&amp;codaduana=046&amp;anoprese=2025&amp;numecorre=025601" TargetMode="External"/><Relationship Id="rId2" Type="http://schemas.openxmlformats.org/officeDocument/2006/relationships/hyperlink" Target="http://www.aduanet.gob.pe/servlet/SgCDUI2?option=una&amp;n=40&amp;codaduana=046&amp;anoprese=2025&amp;numecorre=011906" TargetMode="External"/><Relationship Id="rId16" Type="http://schemas.openxmlformats.org/officeDocument/2006/relationships/hyperlink" Target="http://www.aduanet.gob.pe/servlet/SgCDUI2?option=una&amp;n=40&amp;codaduana=046&amp;anoprese=2025&amp;numecorre=031236" TargetMode="External"/><Relationship Id="rId29" Type="http://schemas.openxmlformats.org/officeDocument/2006/relationships/hyperlink" Target="http://www.aduanet.gob.pe/servlet/SgCDUI2?option=una&amp;n=40&amp;codaduana=046&amp;anoprese=2025&amp;numecorre=035721" TargetMode="External"/><Relationship Id="rId11" Type="http://schemas.openxmlformats.org/officeDocument/2006/relationships/hyperlink" Target="http://www.aduanet.gob.pe/servlet/SgCDUI2?option=una&amp;n=40&amp;codaduana=046&amp;anoprese=2025&amp;numecorre=027107" TargetMode="External"/><Relationship Id="rId24" Type="http://schemas.openxmlformats.org/officeDocument/2006/relationships/hyperlink" Target="http://www.aduanet.gob.pe/servlet/SgCDUI2?option=una&amp;n=40&amp;codaduana=046&amp;anoprese=2025&amp;numecorre=034337" TargetMode="External"/><Relationship Id="rId32" Type="http://schemas.openxmlformats.org/officeDocument/2006/relationships/hyperlink" Target="http://www.aduanet.gob.pe/servlet/SgCDUI2?option=una&amp;n=40&amp;codaduana=046&amp;anoprese=2025&amp;numecorre=035949" TargetMode="External"/><Relationship Id="rId37" Type="http://schemas.openxmlformats.org/officeDocument/2006/relationships/hyperlink" Target="http://www.aduanet.gob.pe/servlet/SgCDUI2?option=una&amp;n=40&amp;codaduana=046&amp;anoprese=2025&amp;numecorre=036930" TargetMode="External"/><Relationship Id="rId40" Type="http://schemas.openxmlformats.org/officeDocument/2006/relationships/hyperlink" Target="http://www.aduanet.gob.pe/servlet/SgCDUI2?option=una&amp;n=40&amp;codaduana=046&amp;anoprese=2025&amp;numecorre=037480" TargetMode="External"/><Relationship Id="rId45" Type="http://schemas.openxmlformats.org/officeDocument/2006/relationships/hyperlink" Target="http://www.aduanet.gob.pe/servlet/SgCDUI2?option=una&amp;n=40&amp;codaduana=046&amp;anoprese=2025&amp;numecorre=044289" TargetMode="External"/><Relationship Id="rId53" Type="http://schemas.openxmlformats.org/officeDocument/2006/relationships/hyperlink" Target="http://www.aduanet.gob.pe/servlet/SgCDUI2?option=una&amp;n=40&amp;codaduana=046&amp;anoprese=2025&amp;numecorre=050160" TargetMode="External"/><Relationship Id="rId58" Type="http://schemas.openxmlformats.org/officeDocument/2006/relationships/hyperlink" Target="http://www.aduanet.gob.pe/servlet/SgCDUI2?option=una&amp;n=40&amp;codaduana=046&amp;anoprese=2026&amp;numecorre=007476" TargetMode="External"/><Relationship Id="rId66" Type="http://schemas.openxmlformats.org/officeDocument/2006/relationships/hyperlink" Target="http://www.aduanet.gob.pe/servlet/SgCDUI2?option=una&amp;n=40&amp;codaduana=118&amp;anoprese=2025&amp;numecorre=103464" TargetMode="External"/><Relationship Id="rId5" Type="http://schemas.openxmlformats.org/officeDocument/2006/relationships/hyperlink" Target="http://www.aduanet.gob.pe/servlet/SgCDUI2?option=una&amp;n=40&amp;codaduana=046&amp;anoprese=2025&amp;numecorre=023342" TargetMode="External"/><Relationship Id="rId61" Type="http://schemas.openxmlformats.org/officeDocument/2006/relationships/hyperlink" Target="http://www.aduanet.gob.pe/servlet/SgCDUI2?option=una&amp;n=40&amp;codaduana=118&amp;anoprese=2024&amp;numecorre=084134" TargetMode="External"/><Relationship Id="rId19" Type="http://schemas.openxmlformats.org/officeDocument/2006/relationships/hyperlink" Target="http://www.aduanet.gob.pe/servlet/SgCDUI2?option=una&amp;n=40&amp;codaduana=046&amp;anoprese=2025&amp;numecorre=032115" TargetMode="External"/><Relationship Id="rId14" Type="http://schemas.openxmlformats.org/officeDocument/2006/relationships/hyperlink" Target="http://www.aduanet.gob.pe/servlet/SgCDUI2?option=una&amp;n=40&amp;codaduana=046&amp;anoprese=2025&amp;numecorre=029702" TargetMode="External"/><Relationship Id="rId22" Type="http://schemas.openxmlformats.org/officeDocument/2006/relationships/hyperlink" Target="http://www.aduanet.gob.pe/servlet/SgCDUI2?option=una&amp;n=40&amp;codaduana=046&amp;anoprese=2025&amp;numecorre=033702" TargetMode="External"/><Relationship Id="rId27" Type="http://schemas.openxmlformats.org/officeDocument/2006/relationships/hyperlink" Target="http://www.aduanet.gob.pe/servlet/SgCDUI2?option=una&amp;n=40&amp;codaduana=046&amp;anoprese=2025&amp;numecorre=034704" TargetMode="External"/><Relationship Id="rId30" Type="http://schemas.openxmlformats.org/officeDocument/2006/relationships/hyperlink" Target="http://www.aduanet.gob.pe/servlet/SgCDUI2?option=una&amp;n=40&amp;codaduana=046&amp;anoprese=2025&amp;numecorre=035724" TargetMode="External"/><Relationship Id="rId35" Type="http://schemas.openxmlformats.org/officeDocument/2006/relationships/hyperlink" Target="http://www.aduanet.gob.pe/servlet/SgCDUI2?option=una&amp;n=40&amp;codaduana=046&amp;anoprese=2025&amp;numecorre=036798" TargetMode="External"/><Relationship Id="rId43" Type="http://schemas.openxmlformats.org/officeDocument/2006/relationships/hyperlink" Target="http://www.aduanet.gob.pe/servlet/SgCDUI2?option=una&amp;n=40&amp;codaduana=046&amp;anoprese=2025&amp;numecorre=040735" TargetMode="External"/><Relationship Id="rId48" Type="http://schemas.openxmlformats.org/officeDocument/2006/relationships/hyperlink" Target="http://www.aduanet.gob.pe/servlet/SgCDUI2?option=una&amp;n=40&amp;codaduana=046&amp;anoprese=2025&amp;numecorre=048084" TargetMode="External"/><Relationship Id="rId56" Type="http://schemas.openxmlformats.org/officeDocument/2006/relationships/hyperlink" Target="http://www.aduanet.gob.pe/servlet/SgCDUI2?option=una&amp;n=40&amp;codaduana=046&amp;anoprese=2025&amp;numecorre=065812" TargetMode="External"/><Relationship Id="rId64" Type="http://schemas.openxmlformats.org/officeDocument/2006/relationships/hyperlink" Target="http://www.aduanet.gob.pe/servlet/SgCDUI2?option=una&amp;n=40&amp;codaduana=118&amp;anoprese=2025&amp;numecorre=087786" TargetMode="External"/><Relationship Id="rId8" Type="http://schemas.openxmlformats.org/officeDocument/2006/relationships/hyperlink" Target="http://www.aduanet.gob.pe/servlet/SgCDUI2?option=una&amp;n=40&amp;codaduana=046&amp;anoprese=2025&amp;numecorre=025700" TargetMode="External"/><Relationship Id="rId51" Type="http://schemas.openxmlformats.org/officeDocument/2006/relationships/hyperlink" Target="http://www.aduanet.gob.pe/servlet/SgCDUI2?option=una&amp;n=40&amp;codaduana=046&amp;anoprese=2025&amp;numecorre=050085" TargetMode="External"/><Relationship Id="rId3" Type="http://schemas.openxmlformats.org/officeDocument/2006/relationships/hyperlink" Target="http://www.aduanet.gob.pe/servlet/SgCDUI2?option=una&amp;n=40&amp;codaduana=046&amp;anoprese=2025&amp;numecorre=021325" TargetMode="External"/><Relationship Id="rId12" Type="http://schemas.openxmlformats.org/officeDocument/2006/relationships/hyperlink" Target="http://www.aduanet.gob.pe/servlet/SgCDUI2?option=una&amp;n=40&amp;codaduana=046&amp;anoprese=2025&amp;numecorre=028133" TargetMode="External"/><Relationship Id="rId17" Type="http://schemas.openxmlformats.org/officeDocument/2006/relationships/hyperlink" Target="http://www.aduanet.gob.pe/servlet/SgCDUI2?option=una&amp;n=40&amp;codaduana=046&amp;anoprese=2025&amp;numecorre=031237" TargetMode="External"/><Relationship Id="rId25" Type="http://schemas.openxmlformats.org/officeDocument/2006/relationships/hyperlink" Target="http://www.aduanet.gob.pe/servlet/SgCDUI2?option=una&amp;n=40&amp;codaduana=046&amp;anoprese=2025&amp;numecorre=034410" TargetMode="External"/><Relationship Id="rId33" Type="http://schemas.openxmlformats.org/officeDocument/2006/relationships/hyperlink" Target="http://www.aduanet.gob.pe/servlet/SgCDUI2?option=una&amp;n=40&amp;codaduana=046&amp;anoprese=2025&amp;numecorre=036679" TargetMode="External"/><Relationship Id="rId38" Type="http://schemas.openxmlformats.org/officeDocument/2006/relationships/hyperlink" Target="http://www.aduanet.gob.pe/servlet/SgCDUI2?option=una&amp;n=40&amp;codaduana=046&amp;anoprese=2025&amp;numecorre=037017" TargetMode="External"/><Relationship Id="rId46" Type="http://schemas.openxmlformats.org/officeDocument/2006/relationships/hyperlink" Target="http://www.aduanet.gob.pe/servlet/SgCDUI2?option=una&amp;n=40&amp;codaduana=046&amp;anoprese=2025&amp;numecorre=047384" TargetMode="External"/><Relationship Id="rId59" Type="http://schemas.openxmlformats.org/officeDocument/2006/relationships/hyperlink" Target="http://www.aduanet.gob.pe/servlet/SgCDUI2?option=una&amp;n=40&amp;codaduana=046&amp;anoprese=2026&amp;numecorre=015736" TargetMode="External"/><Relationship Id="rId67" Type="http://schemas.openxmlformats.org/officeDocument/2006/relationships/hyperlink" Target="http://www.aduanet.gob.pe/servlet/SgCDUI2?option=una&amp;n=40&amp;codaduana=118&amp;anoprese=2025&amp;numecorre=133179" TargetMode="External"/><Relationship Id="rId20" Type="http://schemas.openxmlformats.org/officeDocument/2006/relationships/hyperlink" Target="http://www.aduanet.gob.pe/servlet/SgCDUI2?option=una&amp;n=40&amp;codaduana=046&amp;anoprese=2025&amp;numecorre=032995" TargetMode="External"/><Relationship Id="rId41" Type="http://schemas.openxmlformats.org/officeDocument/2006/relationships/hyperlink" Target="http://www.aduanet.gob.pe/servlet/SgCDUI2?option=una&amp;n=40&amp;codaduana=046&amp;anoprese=2025&amp;numecorre=038806" TargetMode="External"/><Relationship Id="rId54" Type="http://schemas.openxmlformats.org/officeDocument/2006/relationships/hyperlink" Target="http://www.aduanet.gob.pe/servlet/SgCDUI2?option=una&amp;n=40&amp;codaduana=046&amp;anoprese=2025&amp;numecorre=056247" TargetMode="External"/><Relationship Id="rId62" Type="http://schemas.openxmlformats.org/officeDocument/2006/relationships/hyperlink" Target="http://www.aduanet.gob.pe/servlet/SgCDUI2?option=una&amp;n=40&amp;codaduana=118&amp;anoprese=2025&amp;numecorre=003800" TargetMode="External"/><Relationship Id="rId1" Type="http://schemas.openxmlformats.org/officeDocument/2006/relationships/hyperlink" Target="http://www.aduanet.gob.pe/servlet/SgCDUI2?option=una&amp;n=40&amp;codaduana=046&amp;anoprese=2025&amp;numecorre=000449" TargetMode="External"/><Relationship Id="rId6" Type="http://schemas.openxmlformats.org/officeDocument/2006/relationships/hyperlink" Target="http://www.aduanet.gob.pe/servlet/SgCDUI2?option=una&amp;n=40&amp;codaduana=046&amp;anoprese=2025&amp;numecorre=025167" TargetMode="External"/><Relationship Id="rId15" Type="http://schemas.openxmlformats.org/officeDocument/2006/relationships/hyperlink" Target="http://www.aduanet.gob.pe/servlet/SgCDUI2?option=una&amp;n=40&amp;codaduana=046&amp;anoprese=2025&amp;numecorre=031232" TargetMode="External"/><Relationship Id="rId23" Type="http://schemas.openxmlformats.org/officeDocument/2006/relationships/hyperlink" Target="http://www.aduanet.gob.pe/servlet/SgCDUI2?option=una&amp;n=40&amp;codaduana=046&amp;anoprese=2025&amp;numecorre=033704" TargetMode="External"/><Relationship Id="rId28" Type="http://schemas.openxmlformats.org/officeDocument/2006/relationships/hyperlink" Target="http://www.aduanet.gob.pe/servlet/SgCDUI2?option=una&amp;n=40&amp;codaduana=046&amp;anoprese=2025&amp;numecorre=035551" TargetMode="External"/><Relationship Id="rId36" Type="http://schemas.openxmlformats.org/officeDocument/2006/relationships/hyperlink" Target="http://www.aduanet.gob.pe/servlet/SgCDUI2?option=una&amp;n=40&amp;codaduana=046&amp;anoprese=2025&amp;numecorre=036802" TargetMode="External"/><Relationship Id="rId49" Type="http://schemas.openxmlformats.org/officeDocument/2006/relationships/hyperlink" Target="http://www.aduanet.gob.pe/servlet/SgCDUI2?option=una&amp;n=40&amp;codaduana=046&amp;anoprese=2025&amp;numecorre=048189" TargetMode="External"/><Relationship Id="rId57" Type="http://schemas.openxmlformats.org/officeDocument/2006/relationships/hyperlink" Target="http://www.aduanet.gob.pe/servlet/SgCDUI2?option=una&amp;n=40&amp;codaduana=046&amp;anoprese=2026&amp;numecorre=003030" TargetMode="External"/><Relationship Id="rId10" Type="http://schemas.openxmlformats.org/officeDocument/2006/relationships/hyperlink" Target="http://www.aduanet.gob.pe/servlet/SgCDUI2?option=una&amp;n=40&amp;codaduana=046&amp;anoprese=2025&amp;numecorre=027035" TargetMode="External"/><Relationship Id="rId31" Type="http://schemas.openxmlformats.org/officeDocument/2006/relationships/hyperlink" Target="http://www.aduanet.gob.pe/servlet/SgCDUI2?option=una&amp;n=40&amp;codaduana=046&amp;anoprese=2025&amp;numecorre=035940" TargetMode="External"/><Relationship Id="rId44" Type="http://schemas.openxmlformats.org/officeDocument/2006/relationships/hyperlink" Target="http://www.aduanet.gob.pe/servlet/SgCDUI2?option=una&amp;n=40&amp;codaduana=046&amp;anoprese=2025&amp;numecorre=040737" TargetMode="External"/><Relationship Id="rId52" Type="http://schemas.openxmlformats.org/officeDocument/2006/relationships/hyperlink" Target="http://www.aduanet.gob.pe/servlet/SgCDUI2?option=una&amp;n=40&amp;codaduana=046&amp;anoprese=2025&amp;numecorre=050110" TargetMode="External"/><Relationship Id="rId60" Type="http://schemas.openxmlformats.org/officeDocument/2006/relationships/hyperlink" Target="http://www.aduanet.gob.pe/servlet/SgCDUI2?option=una&amp;n=40&amp;codaduana=046&amp;anoprese=2026&amp;numecorre=018383" TargetMode="External"/><Relationship Id="rId65" Type="http://schemas.openxmlformats.org/officeDocument/2006/relationships/hyperlink" Target="http://www.aduanet.gob.pe/servlet/SgCDUI2?option=una&amp;n=40&amp;codaduana=118&amp;anoprese=2025&amp;numecorre=090466" TargetMode="External"/><Relationship Id="rId4" Type="http://schemas.openxmlformats.org/officeDocument/2006/relationships/hyperlink" Target="http://www.aduanet.gob.pe/servlet/SgCDUI2?option=una&amp;n=40&amp;codaduana=046&amp;anoprese=2025&amp;numecorre=023341" TargetMode="External"/><Relationship Id="rId9" Type="http://schemas.openxmlformats.org/officeDocument/2006/relationships/hyperlink" Target="http://www.aduanet.gob.pe/servlet/SgCDUI2?option=una&amp;n=40&amp;codaduana=046&amp;anoprese=2025&amp;numecorre=027028" TargetMode="External"/><Relationship Id="rId13" Type="http://schemas.openxmlformats.org/officeDocument/2006/relationships/hyperlink" Target="http://www.aduanet.gob.pe/servlet/SgCDUI2?option=una&amp;n=40&amp;codaduana=046&amp;anoprese=2025&amp;numecorre=028973" TargetMode="External"/><Relationship Id="rId18" Type="http://schemas.openxmlformats.org/officeDocument/2006/relationships/hyperlink" Target="http://www.aduanet.gob.pe/servlet/SgCDUI2?option=una&amp;n=40&amp;codaduana=046&amp;anoprese=2025&amp;numecorre=031238" TargetMode="External"/><Relationship Id="rId39" Type="http://schemas.openxmlformats.org/officeDocument/2006/relationships/hyperlink" Target="http://www.aduanet.gob.pe/servlet/SgCDUI2?option=una&amp;n=40&amp;codaduana=046&amp;anoprese=2025&amp;numecorre=037021"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www.aduanet.gob.pe/servlet/SgCDUI2?option=una&amp;n=40&amp;codaduana=046&amp;anoprese=2025&amp;numecorre=035714" TargetMode="External"/><Relationship Id="rId21" Type="http://schemas.openxmlformats.org/officeDocument/2006/relationships/hyperlink" Target="http://www.aduanet.gob.pe/servlet/SgCDUI2?option=una&amp;n=40&amp;codaduana=118&amp;anoprese=2026&amp;numecorre=015743" TargetMode="External"/><Relationship Id="rId42" Type="http://schemas.openxmlformats.org/officeDocument/2006/relationships/hyperlink" Target="http://www.aduanet.gob.pe/servlet/SgCDUI2?option=una&amp;n=40&amp;codaduana=118&amp;anoprese=2025&amp;numecorre=087180" TargetMode="External"/><Relationship Id="rId63" Type="http://schemas.openxmlformats.org/officeDocument/2006/relationships/hyperlink" Target="http://www.aduanet.gob.pe/servlet/SgCDUI2?option=una&amp;n=40&amp;codaduana=118&amp;anoprese=2024&amp;numecorre=059607" TargetMode="External"/><Relationship Id="rId84" Type="http://schemas.openxmlformats.org/officeDocument/2006/relationships/hyperlink" Target="http://www.aduanet.gob.pe/servlet/SgCDUI2?option=una&amp;n=40&amp;codaduana=118&amp;anoprese=2024&amp;numecorre=002506" TargetMode="External"/><Relationship Id="rId138" Type="http://schemas.openxmlformats.org/officeDocument/2006/relationships/hyperlink" Target="http://www.aduanet.gob.pe/servlet/SgCDUI2?option=una&amp;n=40&amp;codaduana=046&amp;anoprese=2026&amp;numecorre=018383" TargetMode="External"/><Relationship Id="rId159" Type="http://schemas.openxmlformats.org/officeDocument/2006/relationships/hyperlink" Target="http://www.aduanet.gob.pe/servlet/SgCDUI2?option=una&amp;n=40&amp;codaduana=046&amp;anoprese=2025&amp;numecorre=035724" TargetMode="External"/><Relationship Id="rId170" Type="http://schemas.openxmlformats.org/officeDocument/2006/relationships/hyperlink" Target="http://www.aduanet.gob.pe/servlet/SgCDUI2?option=una&amp;n=40&amp;codaduana=046&amp;anoprese=2024&amp;numecorre=021443" TargetMode="External"/><Relationship Id="rId191" Type="http://schemas.openxmlformats.org/officeDocument/2006/relationships/hyperlink" Target="http://www.aduanet.gob.pe/servlet/SgCDUI2?option=una&amp;n=40&amp;codaduana=046&amp;anoprese=2025&amp;numecorre=025601" TargetMode="External"/><Relationship Id="rId205" Type="http://schemas.openxmlformats.org/officeDocument/2006/relationships/hyperlink" Target="http://www.aduanet.gob.pe/servlet/SgCDUI2?option=una&amp;n=40&amp;codaduana=046&amp;anoprese=2025&amp;numecorre=037479" TargetMode="External"/><Relationship Id="rId226" Type="http://schemas.openxmlformats.org/officeDocument/2006/relationships/hyperlink" Target="http://www.aduanet.gob.pe/servlet/SgCDUI2?option=una&amp;n=40&amp;codaduana=118&amp;anoprese=2025&amp;numecorre=102210" TargetMode="External"/><Relationship Id="rId107" Type="http://schemas.openxmlformats.org/officeDocument/2006/relationships/hyperlink" Target="http://www.aduanet.gob.pe/servlet/SgCDUI2?option=una&amp;n=40&amp;codaduana=046&amp;anoprese=2025&amp;numecorre=033702" TargetMode="External"/><Relationship Id="rId11" Type="http://schemas.openxmlformats.org/officeDocument/2006/relationships/hyperlink" Target="http://www.aduanet.gob.pe/servlet/SgCDUI2?option=una&amp;n=40&amp;codaduana=118&amp;anoprese=2025&amp;numecorre=105955" TargetMode="External"/><Relationship Id="rId32" Type="http://schemas.openxmlformats.org/officeDocument/2006/relationships/hyperlink" Target="http://www.aduanet.gob.pe/servlet/SgCDUI2?option=una&amp;n=40&amp;codaduana=118&amp;anoprese=2024&amp;numecorre=106360" TargetMode="External"/><Relationship Id="rId53" Type="http://schemas.openxmlformats.org/officeDocument/2006/relationships/hyperlink" Target="http://www.aduanet.gob.pe/servlet/SgCDUI2?option=una&amp;n=40&amp;codaduana=118&amp;anoprese=2025&amp;numecorre=115678" TargetMode="External"/><Relationship Id="rId74" Type="http://schemas.openxmlformats.org/officeDocument/2006/relationships/hyperlink" Target="http://www.aduanet.gob.pe/servlet/SgCDUI2?option=una&amp;n=40&amp;codaduana=046&amp;anoprese=2025&amp;numecorre=032253" TargetMode="External"/><Relationship Id="rId128" Type="http://schemas.openxmlformats.org/officeDocument/2006/relationships/hyperlink" Target="http://www.aduanet.gob.pe/servlet/SgCDUI2?option=una&amp;n=40&amp;codaduana=046&amp;anoprese=2025&amp;numecorre=064680" TargetMode="External"/><Relationship Id="rId149" Type="http://schemas.openxmlformats.org/officeDocument/2006/relationships/hyperlink" Target="http://www.aduanet.gob.pe/servlet/SgCDUI2?option=una&amp;n=40&amp;codaduana=046&amp;anoprese=2025&amp;numecorre=023341" TargetMode="External"/><Relationship Id="rId5" Type="http://schemas.openxmlformats.org/officeDocument/2006/relationships/hyperlink" Target="http://www.aduanet.gob.pe/servlet/SgCDUI2?option=una&amp;n=40&amp;codaduana=118&amp;anoprese=2025&amp;numecorre=081523" TargetMode="External"/><Relationship Id="rId95" Type="http://schemas.openxmlformats.org/officeDocument/2006/relationships/hyperlink" Target="http://www.aduanet.gob.pe/servlet/SgCDUI2?option=una&amp;n=40&amp;codaduana=046&amp;anoprese=2025&amp;numecorre=023741" TargetMode="External"/><Relationship Id="rId160" Type="http://schemas.openxmlformats.org/officeDocument/2006/relationships/hyperlink" Target="http://www.aduanet.gob.pe/servlet/SgCDUI2?option=una&amp;n=40&amp;codaduana=046&amp;anoprese=2025&amp;numecorre=035721" TargetMode="External"/><Relationship Id="rId181" Type="http://schemas.openxmlformats.org/officeDocument/2006/relationships/hyperlink" Target="http://www.aduanet.gob.pe/servlet/SgCDUI2?option=una&amp;n=40&amp;codaduana=046&amp;anoprese=2025&amp;numecorre=022202" TargetMode="External"/><Relationship Id="rId216" Type="http://schemas.openxmlformats.org/officeDocument/2006/relationships/hyperlink" Target="http://www.aduanet.gob.pe/servlet/SgCDUI2?option=una&amp;n=40&amp;codaduana=046&amp;anoprese=2025&amp;numecorre=032200" TargetMode="External"/><Relationship Id="rId22" Type="http://schemas.openxmlformats.org/officeDocument/2006/relationships/hyperlink" Target="http://www.aduanet.gob.pe/servlet/SgCDUI2?option=una&amp;n=40&amp;codaduana=118&amp;anoprese=2024&amp;numecorre=124805" TargetMode="External"/><Relationship Id="rId43" Type="http://schemas.openxmlformats.org/officeDocument/2006/relationships/hyperlink" Target="http://www.aduanet.gob.pe/servlet/SgCDUI2?option=una&amp;n=40&amp;codaduana=118&amp;anoprese=2025&amp;numecorre=090464" TargetMode="External"/><Relationship Id="rId64" Type="http://schemas.openxmlformats.org/officeDocument/2006/relationships/hyperlink" Target="http://www.aduanet.gob.pe/servlet/SgCDUI2?option=una&amp;n=40&amp;codaduana=118&amp;anoprese=2024&amp;numecorre=114459" TargetMode="External"/><Relationship Id="rId118" Type="http://schemas.openxmlformats.org/officeDocument/2006/relationships/hyperlink" Target="http://www.aduanet.gob.pe/servlet/SgCDUI2?option=una&amp;n=40&amp;codaduana=046&amp;anoprese=2025&amp;numecorre=041719" TargetMode="External"/><Relationship Id="rId139" Type="http://schemas.openxmlformats.org/officeDocument/2006/relationships/hyperlink" Target="http://www.aduanet.gob.pe/servlet/SgCDUI2?option=una&amp;n=40&amp;codaduana=046&amp;anoprese=2025&amp;numecorre=031934" TargetMode="External"/><Relationship Id="rId85" Type="http://schemas.openxmlformats.org/officeDocument/2006/relationships/hyperlink" Target="http://www.aduanet.gob.pe/servlet/SgCDUI2?option=una&amp;n=40&amp;codaduana=118&amp;anoprese=2024&amp;numecorre=009186" TargetMode="External"/><Relationship Id="rId150" Type="http://schemas.openxmlformats.org/officeDocument/2006/relationships/hyperlink" Target="http://www.aduanet.gob.pe/servlet/SgCDUI2?option=una&amp;n=40&amp;codaduana=046&amp;anoprese=2025&amp;numecorre=023342" TargetMode="External"/><Relationship Id="rId171" Type="http://schemas.openxmlformats.org/officeDocument/2006/relationships/hyperlink" Target="http://www.aduanet.gob.pe/servlet/SgCDUI2?option=una&amp;n=40&amp;codaduana=046&amp;anoprese=2024&amp;numecorre=042807" TargetMode="External"/><Relationship Id="rId192" Type="http://schemas.openxmlformats.org/officeDocument/2006/relationships/hyperlink" Target="http://www.aduanet.gob.pe/servlet/SgCDUI2?option=una&amp;n=40&amp;codaduana=046&amp;anoprese=2025&amp;numecorre=028973" TargetMode="External"/><Relationship Id="rId206" Type="http://schemas.openxmlformats.org/officeDocument/2006/relationships/hyperlink" Target="http://www.aduanet.gob.pe/servlet/SgCDUI2?option=una&amp;n=40&amp;codaduana=046&amp;anoprese=2025&amp;numecorre=037480" TargetMode="External"/><Relationship Id="rId227" Type="http://schemas.openxmlformats.org/officeDocument/2006/relationships/hyperlink" Target="http://www.aduanet.gob.pe/servlet/SgCDUI2?option=una&amp;n=40&amp;codaduana=046&amp;anoprese=2025&amp;numecorre=024836" TargetMode="External"/><Relationship Id="rId12" Type="http://schemas.openxmlformats.org/officeDocument/2006/relationships/hyperlink" Target="http://www.aduanet.gob.pe/servlet/SgCDUI2?option=una&amp;n=40&amp;codaduana=118&amp;anoprese=2025&amp;numecorre=119634" TargetMode="External"/><Relationship Id="rId33" Type="http://schemas.openxmlformats.org/officeDocument/2006/relationships/hyperlink" Target="http://www.aduanet.gob.pe/servlet/SgCDUI2?option=una&amp;n=40&amp;codaduana=118&amp;anoprese=2024&amp;numecorre=108706" TargetMode="External"/><Relationship Id="rId108" Type="http://schemas.openxmlformats.org/officeDocument/2006/relationships/hyperlink" Target="http://www.aduanet.gob.pe/servlet/SgCDUI2?option=una&amp;n=40&amp;codaduana=046&amp;anoprese=2025&amp;numecorre=036767" TargetMode="External"/><Relationship Id="rId129" Type="http://schemas.openxmlformats.org/officeDocument/2006/relationships/hyperlink" Target="http://www.aduanet.gob.pe/servlet/SgCDUI2?option=una&amp;n=40&amp;codaduana=046&amp;anoprese=2025&amp;numecorre=065196" TargetMode="External"/><Relationship Id="rId54" Type="http://schemas.openxmlformats.org/officeDocument/2006/relationships/hyperlink" Target="http://www.aduanet.gob.pe/servlet/SgCDUI2?option=una&amp;n=40&amp;codaduana=235&amp;anoprese=2026&amp;numecorre=017760" TargetMode="External"/><Relationship Id="rId75" Type="http://schemas.openxmlformats.org/officeDocument/2006/relationships/hyperlink" Target="http://www.aduanet.gob.pe/servlet/SgCDUI2?option=una&amp;n=40&amp;codaduana=046&amp;anoprese=2025&amp;numecorre=029699" TargetMode="External"/><Relationship Id="rId96" Type="http://schemas.openxmlformats.org/officeDocument/2006/relationships/hyperlink" Target="http://www.aduanet.gob.pe/servlet/SgCDUI2?option=una&amp;n=40&amp;codaduana=046&amp;anoprese=2025&amp;numecorre=025700" TargetMode="External"/><Relationship Id="rId140" Type="http://schemas.openxmlformats.org/officeDocument/2006/relationships/hyperlink" Target="http://www.aduanet.gob.pe/servlet/SgCDUI2?option=una&amp;n=40&amp;codaduana=046&amp;anoprese=2025&amp;numecorre=034410" TargetMode="External"/><Relationship Id="rId161" Type="http://schemas.openxmlformats.org/officeDocument/2006/relationships/hyperlink" Target="http://www.aduanet.gob.pe/servlet/SgCDUI2?option=una&amp;n=40&amp;codaduana=046&amp;anoprese=2025&amp;numecorre=037026" TargetMode="External"/><Relationship Id="rId182" Type="http://schemas.openxmlformats.org/officeDocument/2006/relationships/hyperlink" Target="http://www.aduanet.gob.pe/servlet/SgCDUI2?option=una&amp;n=40&amp;codaduana=046&amp;anoprese=2025&amp;numecorre=021606" TargetMode="External"/><Relationship Id="rId217" Type="http://schemas.openxmlformats.org/officeDocument/2006/relationships/hyperlink" Target="http://www.aduanet.gob.pe/servlet/SgCDUI2?option=una&amp;n=40&amp;codaduana=046&amp;anoprese=2025&amp;numecorre=036798" TargetMode="External"/><Relationship Id="rId6" Type="http://schemas.openxmlformats.org/officeDocument/2006/relationships/hyperlink" Target="http://www.aduanet.gob.pe/servlet/SgCDUI2?option=una&amp;n=40&amp;codaduana=118&amp;anoprese=2025&amp;numecorre=092565" TargetMode="External"/><Relationship Id="rId23" Type="http://schemas.openxmlformats.org/officeDocument/2006/relationships/hyperlink" Target="http://www.aduanet.gob.pe/servlet/SgCDUI2?option=una&amp;n=40&amp;codaduana=118&amp;anoprese=2024&amp;numecorre=129809" TargetMode="External"/><Relationship Id="rId119" Type="http://schemas.openxmlformats.org/officeDocument/2006/relationships/hyperlink" Target="http://www.aduanet.gob.pe/servlet/SgCDUI2?option=una&amp;n=40&amp;codaduana=046&amp;anoprese=2025&amp;numecorre=041726" TargetMode="External"/><Relationship Id="rId44" Type="http://schemas.openxmlformats.org/officeDocument/2006/relationships/hyperlink" Target="http://www.aduanet.gob.pe/servlet/SgCDUI2?option=una&amp;n=40&amp;codaduana=118&amp;anoprese=2025&amp;numecorre=093268" TargetMode="External"/><Relationship Id="rId65" Type="http://schemas.openxmlformats.org/officeDocument/2006/relationships/hyperlink" Target="http://www.aduanet.gob.pe/servlet/SgCDUI2?option=una&amp;n=40&amp;codaduana=118&amp;anoprese=2024&amp;numecorre=117101" TargetMode="External"/><Relationship Id="rId86" Type="http://schemas.openxmlformats.org/officeDocument/2006/relationships/hyperlink" Target="http://www.aduanet.gob.pe/servlet/SgCDUI2?option=una&amp;n=40&amp;codaduana=046&amp;anoprese=2024&amp;numecorre=003491" TargetMode="External"/><Relationship Id="rId130" Type="http://schemas.openxmlformats.org/officeDocument/2006/relationships/hyperlink" Target="http://www.aduanet.gob.pe/servlet/SgCDUI2?option=una&amp;n=40&amp;codaduana=046&amp;anoprese=2025&amp;numecorre=065812" TargetMode="External"/><Relationship Id="rId151" Type="http://schemas.openxmlformats.org/officeDocument/2006/relationships/hyperlink" Target="http://www.aduanet.gob.pe/servlet/SgCDUI2?option=una&amp;n=40&amp;codaduana=046&amp;anoprese=2025&amp;numecorre=026083" TargetMode="External"/><Relationship Id="rId172" Type="http://schemas.openxmlformats.org/officeDocument/2006/relationships/hyperlink" Target="http://www.aduanet.gob.pe/servlet/SgCDUI2?option=una&amp;n=40&amp;codaduana=046&amp;anoprese=2024&amp;numecorre=051536" TargetMode="External"/><Relationship Id="rId193" Type="http://schemas.openxmlformats.org/officeDocument/2006/relationships/hyperlink" Target="http://www.aduanet.gob.pe/servlet/SgCDUI2?option=una&amp;n=40&amp;codaduana=046&amp;anoprese=2025&amp;numecorre=032115" TargetMode="External"/><Relationship Id="rId207" Type="http://schemas.openxmlformats.org/officeDocument/2006/relationships/hyperlink" Target="http://www.aduanet.gob.pe/servlet/SgCDUI2?option=una&amp;n=40&amp;codaduana=046&amp;anoprese=2025&amp;numecorre=039250" TargetMode="External"/><Relationship Id="rId228" Type="http://schemas.openxmlformats.org/officeDocument/2006/relationships/hyperlink" Target="http://www.aduanet.gob.pe/servlet/SgCDUI2?option=una&amp;n=40&amp;codaduana=046&amp;anoprese=2025&amp;numecorre=028133" TargetMode="External"/><Relationship Id="rId13" Type="http://schemas.openxmlformats.org/officeDocument/2006/relationships/hyperlink" Target="http://www.aduanet.gob.pe/servlet/SgCDUI2?option=una&amp;n=40&amp;codaduana=118&amp;anoprese=2025&amp;numecorre=119651" TargetMode="External"/><Relationship Id="rId109" Type="http://schemas.openxmlformats.org/officeDocument/2006/relationships/hyperlink" Target="http://www.aduanet.gob.pe/servlet/SgCDUI2?option=una&amp;n=40&amp;codaduana=046&amp;anoprese=2025&amp;numecorre=036800" TargetMode="External"/><Relationship Id="rId34" Type="http://schemas.openxmlformats.org/officeDocument/2006/relationships/hyperlink" Target="http://www.aduanet.gob.pe/servlet/SgCDUI2?option=una&amp;n=40&amp;codaduana=118&amp;anoprese=2025&amp;numecorre=059892" TargetMode="External"/><Relationship Id="rId55" Type="http://schemas.openxmlformats.org/officeDocument/2006/relationships/hyperlink" Target="http://www.aduanet.gob.pe/servlet/SgCDUI2?option=una&amp;n=40&amp;codaduana=118&amp;anoprese=2026&amp;numecorre=035840" TargetMode="External"/><Relationship Id="rId76" Type="http://schemas.openxmlformats.org/officeDocument/2006/relationships/hyperlink" Target="http://www.aduanet.gob.pe/servlet/SgCDUI2?option=una&amp;n=40&amp;codaduana=046&amp;anoprese=2025&amp;numecorre=035747" TargetMode="External"/><Relationship Id="rId97" Type="http://schemas.openxmlformats.org/officeDocument/2006/relationships/hyperlink" Target="http://www.aduanet.gob.pe/servlet/SgCDUI2?option=una&amp;n=40&amp;codaduana=046&amp;anoprese=2025&amp;numecorre=027028" TargetMode="External"/><Relationship Id="rId120" Type="http://schemas.openxmlformats.org/officeDocument/2006/relationships/hyperlink" Target="http://www.aduanet.gob.pe/servlet/SgCDUI2?option=una&amp;n=40&amp;codaduana=046&amp;anoprese=2025&amp;numecorre=041694" TargetMode="External"/><Relationship Id="rId141" Type="http://schemas.openxmlformats.org/officeDocument/2006/relationships/hyperlink" Target="http://www.aduanet.gob.pe/servlet/SgCDUI2?option=una&amp;n=40&amp;codaduana=046&amp;anoprese=2025&amp;numecorre=040735" TargetMode="External"/><Relationship Id="rId7" Type="http://schemas.openxmlformats.org/officeDocument/2006/relationships/hyperlink" Target="http://www.aduanet.gob.pe/servlet/SgCDUI2?option=una&amp;n=40&amp;codaduana=118&amp;anoprese=2025&amp;numecorre=099496" TargetMode="External"/><Relationship Id="rId162" Type="http://schemas.openxmlformats.org/officeDocument/2006/relationships/hyperlink" Target="http://www.aduanet.gob.pe/servlet/SgCDUI2?option=una&amp;n=40&amp;codaduana=046&amp;anoprese=2025&amp;numecorre=035063" TargetMode="External"/><Relationship Id="rId183" Type="http://schemas.openxmlformats.org/officeDocument/2006/relationships/hyperlink" Target="http://www.aduanet.gob.pe/servlet/SgCDUI2?option=una&amp;n=40&amp;codaduana=046&amp;anoprese=2025&amp;numecorre=022206" TargetMode="External"/><Relationship Id="rId218" Type="http://schemas.openxmlformats.org/officeDocument/2006/relationships/hyperlink" Target="http://www.aduanet.gob.pe/servlet/SgCDUI2?option=una&amp;n=40&amp;codaduana=046&amp;anoprese=2025&amp;numecorre=034443" TargetMode="External"/><Relationship Id="rId24" Type="http://schemas.openxmlformats.org/officeDocument/2006/relationships/hyperlink" Target="http://www.aduanet.gob.pe/servlet/SgCDUI2?option=una&amp;n=40&amp;codaduana=118&amp;anoprese=2024&amp;numecorre=122582" TargetMode="External"/><Relationship Id="rId45" Type="http://schemas.openxmlformats.org/officeDocument/2006/relationships/hyperlink" Target="http://www.aduanet.gob.pe/servlet/SgCDUI2?option=una&amp;n=40&amp;codaduana=118&amp;anoprese=2025&amp;numecorre=096261" TargetMode="External"/><Relationship Id="rId66" Type="http://schemas.openxmlformats.org/officeDocument/2006/relationships/hyperlink" Target="http://www.aduanet.gob.pe/servlet/SgCDUI2?option=una&amp;n=40&amp;codaduana=118&amp;anoprese=2024&amp;numecorre=117358" TargetMode="External"/><Relationship Id="rId87" Type="http://schemas.openxmlformats.org/officeDocument/2006/relationships/hyperlink" Target="http://www.aduanet.gob.pe/servlet/SgCDUI2?option=una&amp;n=40&amp;codaduana=046&amp;anoprese=2024&amp;numecorre=018177" TargetMode="External"/><Relationship Id="rId110" Type="http://schemas.openxmlformats.org/officeDocument/2006/relationships/hyperlink" Target="http://www.aduanet.gob.pe/servlet/SgCDUI2?option=una&amp;n=40&amp;codaduana=046&amp;anoprese=2025&amp;numecorre=036802" TargetMode="External"/><Relationship Id="rId131" Type="http://schemas.openxmlformats.org/officeDocument/2006/relationships/hyperlink" Target="http://www.aduanet.gob.pe/servlet/SgCDUI2?option=una&amp;n=40&amp;codaduana=046&amp;anoprese=2025&amp;numecorre=056780" TargetMode="External"/><Relationship Id="rId152" Type="http://schemas.openxmlformats.org/officeDocument/2006/relationships/hyperlink" Target="http://www.aduanet.gob.pe/servlet/SgCDUI2?option=una&amp;n=40&amp;codaduana=046&amp;anoprese=2025&amp;numecorre=027107" TargetMode="External"/><Relationship Id="rId173" Type="http://schemas.openxmlformats.org/officeDocument/2006/relationships/hyperlink" Target="http://www.aduanet.gob.pe/servlet/SgCDUI2?option=una&amp;n=40&amp;codaduana=046&amp;anoprese=2024&amp;numecorre=024882" TargetMode="External"/><Relationship Id="rId194" Type="http://schemas.openxmlformats.org/officeDocument/2006/relationships/hyperlink" Target="http://www.aduanet.gob.pe/servlet/SgCDUI2?option=una&amp;n=40&amp;codaduana=046&amp;anoprese=2025&amp;numecorre=032165" TargetMode="External"/><Relationship Id="rId208" Type="http://schemas.openxmlformats.org/officeDocument/2006/relationships/hyperlink" Target="http://www.aduanet.gob.pe/servlet/SgCDUI2?option=una&amp;n=40&amp;codaduana=046&amp;anoprese=2025&amp;numecorre=038421" TargetMode="External"/><Relationship Id="rId229" Type="http://schemas.openxmlformats.org/officeDocument/2006/relationships/hyperlink" Target="http://www.aduanet.gob.pe/servlet/SgCDUI2?option=una&amp;n=40&amp;codaduana=118&amp;anoprese=2025&amp;numecorre=080165" TargetMode="External"/><Relationship Id="rId14" Type="http://schemas.openxmlformats.org/officeDocument/2006/relationships/hyperlink" Target="http://www.aduanet.gob.pe/servlet/SgCDUI2?option=una&amp;n=40&amp;codaduana=118&amp;anoprese=2025&amp;numecorre=119681" TargetMode="External"/><Relationship Id="rId35" Type="http://schemas.openxmlformats.org/officeDocument/2006/relationships/hyperlink" Target="http://www.aduanet.gob.pe/servlet/SgCDUI2?option=una&amp;n=40&amp;codaduana=118&amp;anoprese=2025&amp;numecorre=053154" TargetMode="External"/><Relationship Id="rId56" Type="http://schemas.openxmlformats.org/officeDocument/2006/relationships/hyperlink" Target="http://www.aduanet.gob.pe/servlet/SgCDUI2?option=una&amp;n=40&amp;codaduana=118&amp;anoprese=2024&amp;numecorre=074305" TargetMode="External"/><Relationship Id="rId77" Type="http://schemas.openxmlformats.org/officeDocument/2006/relationships/hyperlink" Target="http://www.aduanet.gob.pe/servlet/SgCDUI2?option=una&amp;n=40&amp;codaduana=046&amp;anoprese=2025&amp;numecorre=035915" TargetMode="External"/><Relationship Id="rId100" Type="http://schemas.openxmlformats.org/officeDocument/2006/relationships/hyperlink" Target="http://www.aduanet.gob.pe/servlet/SgCDUI2?option=una&amp;n=40&amp;codaduana=046&amp;anoprese=2025&amp;numecorre=031922" TargetMode="External"/><Relationship Id="rId8" Type="http://schemas.openxmlformats.org/officeDocument/2006/relationships/hyperlink" Target="http://www.aduanet.gob.pe/servlet/SgCDUI2?option=una&amp;n=40&amp;codaduana=118&amp;anoprese=2025&amp;numecorre=103839" TargetMode="External"/><Relationship Id="rId98" Type="http://schemas.openxmlformats.org/officeDocument/2006/relationships/hyperlink" Target="http://www.aduanet.gob.pe/servlet/SgCDUI2?option=una&amp;n=40&amp;codaduana=046&amp;anoprese=2025&amp;numecorre=025699" TargetMode="External"/><Relationship Id="rId121" Type="http://schemas.openxmlformats.org/officeDocument/2006/relationships/hyperlink" Target="http://www.aduanet.gob.pe/servlet/SgCDUI2?option=una&amp;n=40&amp;codaduana=046&amp;anoprese=2025&amp;numecorre=046287" TargetMode="External"/><Relationship Id="rId142" Type="http://schemas.openxmlformats.org/officeDocument/2006/relationships/hyperlink" Target="http://www.aduanet.gob.pe/servlet/SgCDUI2?option=una&amp;n=40&amp;codaduana=046&amp;anoprese=2025&amp;numecorre=040737" TargetMode="External"/><Relationship Id="rId163" Type="http://schemas.openxmlformats.org/officeDocument/2006/relationships/hyperlink" Target="http://www.aduanet.gob.pe/servlet/SgCDUI2?option=una&amp;n=40&amp;codaduana=046&amp;anoprese=2025&amp;numecorre=037021" TargetMode="External"/><Relationship Id="rId184" Type="http://schemas.openxmlformats.org/officeDocument/2006/relationships/hyperlink" Target="http://www.aduanet.gob.pe/servlet/SgCDUI2?option=una&amp;n=40&amp;codaduana=046&amp;anoprese=2025&amp;numecorre=026875" TargetMode="External"/><Relationship Id="rId219" Type="http://schemas.openxmlformats.org/officeDocument/2006/relationships/hyperlink" Target="http://www.aduanet.gob.pe/servlet/SgCDUI2?option=una&amp;n=40&amp;codaduana=046&amp;anoprese=2025&amp;numecorre=037555" TargetMode="External"/><Relationship Id="rId230" Type="http://schemas.openxmlformats.org/officeDocument/2006/relationships/hyperlink" Target="http://www.aduanet.gob.pe/servlet/SgCDUI2?option=una&amp;n=40&amp;codaduana=046&amp;anoprese=2025&amp;numecorre=037558" TargetMode="External"/><Relationship Id="rId25" Type="http://schemas.openxmlformats.org/officeDocument/2006/relationships/hyperlink" Target="http://www.aduanet.gob.pe/servlet/SgCDUI2?option=una&amp;n=40&amp;codaduana=118&amp;anoprese=2024&amp;numecorre=004653" TargetMode="External"/><Relationship Id="rId46" Type="http://schemas.openxmlformats.org/officeDocument/2006/relationships/hyperlink" Target="http://www.aduanet.gob.pe/servlet/SgCDUI2?option=una&amp;n=40&amp;codaduana=118&amp;anoprese=2025&amp;numecorre=087786" TargetMode="External"/><Relationship Id="rId67" Type="http://schemas.openxmlformats.org/officeDocument/2006/relationships/hyperlink" Target="http://www.aduanet.gob.pe/servlet/SgCDUI2?option=una&amp;n=40&amp;codaduana=118&amp;anoprese=2024&amp;numecorre=095438" TargetMode="External"/><Relationship Id="rId20" Type="http://schemas.openxmlformats.org/officeDocument/2006/relationships/hyperlink" Target="http://www.aduanet.gob.pe/servlet/SgCDUI2?option=una&amp;n=40&amp;codaduana=118&amp;anoprese=2026&amp;numecorre=022329" TargetMode="External"/><Relationship Id="rId41" Type="http://schemas.openxmlformats.org/officeDocument/2006/relationships/hyperlink" Target="http://www.aduanet.gob.pe/servlet/SgCDUI2?option=una&amp;n=40&amp;codaduana=118&amp;anoprese=2025&amp;numecorre=081639" TargetMode="External"/><Relationship Id="rId62" Type="http://schemas.openxmlformats.org/officeDocument/2006/relationships/hyperlink" Target="http://www.aduanet.gob.pe/servlet/SgCDUI2?option=una&amp;n=40&amp;codaduana=118&amp;anoprese=2024&amp;numecorre=056067" TargetMode="External"/><Relationship Id="rId83" Type="http://schemas.openxmlformats.org/officeDocument/2006/relationships/hyperlink" Target="http://www.aduanet.gob.pe/servlet/SgCDUI2?option=una&amp;n=40&amp;codaduana=046&amp;anoprese=2025&amp;numecorre=048084" TargetMode="External"/><Relationship Id="rId88" Type="http://schemas.openxmlformats.org/officeDocument/2006/relationships/hyperlink" Target="http://www.aduanet.gob.pe/servlet/SgCDUI2?option=una&amp;n=40&amp;codaduana=046&amp;anoprese=2024&amp;numecorre=019072" TargetMode="External"/><Relationship Id="rId111" Type="http://schemas.openxmlformats.org/officeDocument/2006/relationships/hyperlink" Target="http://www.aduanet.gob.pe/servlet/SgCDUI2?option=una&amp;n=40&amp;codaduana=046&amp;anoprese=2025&amp;numecorre=035719" TargetMode="External"/><Relationship Id="rId132" Type="http://schemas.openxmlformats.org/officeDocument/2006/relationships/hyperlink" Target="http://www.aduanet.gob.pe/servlet/SgCDUI2?option=una&amp;n=40&amp;codaduana=046&amp;anoprese=2025&amp;numecorre=063907" TargetMode="External"/><Relationship Id="rId153" Type="http://schemas.openxmlformats.org/officeDocument/2006/relationships/hyperlink" Target="http://www.aduanet.gob.pe/servlet/SgCDUI2?option=una&amp;n=40&amp;codaduana=046&amp;anoprese=2025&amp;numecorre=027523" TargetMode="External"/><Relationship Id="rId174" Type="http://schemas.openxmlformats.org/officeDocument/2006/relationships/hyperlink" Target="http://www.aduanet.gob.pe/servlet/SgCDUI2?option=una&amp;n=40&amp;codaduana=118&amp;anoprese=2024&amp;numecorre=135927" TargetMode="External"/><Relationship Id="rId179" Type="http://schemas.openxmlformats.org/officeDocument/2006/relationships/hyperlink" Target="http://www.aduanet.gob.pe/servlet/SgCDUI2?option=una&amp;n=40&amp;codaduana=046&amp;anoprese=2025&amp;numecorre=021325" TargetMode="External"/><Relationship Id="rId195" Type="http://schemas.openxmlformats.org/officeDocument/2006/relationships/hyperlink" Target="http://www.aduanet.gob.pe/servlet/SgCDUI2?option=una&amp;n=40&amp;codaduana=046&amp;anoprese=2025&amp;numecorre=030455" TargetMode="External"/><Relationship Id="rId209" Type="http://schemas.openxmlformats.org/officeDocument/2006/relationships/hyperlink" Target="http://www.aduanet.gob.pe/servlet/SgCDUI2?option=una&amp;n=40&amp;codaduana=046&amp;anoprese=2025&amp;numecorre=048257" TargetMode="External"/><Relationship Id="rId190" Type="http://schemas.openxmlformats.org/officeDocument/2006/relationships/hyperlink" Target="http://www.aduanet.gob.pe/servlet/SgCDUI2?option=una&amp;n=40&amp;codaduana=046&amp;anoprese=2025&amp;numecorre=027875" TargetMode="External"/><Relationship Id="rId204" Type="http://schemas.openxmlformats.org/officeDocument/2006/relationships/hyperlink" Target="http://www.aduanet.gob.pe/servlet/SgCDUI2?option=una&amp;n=40&amp;codaduana=046&amp;anoprese=2025&amp;numecorre=036930" TargetMode="External"/><Relationship Id="rId220" Type="http://schemas.openxmlformats.org/officeDocument/2006/relationships/hyperlink" Target="http://www.aduanet.gob.pe/servlet/SgCDUI2?option=una&amp;n=40&amp;codaduana=046&amp;anoprese=2025&amp;numecorre=053895" TargetMode="External"/><Relationship Id="rId225" Type="http://schemas.openxmlformats.org/officeDocument/2006/relationships/hyperlink" Target="http://www.aduanet.gob.pe/servlet/SgCDUI2?option=una&amp;n=40&amp;codaduana=046&amp;anoprese=2025&amp;numecorre=002917" TargetMode="External"/><Relationship Id="rId15" Type="http://schemas.openxmlformats.org/officeDocument/2006/relationships/hyperlink" Target="http://www.aduanet.gob.pe/servlet/SgCDUI2?option=una&amp;n=40&amp;codaduana=118&amp;anoprese=2025&amp;numecorre=127408" TargetMode="External"/><Relationship Id="rId36" Type="http://schemas.openxmlformats.org/officeDocument/2006/relationships/hyperlink" Target="http://www.aduanet.gob.pe/servlet/SgCDUI2?option=una&amp;n=40&amp;codaduana=118&amp;anoprese=2025&amp;numecorre=061203" TargetMode="External"/><Relationship Id="rId57" Type="http://schemas.openxmlformats.org/officeDocument/2006/relationships/hyperlink" Target="http://www.aduanet.gob.pe/servlet/SgCDUI2?option=una&amp;n=40&amp;codaduana=118&amp;anoprese=2024&amp;numecorre=077707" TargetMode="External"/><Relationship Id="rId106" Type="http://schemas.openxmlformats.org/officeDocument/2006/relationships/hyperlink" Target="http://www.aduanet.gob.pe/servlet/SgCDUI2?option=una&amp;n=40&amp;codaduana=046&amp;anoprese=2025&amp;numecorre=031826" TargetMode="External"/><Relationship Id="rId127" Type="http://schemas.openxmlformats.org/officeDocument/2006/relationships/hyperlink" Target="http://www.aduanet.gob.pe/servlet/SgCDUI2?option=una&amp;n=40&amp;codaduana=046&amp;anoprese=2025&amp;numecorre=056247" TargetMode="External"/><Relationship Id="rId10" Type="http://schemas.openxmlformats.org/officeDocument/2006/relationships/hyperlink" Target="http://www.aduanet.gob.pe/servlet/SgCDUI2?option=una&amp;n=40&amp;codaduana=118&amp;anoprese=2025&amp;numecorre=108754" TargetMode="External"/><Relationship Id="rId31" Type="http://schemas.openxmlformats.org/officeDocument/2006/relationships/hyperlink" Target="http://www.aduanet.gob.pe/servlet/SgCDUI2?option=una&amp;n=40&amp;codaduana=118&amp;anoprese=2024&amp;numecorre=106359" TargetMode="External"/><Relationship Id="rId52" Type="http://schemas.openxmlformats.org/officeDocument/2006/relationships/hyperlink" Target="http://www.aduanet.gob.pe/servlet/SgCDUI2?option=una&amp;n=40&amp;codaduana=118&amp;anoprese=2025&amp;numecorre=101651" TargetMode="External"/><Relationship Id="rId73" Type="http://schemas.openxmlformats.org/officeDocument/2006/relationships/hyperlink" Target="http://www.aduanet.gob.pe/servlet/SgCDUI2?option=una&amp;n=40&amp;codaduana=046&amp;anoprese=2025&amp;numecorre=032163" TargetMode="External"/><Relationship Id="rId78" Type="http://schemas.openxmlformats.org/officeDocument/2006/relationships/hyperlink" Target="http://www.aduanet.gob.pe/servlet/SgCDUI2?option=una&amp;n=40&amp;codaduana=046&amp;anoprese=2025&amp;numecorre=035916" TargetMode="External"/><Relationship Id="rId94" Type="http://schemas.openxmlformats.org/officeDocument/2006/relationships/hyperlink" Target="http://www.aduanet.gob.pe/servlet/SgCDUI2?option=una&amp;n=40&amp;codaduana=046&amp;anoprese=2025&amp;numecorre=023740" TargetMode="External"/><Relationship Id="rId99" Type="http://schemas.openxmlformats.org/officeDocument/2006/relationships/hyperlink" Target="http://www.aduanet.gob.pe/servlet/SgCDUI2?option=una&amp;n=40&amp;codaduana=046&amp;anoprese=2025&amp;numecorre=027035" TargetMode="External"/><Relationship Id="rId101" Type="http://schemas.openxmlformats.org/officeDocument/2006/relationships/hyperlink" Target="http://www.aduanet.gob.pe/servlet/SgCDUI2?option=una&amp;n=40&amp;codaduana=046&amp;anoprese=2025&amp;numecorre=031238" TargetMode="External"/><Relationship Id="rId122" Type="http://schemas.openxmlformats.org/officeDocument/2006/relationships/hyperlink" Target="http://www.aduanet.gob.pe/servlet/SgCDUI2?option=una&amp;n=40&amp;codaduana=046&amp;anoprese=2025&amp;numecorre=048189" TargetMode="External"/><Relationship Id="rId143" Type="http://schemas.openxmlformats.org/officeDocument/2006/relationships/hyperlink" Target="http://www.aduanet.gob.pe/servlet/SgCDUI2?option=una&amp;n=40&amp;codaduana=046&amp;anoprese=2025&amp;numecorre=044289" TargetMode="External"/><Relationship Id="rId148" Type="http://schemas.openxmlformats.org/officeDocument/2006/relationships/hyperlink" Target="http://www.aduanet.gob.pe/servlet/SgCDUI2?option=una&amp;n=40&amp;codaduana=046&amp;anoprese=2025&amp;numecorre=022449" TargetMode="External"/><Relationship Id="rId164" Type="http://schemas.openxmlformats.org/officeDocument/2006/relationships/hyperlink" Target="http://www.aduanet.gob.pe/servlet/SgCDUI2?option=una&amp;n=40&amp;codaduana=046&amp;anoprese=2025&amp;numecorre=035551" TargetMode="External"/><Relationship Id="rId169" Type="http://schemas.openxmlformats.org/officeDocument/2006/relationships/hyperlink" Target="http://www.aduanet.gob.pe/servlet/SgCDUI2?option=una&amp;n=40&amp;codaduana=046&amp;anoprese=2025&amp;numecorre=054693" TargetMode="External"/><Relationship Id="rId185" Type="http://schemas.openxmlformats.org/officeDocument/2006/relationships/hyperlink" Target="http://www.aduanet.gob.pe/servlet/SgCDUI2?option=una&amp;n=40&amp;codaduana=046&amp;anoprese=2025&amp;numecorre=026881" TargetMode="External"/><Relationship Id="rId4" Type="http://schemas.openxmlformats.org/officeDocument/2006/relationships/hyperlink" Target="http://www.aduanet.gob.pe/servlet/SgCDUI2?option=una&amp;n=40&amp;codaduana=118&amp;anoprese=2025&amp;numecorre=071691" TargetMode="External"/><Relationship Id="rId9" Type="http://schemas.openxmlformats.org/officeDocument/2006/relationships/hyperlink" Target="http://www.aduanet.gob.pe/servlet/SgCDUI2?option=una&amp;n=40&amp;codaduana=118&amp;anoprese=2025&amp;numecorre=109415" TargetMode="External"/><Relationship Id="rId180" Type="http://schemas.openxmlformats.org/officeDocument/2006/relationships/hyperlink" Target="http://www.aduanet.gob.pe/servlet/SgCDUI2?option=una&amp;n=40&amp;codaduana=046&amp;anoprese=2025&amp;numecorre=016329" TargetMode="External"/><Relationship Id="rId210" Type="http://schemas.openxmlformats.org/officeDocument/2006/relationships/hyperlink" Target="http://www.aduanet.gob.pe/servlet/SgCDUI2?option=una&amp;n=40&amp;codaduana=046&amp;anoprese=2025&amp;numecorre=047915" TargetMode="External"/><Relationship Id="rId215" Type="http://schemas.openxmlformats.org/officeDocument/2006/relationships/hyperlink" Target="http://www.aduanet.gob.pe/servlet/SgCDUI2?option=una&amp;n=40&amp;codaduana=118&amp;anoprese=2025&amp;numecorre=076099" TargetMode="External"/><Relationship Id="rId26" Type="http://schemas.openxmlformats.org/officeDocument/2006/relationships/hyperlink" Target="http://www.aduanet.gob.pe/servlet/SgCDUI2?option=una&amp;n=40&amp;codaduana=118&amp;anoprese=2024&amp;numecorre=009028" TargetMode="External"/><Relationship Id="rId231" Type="http://schemas.openxmlformats.org/officeDocument/2006/relationships/hyperlink" Target="http://www.aduanet.gob.pe/servlet/SgCDUI2?option=una&amp;n=40&amp;codaduana=046&amp;anoprese=2025&amp;numecorre=039967" TargetMode="External"/><Relationship Id="rId47" Type="http://schemas.openxmlformats.org/officeDocument/2006/relationships/hyperlink" Target="http://www.aduanet.gob.pe/servlet/SgCDUI2?option=una&amp;n=40&amp;codaduana=118&amp;anoprese=2025&amp;numecorre=090466" TargetMode="External"/><Relationship Id="rId68" Type="http://schemas.openxmlformats.org/officeDocument/2006/relationships/hyperlink" Target="http://www.aduanet.gob.pe/servlet/SgCDUI2?option=una&amp;n=40&amp;codaduana=118&amp;anoprese=2024&amp;numecorre=092447" TargetMode="External"/><Relationship Id="rId89" Type="http://schemas.openxmlformats.org/officeDocument/2006/relationships/hyperlink" Target="http://www.aduanet.gob.pe/servlet/SgCDUI2?option=una&amp;n=40&amp;codaduana=046&amp;anoprese=2024&amp;numecorre=018175" TargetMode="External"/><Relationship Id="rId112" Type="http://schemas.openxmlformats.org/officeDocument/2006/relationships/hyperlink" Target="http://www.aduanet.gob.pe/servlet/SgCDUI2?option=una&amp;n=40&amp;codaduana=046&amp;anoprese=2025&amp;numecorre=033704" TargetMode="External"/><Relationship Id="rId133" Type="http://schemas.openxmlformats.org/officeDocument/2006/relationships/hyperlink" Target="http://www.aduanet.gob.pe/servlet/SgCDUI2?option=una&amp;n=40&amp;codaduana=046&amp;anoprese=2025&amp;numecorre=063895" TargetMode="External"/><Relationship Id="rId154" Type="http://schemas.openxmlformats.org/officeDocument/2006/relationships/hyperlink" Target="http://www.aduanet.gob.pe/servlet/SgCDUI2?option=una&amp;n=40&amp;codaduana=046&amp;anoprese=2025&amp;numecorre=027524" TargetMode="External"/><Relationship Id="rId175" Type="http://schemas.openxmlformats.org/officeDocument/2006/relationships/hyperlink" Target="http://www.aduanet.gob.pe/servlet/SgCDUI2?option=una&amp;n=40&amp;codaduana=118&amp;anoprese=2025&amp;numecorre=103464" TargetMode="External"/><Relationship Id="rId196" Type="http://schemas.openxmlformats.org/officeDocument/2006/relationships/hyperlink" Target="http://www.aduanet.gob.pe/servlet/SgCDUI2?option=una&amp;n=40&amp;codaduana=046&amp;anoprese=2025&amp;numecorre=029744" TargetMode="External"/><Relationship Id="rId200" Type="http://schemas.openxmlformats.org/officeDocument/2006/relationships/hyperlink" Target="http://www.aduanet.gob.pe/servlet/SgCDUI2?option=una&amp;n=40&amp;codaduana=046&amp;anoprese=2025&amp;numecorre=035949" TargetMode="External"/><Relationship Id="rId16" Type="http://schemas.openxmlformats.org/officeDocument/2006/relationships/hyperlink" Target="http://www.aduanet.gob.pe/servlet/SgCDUI2?option=una&amp;n=40&amp;codaduana=118&amp;anoprese=2025&amp;numecorre=130331" TargetMode="External"/><Relationship Id="rId221" Type="http://schemas.openxmlformats.org/officeDocument/2006/relationships/hyperlink" Target="http://www.aduanet.gob.pe/servlet/SgCDUI2?option=una&amp;n=40&amp;codaduana=118&amp;anoprese=2026&amp;numecorre=026882" TargetMode="External"/><Relationship Id="rId37" Type="http://schemas.openxmlformats.org/officeDocument/2006/relationships/hyperlink" Target="http://www.aduanet.gob.pe/servlet/SgCDUI2?option=una&amp;n=40&amp;codaduana=118&amp;anoprese=2025&amp;numecorre=070158" TargetMode="External"/><Relationship Id="rId58" Type="http://schemas.openxmlformats.org/officeDocument/2006/relationships/hyperlink" Target="http://www.aduanet.gob.pe/servlet/SgCDUI2?option=una&amp;n=40&amp;codaduana=118&amp;anoprese=2024&amp;numecorre=080622" TargetMode="External"/><Relationship Id="rId79" Type="http://schemas.openxmlformats.org/officeDocument/2006/relationships/hyperlink" Target="http://www.aduanet.gob.pe/servlet/SgCDUI2?option=una&amp;n=40&amp;codaduana=046&amp;anoprese=2025&amp;numecorre=032161" TargetMode="External"/><Relationship Id="rId102" Type="http://schemas.openxmlformats.org/officeDocument/2006/relationships/hyperlink" Target="http://www.aduanet.gob.pe/servlet/SgCDUI2?option=una&amp;n=40&amp;codaduana=046&amp;anoprese=2025&amp;numecorre=031527" TargetMode="External"/><Relationship Id="rId123" Type="http://schemas.openxmlformats.org/officeDocument/2006/relationships/hyperlink" Target="http://www.aduanet.gob.pe/servlet/SgCDUI2?option=una&amp;n=40&amp;codaduana=046&amp;anoprese=2025&amp;numecorre=050085" TargetMode="External"/><Relationship Id="rId144" Type="http://schemas.openxmlformats.org/officeDocument/2006/relationships/hyperlink" Target="http://www.aduanet.gob.pe/servlet/SgCDUI2?option=una&amp;n=40&amp;codaduana=046&amp;anoprese=2026&amp;numecorre=007476" TargetMode="External"/><Relationship Id="rId90" Type="http://schemas.openxmlformats.org/officeDocument/2006/relationships/hyperlink" Target="http://www.aduanet.gob.pe/servlet/SgCDUI2?option=una&amp;n=40&amp;codaduana=046&amp;anoprese=2024&amp;numecorre=023861" TargetMode="External"/><Relationship Id="rId165" Type="http://schemas.openxmlformats.org/officeDocument/2006/relationships/hyperlink" Target="http://www.aduanet.gob.pe/servlet/SgCDUI2?option=una&amp;n=40&amp;codaduana=046&amp;anoprese=2025&amp;numecorre=036679" TargetMode="External"/><Relationship Id="rId186" Type="http://schemas.openxmlformats.org/officeDocument/2006/relationships/hyperlink" Target="http://www.aduanet.gob.pe/servlet/SgCDUI2?option=una&amp;n=40&amp;codaduana=046&amp;anoprese=2025&amp;numecorre=025165" TargetMode="External"/><Relationship Id="rId211" Type="http://schemas.openxmlformats.org/officeDocument/2006/relationships/hyperlink" Target="http://www.aduanet.gob.pe/servlet/SgCDUI2?option=una&amp;n=40&amp;codaduana=046&amp;anoprese=2025&amp;numecorre=048062" TargetMode="External"/><Relationship Id="rId232" Type="http://schemas.openxmlformats.org/officeDocument/2006/relationships/hyperlink" Target="http://www.aduanet.gob.pe/servlet/SgCDUI2?option=una&amp;n=40&amp;codaduana=046&amp;anoprese=2025&amp;numecorre=047384" TargetMode="External"/><Relationship Id="rId27" Type="http://schemas.openxmlformats.org/officeDocument/2006/relationships/hyperlink" Target="http://www.aduanet.gob.pe/servlet/SgCDUI2?option=una&amp;n=40&amp;codaduana=118&amp;anoprese=2024&amp;numecorre=022614" TargetMode="External"/><Relationship Id="rId48" Type="http://schemas.openxmlformats.org/officeDocument/2006/relationships/hyperlink" Target="http://www.aduanet.gob.pe/servlet/SgCDUI2?option=una&amp;n=40&amp;codaduana=118&amp;anoprese=2025&amp;numecorre=101649" TargetMode="External"/><Relationship Id="rId69" Type="http://schemas.openxmlformats.org/officeDocument/2006/relationships/hyperlink" Target="http://www.aduanet.gob.pe/servlet/SgCDUI2?option=una&amp;n=40&amp;codaduana=046&amp;anoprese=2024&amp;numecorre=054018" TargetMode="External"/><Relationship Id="rId113" Type="http://schemas.openxmlformats.org/officeDocument/2006/relationships/hyperlink" Target="http://www.aduanet.gob.pe/servlet/SgCDUI2?option=una&amp;n=40&amp;codaduana=046&amp;anoprese=2025&amp;numecorre=034697" TargetMode="External"/><Relationship Id="rId134" Type="http://schemas.openxmlformats.org/officeDocument/2006/relationships/hyperlink" Target="http://www.aduanet.gob.pe/servlet/SgCDUI2?option=una&amp;n=40&amp;codaduana=046&amp;anoprese=2025&amp;numecorre=057100" TargetMode="External"/><Relationship Id="rId80" Type="http://schemas.openxmlformats.org/officeDocument/2006/relationships/hyperlink" Target="http://www.aduanet.gob.pe/servlet/SgCDUI2?option=una&amp;n=40&amp;codaduana=046&amp;anoprese=2025&amp;numecorre=039351" TargetMode="External"/><Relationship Id="rId155" Type="http://schemas.openxmlformats.org/officeDocument/2006/relationships/hyperlink" Target="http://www.aduanet.gob.pe/servlet/SgCDUI2?option=una&amp;n=40&amp;codaduana=046&amp;anoprese=2025&amp;numecorre=032995" TargetMode="External"/><Relationship Id="rId176" Type="http://schemas.openxmlformats.org/officeDocument/2006/relationships/hyperlink" Target="http://www.aduanet.gob.pe/servlet/SgCDUI2?option=una&amp;n=40&amp;codaduana=118&amp;anoprese=2025&amp;numecorre=111570" TargetMode="External"/><Relationship Id="rId197" Type="http://schemas.openxmlformats.org/officeDocument/2006/relationships/hyperlink" Target="http://www.aduanet.gob.pe/servlet/SgCDUI2?option=una&amp;n=40&amp;codaduana=046&amp;anoprese=2025&amp;numecorre=031217" TargetMode="External"/><Relationship Id="rId201" Type="http://schemas.openxmlformats.org/officeDocument/2006/relationships/hyperlink" Target="http://www.aduanet.gob.pe/servlet/SgCDUI2?option=una&amp;n=40&amp;codaduana=046&amp;anoprese=2025&amp;numecorre=035862" TargetMode="External"/><Relationship Id="rId222" Type="http://schemas.openxmlformats.org/officeDocument/2006/relationships/hyperlink" Target="http://www.aduanet.gob.pe/servlet/SgCDUI2?option=una&amp;n=40&amp;codaduana=046&amp;anoprese=2026&amp;numecorre=015736" TargetMode="External"/><Relationship Id="rId17" Type="http://schemas.openxmlformats.org/officeDocument/2006/relationships/hyperlink" Target="http://www.aduanet.gob.pe/servlet/SgCDUI2?option=una&amp;n=40&amp;codaduana=118&amp;anoprese=2025&amp;numecorre=125194" TargetMode="External"/><Relationship Id="rId38" Type="http://schemas.openxmlformats.org/officeDocument/2006/relationships/hyperlink" Target="http://www.aduanet.gob.pe/servlet/SgCDUI2?option=una&amp;n=40&amp;codaduana=118&amp;anoprese=2025&amp;numecorre=070159" TargetMode="External"/><Relationship Id="rId59" Type="http://schemas.openxmlformats.org/officeDocument/2006/relationships/hyperlink" Target="http://www.aduanet.gob.pe/servlet/SgCDUI2?option=una&amp;n=40&amp;codaduana=118&amp;anoprese=2024&amp;numecorre=084134" TargetMode="External"/><Relationship Id="rId103" Type="http://schemas.openxmlformats.org/officeDocument/2006/relationships/hyperlink" Target="http://www.aduanet.gob.pe/servlet/SgCDUI2?option=una&amp;n=40&amp;codaduana=046&amp;anoprese=2025&amp;numecorre=031232" TargetMode="External"/><Relationship Id="rId124" Type="http://schemas.openxmlformats.org/officeDocument/2006/relationships/hyperlink" Target="http://www.aduanet.gob.pe/servlet/SgCDUI2?option=una&amp;n=40&amp;codaduana=046&amp;anoprese=2025&amp;numecorre=050110" TargetMode="External"/><Relationship Id="rId70" Type="http://schemas.openxmlformats.org/officeDocument/2006/relationships/hyperlink" Target="http://www.aduanet.gob.pe/servlet/SgCDUI2?option=una&amp;n=40&amp;codaduana=046&amp;anoprese=2025&amp;numecorre=011906" TargetMode="External"/><Relationship Id="rId91" Type="http://schemas.openxmlformats.org/officeDocument/2006/relationships/hyperlink" Target="http://www.aduanet.gob.pe/servlet/SgCDUI2?option=una&amp;n=40&amp;codaduana=046&amp;anoprese=2024&amp;numecorre=023214" TargetMode="External"/><Relationship Id="rId145" Type="http://schemas.openxmlformats.org/officeDocument/2006/relationships/hyperlink" Target="http://www.aduanet.gob.pe/servlet/SgCDUI2?option=una&amp;n=40&amp;codaduana=046&amp;anoprese=2025&amp;numecorre=020987" TargetMode="External"/><Relationship Id="rId166" Type="http://schemas.openxmlformats.org/officeDocument/2006/relationships/hyperlink" Target="http://www.aduanet.gob.pe/servlet/SgCDUI2?option=una&amp;n=40&amp;codaduana=046&amp;anoprese=2025&amp;numecorre=037017" TargetMode="External"/><Relationship Id="rId187" Type="http://schemas.openxmlformats.org/officeDocument/2006/relationships/hyperlink" Target="http://www.aduanet.gob.pe/servlet/SgCDUI2?option=una&amp;n=40&amp;codaduana=046&amp;anoprese=2025&amp;numecorre=025701" TargetMode="External"/><Relationship Id="rId1" Type="http://schemas.openxmlformats.org/officeDocument/2006/relationships/hyperlink" Target="http://www.aduanet.gob.pe/servlet/SgCDUI2?option=una&amp;n=40&amp;codaduana=118&amp;anoprese=2024&amp;numecorre=136082" TargetMode="External"/><Relationship Id="rId212" Type="http://schemas.openxmlformats.org/officeDocument/2006/relationships/hyperlink" Target="http://www.aduanet.gob.pe/servlet/SgCDUI2?option=una&amp;n=40&amp;codaduana=046&amp;anoprese=2025&amp;numecorre=050021" TargetMode="External"/><Relationship Id="rId233" Type="http://schemas.openxmlformats.org/officeDocument/2006/relationships/hyperlink" Target="http://www.aduanet.gob.pe/servlet/SgCDUI2?option=una&amp;n=40&amp;codaduana=046&amp;anoprese=2026&amp;numecorre=003030" TargetMode="External"/><Relationship Id="rId28" Type="http://schemas.openxmlformats.org/officeDocument/2006/relationships/hyperlink" Target="http://www.aduanet.gob.pe/servlet/SgCDUI2?option=una&amp;n=40&amp;codaduana=118&amp;anoprese=2024&amp;numecorre=027656" TargetMode="External"/><Relationship Id="rId49" Type="http://schemas.openxmlformats.org/officeDocument/2006/relationships/hyperlink" Target="http://www.aduanet.gob.pe/servlet/SgCDUI2?option=una&amp;n=40&amp;codaduana=118&amp;anoprese=2025&amp;numecorre=106945" TargetMode="External"/><Relationship Id="rId114" Type="http://schemas.openxmlformats.org/officeDocument/2006/relationships/hyperlink" Target="http://www.aduanet.gob.pe/servlet/SgCDUI2?option=una&amp;n=40&amp;codaduana=046&amp;anoprese=2025&amp;numecorre=037239" TargetMode="External"/><Relationship Id="rId60" Type="http://schemas.openxmlformats.org/officeDocument/2006/relationships/hyperlink" Target="http://www.aduanet.gob.pe/servlet/SgCDUI2?option=una&amp;n=40&amp;codaduana=118&amp;anoprese=2024&amp;numecorre=071139" TargetMode="External"/><Relationship Id="rId81" Type="http://schemas.openxmlformats.org/officeDocument/2006/relationships/hyperlink" Target="http://www.aduanet.gob.pe/servlet/SgCDUI2?option=una&amp;n=40&amp;codaduana=046&amp;anoprese=2025&amp;numecorre=039360" TargetMode="External"/><Relationship Id="rId135" Type="http://schemas.openxmlformats.org/officeDocument/2006/relationships/hyperlink" Target="http://www.aduanet.gob.pe/servlet/SgCDUI2?option=una&amp;n=40&amp;codaduana=046&amp;anoprese=2025&amp;numecorre=059111" TargetMode="External"/><Relationship Id="rId156" Type="http://schemas.openxmlformats.org/officeDocument/2006/relationships/hyperlink" Target="http://www.aduanet.gob.pe/servlet/SgCDUI2?option=una&amp;n=40&amp;codaduana=046&amp;anoprese=2025&amp;numecorre=032303" TargetMode="External"/><Relationship Id="rId177" Type="http://schemas.openxmlformats.org/officeDocument/2006/relationships/hyperlink" Target="http://www.aduanet.gob.pe/servlet/SgCDUI2?option=una&amp;n=40&amp;codaduana=118&amp;anoprese=2025&amp;numecorre=122024" TargetMode="External"/><Relationship Id="rId198" Type="http://schemas.openxmlformats.org/officeDocument/2006/relationships/hyperlink" Target="http://www.aduanet.gob.pe/servlet/SgCDUI2?option=una&amp;n=40&amp;codaduana=046&amp;anoprese=2025&amp;numecorre=033465" TargetMode="External"/><Relationship Id="rId202" Type="http://schemas.openxmlformats.org/officeDocument/2006/relationships/hyperlink" Target="http://www.aduanet.gob.pe/servlet/SgCDUI2?option=una&amp;n=40&amp;codaduana=046&amp;anoprese=2025&amp;numecorre=035940" TargetMode="External"/><Relationship Id="rId223" Type="http://schemas.openxmlformats.org/officeDocument/2006/relationships/hyperlink" Target="http://www.aduanet.gob.pe/servlet/SgCDUI2?option=una&amp;n=40&amp;codaduana=118&amp;anoprese=2025&amp;numecorre=123880" TargetMode="External"/><Relationship Id="rId18" Type="http://schemas.openxmlformats.org/officeDocument/2006/relationships/hyperlink" Target="http://www.aduanet.gob.pe/servlet/SgCDUI2?option=una&amp;n=40&amp;codaduana=118&amp;anoprese=2025&amp;numecorre=133179" TargetMode="External"/><Relationship Id="rId39" Type="http://schemas.openxmlformats.org/officeDocument/2006/relationships/hyperlink" Target="http://www.aduanet.gob.pe/servlet/SgCDUI2?option=una&amp;n=40&amp;codaduana=118&amp;anoprese=2025&amp;numecorre=077497" TargetMode="External"/><Relationship Id="rId50" Type="http://schemas.openxmlformats.org/officeDocument/2006/relationships/hyperlink" Target="http://www.aduanet.gob.pe/servlet/SgCDUI2?option=una&amp;n=40&amp;codaduana=118&amp;anoprese=2025&amp;numecorre=109775" TargetMode="External"/><Relationship Id="rId104" Type="http://schemas.openxmlformats.org/officeDocument/2006/relationships/hyperlink" Target="http://www.aduanet.gob.pe/servlet/SgCDUI2?option=una&amp;n=40&amp;codaduana=046&amp;anoprese=2025&amp;numecorre=031236" TargetMode="External"/><Relationship Id="rId125" Type="http://schemas.openxmlformats.org/officeDocument/2006/relationships/hyperlink" Target="http://www.aduanet.gob.pe/servlet/SgCDUI2?option=una&amp;n=40&amp;codaduana=046&amp;anoprese=2025&amp;numecorre=050160" TargetMode="External"/><Relationship Id="rId146" Type="http://schemas.openxmlformats.org/officeDocument/2006/relationships/hyperlink" Target="http://www.aduanet.gob.pe/servlet/SgCDUI2?option=una&amp;n=40&amp;codaduana=046&amp;anoprese=2025&amp;numecorre=024075" TargetMode="External"/><Relationship Id="rId167" Type="http://schemas.openxmlformats.org/officeDocument/2006/relationships/hyperlink" Target="http://www.aduanet.gob.pe/servlet/SgCDUI2?option=una&amp;n=40&amp;codaduana=046&amp;anoprese=2025&amp;numecorre=041865" TargetMode="External"/><Relationship Id="rId188" Type="http://schemas.openxmlformats.org/officeDocument/2006/relationships/hyperlink" Target="http://www.aduanet.gob.pe/servlet/SgCDUI2?option=una&amp;n=40&amp;codaduana=046&amp;anoprese=2025&amp;numecorre=025702" TargetMode="External"/><Relationship Id="rId71" Type="http://schemas.openxmlformats.org/officeDocument/2006/relationships/hyperlink" Target="http://www.aduanet.gob.pe/servlet/SgCDUI2?option=una&amp;n=40&amp;codaduana=046&amp;anoprese=2025&amp;numecorre=029702" TargetMode="External"/><Relationship Id="rId92" Type="http://schemas.openxmlformats.org/officeDocument/2006/relationships/hyperlink" Target="http://www.aduanet.gob.pe/servlet/SgCDUI2?option=una&amp;n=40&amp;codaduana=046&amp;anoprese=2024&amp;numecorre=024680" TargetMode="External"/><Relationship Id="rId213" Type="http://schemas.openxmlformats.org/officeDocument/2006/relationships/hyperlink" Target="http://www.aduanet.gob.pe/servlet/SgCDUI2?option=una&amp;n=40&amp;codaduana=046&amp;anoprese=2025&amp;numecorre=050051" TargetMode="External"/><Relationship Id="rId2" Type="http://schemas.openxmlformats.org/officeDocument/2006/relationships/hyperlink" Target="http://www.aduanet.gob.pe/servlet/SgCDUI2?option=una&amp;n=40&amp;codaduana=118&amp;anoprese=2024&amp;numecorre=134093" TargetMode="External"/><Relationship Id="rId29" Type="http://schemas.openxmlformats.org/officeDocument/2006/relationships/hyperlink" Target="http://www.aduanet.gob.pe/servlet/SgCDUI2?option=una&amp;n=40&amp;codaduana=118&amp;anoprese=2024&amp;numecorre=111558" TargetMode="External"/><Relationship Id="rId40" Type="http://schemas.openxmlformats.org/officeDocument/2006/relationships/hyperlink" Target="http://www.aduanet.gob.pe/servlet/SgCDUI2?option=una&amp;n=40&amp;codaduana=118&amp;anoprese=2025&amp;numecorre=077512" TargetMode="External"/><Relationship Id="rId115" Type="http://schemas.openxmlformats.org/officeDocument/2006/relationships/hyperlink" Target="http://www.aduanet.gob.pe/servlet/SgCDUI2?option=una&amp;n=40&amp;codaduana=046&amp;anoprese=2025&amp;numecorre=037245" TargetMode="External"/><Relationship Id="rId136" Type="http://schemas.openxmlformats.org/officeDocument/2006/relationships/hyperlink" Target="http://www.aduanet.gob.pe/servlet/SgCDUI2?option=una&amp;n=40&amp;codaduana=046&amp;anoprese=2026&amp;numecorre=007802" TargetMode="External"/><Relationship Id="rId157" Type="http://schemas.openxmlformats.org/officeDocument/2006/relationships/hyperlink" Target="http://www.aduanet.gob.pe/servlet/SgCDUI2?option=una&amp;n=40&amp;codaduana=046&amp;anoprese=2025&amp;numecorre=030765" TargetMode="External"/><Relationship Id="rId178" Type="http://schemas.openxmlformats.org/officeDocument/2006/relationships/hyperlink" Target="http://www.aduanet.gob.pe/servlet/SgCDUI2?option=una&amp;n=40&amp;codaduana=118&amp;anoprese=2025&amp;numecorre=125732" TargetMode="External"/><Relationship Id="rId61" Type="http://schemas.openxmlformats.org/officeDocument/2006/relationships/hyperlink" Target="http://www.aduanet.gob.pe/servlet/SgCDUI2?option=una&amp;n=40&amp;codaduana=118&amp;anoprese=2024&amp;numecorre=071148" TargetMode="External"/><Relationship Id="rId82" Type="http://schemas.openxmlformats.org/officeDocument/2006/relationships/hyperlink" Target="http://www.aduanet.gob.pe/servlet/SgCDUI2?option=una&amp;n=40&amp;codaduana=046&amp;anoprese=2025&amp;numecorre=048083" TargetMode="External"/><Relationship Id="rId199" Type="http://schemas.openxmlformats.org/officeDocument/2006/relationships/hyperlink" Target="http://www.aduanet.gob.pe/servlet/SgCDUI2?option=una&amp;n=40&amp;codaduana=046&amp;anoprese=2025&amp;numecorre=034337" TargetMode="External"/><Relationship Id="rId203" Type="http://schemas.openxmlformats.org/officeDocument/2006/relationships/hyperlink" Target="http://www.aduanet.gob.pe/servlet/SgCDUI2?option=una&amp;n=40&amp;codaduana=046&amp;anoprese=2025&amp;numecorre=035941" TargetMode="External"/><Relationship Id="rId19" Type="http://schemas.openxmlformats.org/officeDocument/2006/relationships/hyperlink" Target="http://www.aduanet.gob.pe/servlet/SgCDUI2?option=una&amp;n=40&amp;codaduana=118&amp;anoprese=2026&amp;numecorre=011636" TargetMode="External"/><Relationship Id="rId224" Type="http://schemas.openxmlformats.org/officeDocument/2006/relationships/hyperlink" Target="http://www.aduanet.gob.pe/servlet/SgCDUI2?option=una&amp;n=40&amp;codaduana=118&amp;anoprese=2026&amp;numecorre=036432" TargetMode="External"/><Relationship Id="rId30" Type="http://schemas.openxmlformats.org/officeDocument/2006/relationships/hyperlink" Target="http://www.aduanet.gob.pe/servlet/SgCDUI2?option=una&amp;n=40&amp;codaduana=118&amp;anoprese=2024&amp;numecorre=118207" TargetMode="External"/><Relationship Id="rId105" Type="http://schemas.openxmlformats.org/officeDocument/2006/relationships/hyperlink" Target="http://www.aduanet.gob.pe/servlet/SgCDUI2?option=una&amp;n=40&amp;codaduana=046&amp;anoprese=2025&amp;numecorre=031237" TargetMode="External"/><Relationship Id="rId126" Type="http://schemas.openxmlformats.org/officeDocument/2006/relationships/hyperlink" Target="http://www.aduanet.gob.pe/servlet/SgCDUI2?option=una&amp;n=40&amp;codaduana=046&amp;anoprese=2025&amp;numecorre=050189" TargetMode="External"/><Relationship Id="rId147" Type="http://schemas.openxmlformats.org/officeDocument/2006/relationships/hyperlink" Target="http://www.aduanet.gob.pe/servlet/SgCDUI2?option=una&amp;n=40&amp;codaduana=046&amp;anoprese=2025&amp;numecorre=025067" TargetMode="External"/><Relationship Id="rId168" Type="http://schemas.openxmlformats.org/officeDocument/2006/relationships/hyperlink" Target="http://www.aduanet.gob.pe/servlet/SgCDUI2?option=una&amp;n=40&amp;codaduana=046&amp;anoprese=2025&amp;numecorre=038806" TargetMode="External"/><Relationship Id="rId51" Type="http://schemas.openxmlformats.org/officeDocument/2006/relationships/hyperlink" Target="http://www.aduanet.gob.pe/servlet/SgCDUI2?option=una&amp;n=40&amp;codaduana=118&amp;anoprese=2025&amp;numecorre=101650" TargetMode="External"/><Relationship Id="rId72" Type="http://schemas.openxmlformats.org/officeDocument/2006/relationships/hyperlink" Target="http://www.aduanet.gob.pe/servlet/SgCDUI2?option=una&amp;n=40&amp;codaduana=046&amp;anoprese=2025&amp;numecorre=032150" TargetMode="External"/><Relationship Id="rId93" Type="http://schemas.openxmlformats.org/officeDocument/2006/relationships/hyperlink" Target="http://www.aduanet.gob.pe/servlet/SgCDUI2?option=una&amp;n=40&amp;codaduana=046&amp;anoprese=2025&amp;numecorre=000449" TargetMode="External"/><Relationship Id="rId189" Type="http://schemas.openxmlformats.org/officeDocument/2006/relationships/hyperlink" Target="http://www.aduanet.gob.pe/servlet/SgCDUI2?option=una&amp;n=40&amp;codaduana=046&amp;anoprese=2025&amp;numecorre=025167" TargetMode="External"/><Relationship Id="rId3" Type="http://schemas.openxmlformats.org/officeDocument/2006/relationships/hyperlink" Target="http://www.aduanet.gob.pe/servlet/SgCDUI2?option=una&amp;n=40&amp;codaduana=118&amp;anoprese=2025&amp;numecorre=001107" TargetMode="External"/><Relationship Id="rId214" Type="http://schemas.openxmlformats.org/officeDocument/2006/relationships/hyperlink" Target="http://www.aduanet.gob.pe/servlet/SgCDUI2?option=una&amp;n=40&amp;codaduana=046&amp;anoprese=2026&amp;numecorre=000227" TargetMode="External"/><Relationship Id="rId116" Type="http://schemas.openxmlformats.org/officeDocument/2006/relationships/hyperlink" Target="http://www.aduanet.gob.pe/servlet/SgCDUI2?option=una&amp;n=40&amp;codaduana=046&amp;anoprese=2025&amp;numecorre=034704" TargetMode="External"/><Relationship Id="rId137" Type="http://schemas.openxmlformats.org/officeDocument/2006/relationships/hyperlink" Target="http://www.aduanet.gob.pe/servlet/SgCDUI2?option=una&amp;n=40&amp;codaduana=046&amp;anoprese=2026&amp;numecorre=007804" TargetMode="External"/><Relationship Id="rId158" Type="http://schemas.openxmlformats.org/officeDocument/2006/relationships/hyperlink" Target="http://www.aduanet.gob.pe/servlet/SgCDUI2?option=una&amp;n=40&amp;codaduana=046&amp;anoprese=2025&amp;numecorre=03076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A074B-C8F3-498D-92CF-78539E4C6DE7}">
  <sheetPr>
    <tabColor rgb="FFFF0000"/>
    <outlinePr summaryBelow="0" summaryRight="0"/>
  </sheetPr>
  <dimension ref="A1:EU1000"/>
  <sheetViews>
    <sheetView showGridLines="0" workbookViewId="0">
      <pane xSplit="2" topLeftCell="DX1" activePane="topRight" state="frozen"/>
      <selection pane="topRight" activeCell="M2" sqref="M2"/>
    </sheetView>
  </sheetViews>
  <sheetFormatPr baseColWidth="10" defaultColWidth="12.6640625" defaultRowHeight="15" customHeight="1" x14ac:dyDescent="0.3"/>
  <cols>
    <col min="1" max="1" width="7.33203125" customWidth="1"/>
    <col min="2" max="2" width="15.77734375" customWidth="1"/>
    <col min="3" max="3" width="13" customWidth="1"/>
    <col min="4" max="4" width="13" hidden="1" customWidth="1"/>
    <col min="5" max="5" width="14" customWidth="1"/>
    <col min="6" max="6" width="31.77734375" customWidth="1"/>
    <col min="7" max="7" width="29.88671875" customWidth="1"/>
    <col min="8" max="8" width="21.109375" customWidth="1"/>
    <col min="9" max="35" width="15.77734375" customWidth="1"/>
    <col min="36" max="36" width="37" customWidth="1"/>
    <col min="37" max="39" width="33.33203125" customWidth="1"/>
    <col min="40" max="40" width="37" customWidth="1"/>
    <col min="41" max="57" width="15.77734375" customWidth="1"/>
    <col min="58" max="67" width="15.77734375" hidden="1" customWidth="1"/>
    <col min="68" max="79" width="15.77734375" customWidth="1"/>
    <col min="80" max="83" width="15.77734375" hidden="1" customWidth="1"/>
    <col min="84" max="91" width="15.77734375" customWidth="1"/>
    <col min="92" max="101" width="15.77734375" hidden="1" customWidth="1"/>
    <col min="102" max="132" width="15.77734375" customWidth="1"/>
    <col min="133" max="133" width="16.33203125" customWidth="1"/>
    <col min="134" max="134" width="12.88671875" customWidth="1"/>
    <col min="135" max="135" width="53.44140625" customWidth="1"/>
    <col min="136" max="138" width="12.21875" customWidth="1"/>
    <col min="139" max="139" width="12.6640625" customWidth="1"/>
    <col min="140" max="140" width="17.88671875" customWidth="1"/>
    <col min="141" max="141" width="15.109375" customWidth="1"/>
    <col min="142" max="142" width="22.109375" customWidth="1"/>
    <col min="143" max="143" width="13.88671875" customWidth="1"/>
    <col min="144" max="144" width="25.21875" customWidth="1"/>
    <col min="145" max="145" width="11.109375" customWidth="1"/>
    <col min="146" max="146" width="24.44140625" customWidth="1"/>
    <col min="147" max="147" width="38.77734375" customWidth="1"/>
    <col min="148" max="148" width="39.21875" customWidth="1"/>
    <col min="149" max="149" width="13" customWidth="1"/>
    <col min="150" max="151" width="15.77734375" customWidth="1"/>
  </cols>
  <sheetData>
    <row r="1" spans="1:151" ht="183.75" customHeight="1" x14ac:dyDescent="0.3">
      <c r="A1" s="5" t="s">
        <v>3012</v>
      </c>
      <c r="B1" s="6" t="s">
        <v>3013</v>
      </c>
      <c r="C1" s="7" t="s">
        <v>3014</v>
      </c>
      <c r="D1" s="7" t="s">
        <v>3015</v>
      </c>
      <c r="E1" s="8" t="s">
        <v>3016</v>
      </c>
      <c r="F1" s="5" t="s">
        <v>3017</v>
      </c>
      <c r="G1" s="5" t="s">
        <v>3018</v>
      </c>
      <c r="H1" s="5" t="s">
        <v>3019</v>
      </c>
      <c r="I1" s="5" t="s">
        <v>3020</v>
      </c>
      <c r="J1" s="5" t="s">
        <v>3021</v>
      </c>
      <c r="K1" s="5" t="s">
        <v>3022</v>
      </c>
      <c r="L1" s="9" t="s">
        <v>3023</v>
      </c>
      <c r="M1" s="9" t="s">
        <v>3024</v>
      </c>
      <c r="N1" s="9" t="s">
        <v>3025</v>
      </c>
      <c r="O1" s="9" t="s">
        <v>3026</v>
      </c>
      <c r="P1" s="9" t="s">
        <v>3027</v>
      </c>
      <c r="Q1" s="9" t="s">
        <v>3028</v>
      </c>
      <c r="R1" s="10" t="s">
        <v>3029</v>
      </c>
      <c r="S1" s="10" t="s">
        <v>3030</v>
      </c>
      <c r="T1" s="10" t="s">
        <v>3031</v>
      </c>
      <c r="U1" s="10" t="s">
        <v>3032</v>
      </c>
      <c r="V1" s="10" t="s">
        <v>3033</v>
      </c>
      <c r="W1" s="10" t="s">
        <v>3034</v>
      </c>
      <c r="X1" s="10" t="s">
        <v>3035</v>
      </c>
      <c r="Y1" s="11" t="s">
        <v>3036</v>
      </c>
      <c r="Z1" s="11" t="s">
        <v>3037</v>
      </c>
      <c r="AA1" s="11" t="s">
        <v>3038</v>
      </c>
      <c r="AB1" s="11" t="s">
        <v>3039</v>
      </c>
      <c r="AC1" s="11" t="s">
        <v>3040</v>
      </c>
      <c r="AD1" s="11" t="s">
        <v>3041</v>
      </c>
      <c r="AE1" s="11" t="s">
        <v>3042</v>
      </c>
      <c r="AF1" s="11" t="s">
        <v>3043</v>
      </c>
      <c r="AG1" s="11" t="s">
        <v>3044</v>
      </c>
      <c r="AH1" s="12" t="s">
        <v>3045</v>
      </c>
      <c r="AI1" s="12" t="s">
        <v>3046</v>
      </c>
      <c r="AJ1" s="12" t="s">
        <v>3047</v>
      </c>
      <c r="AK1" s="12" t="s">
        <v>3048</v>
      </c>
      <c r="AL1" s="12" t="s">
        <v>3049</v>
      </c>
      <c r="AM1" s="12" t="s">
        <v>3050</v>
      </c>
      <c r="AN1" s="13" t="s">
        <v>3051</v>
      </c>
      <c r="AO1" s="13" t="s">
        <v>3052</v>
      </c>
      <c r="AP1" s="13" t="s">
        <v>3053</v>
      </c>
      <c r="AQ1" s="13" t="s">
        <v>3054</v>
      </c>
      <c r="AR1" s="14" t="s">
        <v>3055</v>
      </c>
      <c r="AS1" s="14" t="s">
        <v>3056</v>
      </c>
      <c r="AT1" s="14" t="s">
        <v>3057</v>
      </c>
      <c r="AU1" s="14" t="s">
        <v>3058</v>
      </c>
      <c r="AV1" s="14" t="s">
        <v>3059</v>
      </c>
      <c r="AW1" s="14" t="s">
        <v>3060</v>
      </c>
      <c r="AX1" s="15" t="s">
        <v>3061</v>
      </c>
      <c r="AY1" s="15" t="s">
        <v>3062</v>
      </c>
      <c r="AZ1" s="15" t="s">
        <v>3063</v>
      </c>
      <c r="BA1" s="15" t="s">
        <v>3064</v>
      </c>
      <c r="BB1" s="15" t="s">
        <v>3065</v>
      </c>
      <c r="BC1" s="15" t="s">
        <v>3066</v>
      </c>
      <c r="BD1" s="15" t="s">
        <v>3067</v>
      </c>
      <c r="BE1" s="15" t="s">
        <v>3068</v>
      </c>
      <c r="BF1" s="16" t="s">
        <v>3069</v>
      </c>
      <c r="BG1" s="16" t="s">
        <v>3070</v>
      </c>
      <c r="BH1" s="16" t="s">
        <v>3071</v>
      </c>
      <c r="BI1" s="16" t="s">
        <v>3072</v>
      </c>
      <c r="BJ1" s="16" t="s">
        <v>3073</v>
      </c>
      <c r="BK1" s="16" t="s">
        <v>3074</v>
      </c>
      <c r="BL1" s="16" t="s">
        <v>3075</v>
      </c>
      <c r="BM1" s="16" t="s">
        <v>3076</v>
      </c>
      <c r="BN1" s="16" t="s">
        <v>3077</v>
      </c>
      <c r="BO1" s="16" t="s">
        <v>3078</v>
      </c>
      <c r="BP1" s="16" t="s">
        <v>3079</v>
      </c>
      <c r="BQ1" s="16" t="s">
        <v>3080</v>
      </c>
      <c r="BR1" s="16" t="s">
        <v>3081</v>
      </c>
      <c r="BS1" s="16" t="s">
        <v>3082</v>
      </c>
      <c r="BT1" s="16" t="s">
        <v>3083</v>
      </c>
      <c r="BU1" s="16" t="s">
        <v>3084</v>
      </c>
      <c r="BV1" s="16" t="s">
        <v>3085</v>
      </c>
      <c r="BW1" s="16" t="s">
        <v>3086</v>
      </c>
      <c r="BX1" s="16" t="s">
        <v>3087</v>
      </c>
      <c r="BY1" s="16" t="s">
        <v>3088</v>
      </c>
      <c r="BZ1" s="16" t="s">
        <v>3089</v>
      </c>
      <c r="CA1" s="16" t="s">
        <v>3090</v>
      </c>
      <c r="CB1" s="17" t="s">
        <v>3091</v>
      </c>
      <c r="CC1" s="17" t="s">
        <v>3092</v>
      </c>
      <c r="CD1" s="17" t="s">
        <v>3093</v>
      </c>
      <c r="CE1" s="17" t="s">
        <v>3094</v>
      </c>
      <c r="CF1" s="17" t="s">
        <v>3095</v>
      </c>
      <c r="CG1" s="17" t="s">
        <v>3096</v>
      </c>
      <c r="CH1" s="17" t="s">
        <v>3097</v>
      </c>
      <c r="CI1" s="17" t="s">
        <v>3098</v>
      </c>
      <c r="CJ1" s="17" t="s">
        <v>3099</v>
      </c>
      <c r="CK1" s="17" t="s">
        <v>3100</v>
      </c>
      <c r="CL1" s="17" t="s">
        <v>3101</v>
      </c>
      <c r="CM1" s="17" t="s">
        <v>3102</v>
      </c>
      <c r="CN1" s="18" t="s">
        <v>3103</v>
      </c>
      <c r="CO1" s="18" t="s">
        <v>3104</v>
      </c>
      <c r="CP1" s="18" t="s">
        <v>3105</v>
      </c>
      <c r="CQ1" s="18" t="s">
        <v>3106</v>
      </c>
      <c r="CR1" s="18" t="s">
        <v>3107</v>
      </c>
      <c r="CS1" s="18" t="s">
        <v>3108</v>
      </c>
      <c r="CT1" s="18" t="s">
        <v>3109</v>
      </c>
      <c r="CU1" s="18" t="s">
        <v>3110</v>
      </c>
      <c r="CV1" s="18" t="s">
        <v>3111</v>
      </c>
      <c r="CW1" s="18" t="s">
        <v>3112</v>
      </c>
      <c r="CX1" s="18" t="s">
        <v>3113</v>
      </c>
      <c r="CY1" s="18" t="s">
        <v>3114</v>
      </c>
      <c r="CZ1" s="18" t="s">
        <v>3115</v>
      </c>
      <c r="DA1" s="18" t="s">
        <v>3116</v>
      </c>
      <c r="DB1" s="18" t="s">
        <v>3117</v>
      </c>
      <c r="DC1" s="18" t="s">
        <v>3118</v>
      </c>
      <c r="DD1" s="18" t="s">
        <v>3119</v>
      </c>
      <c r="DE1" s="18" t="s">
        <v>3120</v>
      </c>
      <c r="DF1" s="18" t="s">
        <v>3121</v>
      </c>
      <c r="DG1" s="18" t="s">
        <v>3122</v>
      </c>
      <c r="DH1" s="18" t="s">
        <v>3123</v>
      </c>
      <c r="DI1" s="18" t="s">
        <v>3124</v>
      </c>
      <c r="DJ1" s="19" t="s">
        <v>3125</v>
      </c>
      <c r="DK1" s="19" t="s">
        <v>3126</v>
      </c>
      <c r="DL1" s="19" t="s">
        <v>3127</v>
      </c>
      <c r="DM1" s="19" t="s">
        <v>3128</v>
      </c>
      <c r="DN1" s="19" t="s">
        <v>3129</v>
      </c>
      <c r="DO1" s="19" t="s">
        <v>3130</v>
      </c>
      <c r="DP1" s="19" t="s">
        <v>3131</v>
      </c>
      <c r="DQ1" s="19" t="s">
        <v>3132</v>
      </c>
      <c r="DR1" s="19" t="s">
        <v>3133</v>
      </c>
      <c r="DS1" s="19" t="s">
        <v>3134</v>
      </c>
      <c r="DT1" s="19" t="s">
        <v>3135</v>
      </c>
      <c r="DU1" s="19" t="s">
        <v>3136</v>
      </c>
      <c r="DV1" s="19" t="s">
        <v>3137</v>
      </c>
      <c r="DW1" s="19" t="s">
        <v>3138</v>
      </c>
      <c r="DX1" s="19" t="s">
        <v>3139</v>
      </c>
      <c r="DY1" s="19" t="s">
        <v>3140</v>
      </c>
      <c r="DZ1" s="19" t="s">
        <v>3141</v>
      </c>
      <c r="EA1" s="19" t="s">
        <v>3142</v>
      </c>
      <c r="EB1" s="19" t="s">
        <v>3143</v>
      </c>
      <c r="EC1" s="19" t="s">
        <v>3144</v>
      </c>
      <c r="ED1" s="19" t="s">
        <v>3145</v>
      </c>
      <c r="EE1" s="19" t="s">
        <v>3146</v>
      </c>
      <c r="EF1" s="19" t="s">
        <v>3147</v>
      </c>
      <c r="EG1" s="19" t="s">
        <v>3148</v>
      </c>
      <c r="EH1" s="19" t="s">
        <v>3149</v>
      </c>
      <c r="EI1" s="19" t="s">
        <v>3150</v>
      </c>
      <c r="EJ1" s="19" t="s">
        <v>3151</v>
      </c>
      <c r="EK1" s="19" t="s">
        <v>3152</v>
      </c>
      <c r="EL1" s="19" t="s">
        <v>3153</v>
      </c>
      <c r="EM1" s="19" t="s">
        <v>3154</v>
      </c>
      <c r="EN1" s="19" t="s">
        <v>3155</v>
      </c>
      <c r="EO1" s="19" t="s">
        <v>3156</v>
      </c>
      <c r="EP1" s="19" t="s">
        <v>3157</v>
      </c>
      <c r="EQ1" s="19" t="s">
        <v>3158</v>
      </c>
      <c r="ER1" s="19" t="s">
        <v>3159</v>
      </c>
      <c r="ES1" s="19" t="s">
        <v>3160</v>
      </c>
      <c r="ET1" s="19" t="s">
        <v>3161</v>
      </c>
      <c r="EU1" s="19" t="s">
        <v>3162</v>
      </c>
    </row>
    <row r="2" spans="1:151" ht="183.75" customHeight="1" x14ac:dyDescent="0.3">
      <c r="A2" s="20">
        <v>1</v>
      </c>
      <c r="B2" s="21">
        <v>20132489824</v>
      </c>
      <c r="C2" s="22" t="s">
        <v>3163</v>
      </c>
      <c r="D2" s="23"/>
      <c r="E2" s="24" t="str">
        <f t="array" ref="E2">IF($ET2="","",IF(INDEX('[1]base consolidad MIDAGRI'!DW$2:DW$597,$ET2)="","",INDEX('[1]base consolidad MIDAGRI'!DW$2:DW$597,$ET2)))</f>
        <v>Cooperativa Agraria Cafetalera Chancamayo Ltda N° 008-B-VII,</v>
      </c>
      <c r="F2" s="20" t="str">
        <f t="array" ref="F2">IF($ET2="","",IF(INDEX('[1]base consolidad MIDAGRI'!DU$2:DU$597,$ET2)="","",INDEX('[1]base consolidad MIDAGRI'!DU$2:DU$597,$ET2)))</f>
        <v>La Cooperativa agraria cafetalera Chancamayo ltda 008*B-VII es una organización sólida y debidamente formalizada que inició sus actividades económicas el 15/02/1974, se ha consolidado como un referente en la producción y comercialización de café de calidad de la region Cusco.</v>
      </c>
      <c r="G2" s="20" t="s">
        <v>3164</v>
      </c>
      <c r="H2" s="20" t="s">
        <v>3165</v>
      </c>
      <c r="I2" s="23" t="str">
        <f t="array" ref="I2">IF($ET2="","",IF(INDEX('[1]base consolidad MIDAGRI'!DJ$2:DJ$597,$ET2)="","",INDEX('[1]base consolidad MIDAGRI'!DJ$2:DJ$597,$ET2)))</f>
        <v>COOPERATIVA AGRARIA CAFETALERA CHANCAMAYO LTDA. N° 008-B-VII</v>
      </c>
      <c r="J2" s="23" t="str">
        <f t="array" ref="J2">IF($ET2="","",IF(INDEX('[1]base consolidad MIDAGRI'!DQ$2:DQ$597,$ET2)="","",INDEX('[1]base consolidad MIDAGRI'!DQ$2:DQ$597,$ET2)))</f>
        <v>SI</v>
      </c>
      <c r="K2" s="25">
        <f t="array" ref="K2">IF($ET2="","",IF(INDEX('[1]base consolidad MIDAGRI'!DR$2:DR$597,$ET2)="","",INDEX('[1]base consolidad MIDAGRI'!DR$2:DR$597,$ET2)))</f>
        <v>27075</v>
      </c>
      <c r="L2" s="20" t="str">
        <f t="array" ref="L2">IF($ET2="","",IF(INDEX('[1]base consolidad MIDAGRI'!DN$2:DN$597,$ET2)="","",INDEX('[1]base consolidad MIDAGRI'!DN$2:DN$597,$ET2)))</f>
        <v>Cusco</v>
      </c>
      <c r="M2" s="20" t="e">
        <f t="array" aca="1" ref="M2" ca="1">IF($ET2="","",_xludf.LET(_xlpm.x,INDEX('[1]base consolidad MIDAGRI'!H$2:H$597,$ET2),IF(_xlpm.x="","",SUBSTITUTE(TRIM(_xlpm.x),"Convencion","Convención"))))</f>
        <v>#NAME?</v>
      </c>
      <c r="N2" s="20" t="str">
        <f t="array" ref="N2">IF($ET2="","",IF(INDEX('[1]base consolidad MIDAGRI'!I$2:I$597,$ET2)="","",INDEX('[1]base consolidad MIDAGRI'!I$2:I$597,$ET2)))</f>
        <v>Yanatile</v>
      </c>
      <c r="O2" s="20" t="e">
        <f t="array" aca="1" ref="O2" ca="1">IF($B2="","",_xludf.LET(_xlpm.m,_xlfn.XLOOKUP($B2&amp;"",'[1]base consolidad MIDAGRI'!$A$2:$A$597&amp;"",'[1]base consolidad MIDAGRI'!$F$2:$F$597,""),_xlpm.g,_xlfn.XLOOKUP($B2&amp;"",'[1]base global'!$DI$5:$DI$682&amp;"",'[1]base global'!$E$5:$E$682,""),RIGHT("000000"&amp;IF(_xlpm.m&lt;&gt;"",_xlpm.m,IF(_xlpm.g&lt;&gt;"",_xlpm.g,"080408")),6)))</f>
        <v>#NAME?</v>
      </c>
      <c r="P2" s="20" t="str">
        <f t="array" ref="P2">IF($ET2="","",IF(INDEX('[1]base consolidad MIDAGRI'!E$2:E$597,$ET2)="","",INDEX('[1]base consolidad MIDAGRI'!E$2:E$597,$ET2)))</f>
        <v>Cusco</v>
      </c>
      <c r="Q2" s="20" t="str">
        <f t="array" ref="Q2">IF($ET2="","",IF(INDEX('[1]base consolidad MIDAGRI'!EK$2:EK$597,$ET2)="","",INDEX('[1]base consolidad MIDAGRI'!EK$2:EK$597,$ET2)))</f>
        <v>Centro Poblado de Chancamayo Yanatile - Provincia de Calca</v>
      </c>
      <c r="R2" s="20" t="str">
        <f t="array" ref="R2">IF($ET2="","",IF(INDEX('[1]base consolidad MIDAGRI'!ES$2:ES$597,$ET2)="","",INDEX('[1]base consolidad MIDAGRI'!ES$2:ES$597,$ET2)))</f>
        <v>Fredy Castillo Herrera</v>
      </c>
      <c r="S2" s="20">
        <f t="array" ref="S2">IF($ET2="","",IF(INDEX('[1]base consolidad MIDAGRI'!ET$2:ET$597,$ET2)="","",INDEX('[1]base consolidad MIDAGRI'!ET$2:ET$597,$ET2)))</f>
        <v>976065194</v>
      </c>
      <c r="T2" s="20" t="str">
        <f t="array" ref="T2">IF($ET2="","",IF(INDEX('[1]base consolidad MIDAGRI'!EP$2:EP$597,$ET2)="","",INDEX('[1]base consolidad MIDAGRI'!EP$2:EP$597,$ET2)))</f>
        <v>Fredy Castillo Herrera</v>
      </c>
      <c r="U2" s="20" t="str">
        <f t="array" ref="U2">IF($ET2="","",IF(INDEX('[1]base consolidad MIDAGRI'!EL$2:EL$597,$ET2)="","",INDEX('[1]base consolidad MIDAGRI'!EL$2:EL$597,$ET2)))</f>
        <v>walticomt@hotmail.com</v>
      </c>
      <c r="V2" s="20">
        <f t="array" ref="V2">IF($ET2="","",IF(INDEX('[1]base consolidad MIDAGRI'!EM$2:EM$597,$ET2)="","",INDEX('[1]base consolidad MIDAGRI'!EM$2:EM$597,$ET2)))</f>
        <v>976065194</v>
      </c>
      <c r="W2" s="20" t="str">
        <f t="array" ref="W2">IF($ET2="","",IF(INDEX('[1]base consolidad MIDAGRI'!EN$2:EN$597,$ET2)="","",INDEX('[1]base consolidad MIDAGRI'!EN$2:EN$597,$ET2)))</f>
        <v/>
      </c>
      <c r="X2" s="20" t="str">
        <f t="array" ref="X2">IF($ET2="","",IF(INDEX('[1]base consolidad MIDAGRI'!EO$2:EO$597,$ET2)="","",INDEX('[1]base consolidad MIDAGRI'!EO$2:EO$597,$ET2)))</f>
        <v/>
      </c>
      <c r="Y2" s="26">
        <f t="array" ref="Y2">IF($ET2="","",IF(INDEX('[1]base consolidad MIDAGRI'!DX$2:DX$597,$ET2)="","",INDEX('[1]base consolidad MIDAGRI'!DX$2:DX$597,$ET2)))</f>
        <v>30</v>
      </c>
      <c r="Z2" s="26">
        <f t="array" ref="Z2">IF($ET2="","",IF(INDEX('[1]base consolidad MIDAGRI'!DY$2:DY$597,$ET2)="","",INDEX('[1]base consolidad MIDAGRI'!DY$2:DY$597,$ET2)))</f>
        <v>14</v>
      </c>
      <c r="AA2" s="20" t="str">
        <f t="array" ref="AA2">IF($ET2="","",IF(INDEX('[1]base consolidad MIDAGRI'!C$2:C$597,$ET2)="","",INDEX('[1]base consolidad MIDAGRI'!C$2:C$597,$ET2)))</f>
        <v>CAFÉ</v>
      </c>
      <c r="AB2" s="20">
        <f t="array" ref="AB2">IF($ET2="","",IF(INDEX('[1]base consolidad MIDAGRI'!DZ$2:DZ$597,$ET2)="","",INDEX('[1]base consolidad MIDAGRI'!DZ$2:DZ$597,$ET2)))</f>
        <v>44</v>
      </c>
      <c r="AC2" s="20" t="str">
        <f t="array" ref="AC2">IF($ET2="","",IF(INDEX('[1]base consolidad MIDAGRI'!EA$2:EA$597,$ET2)="","",INDEX('[1]base consolidad MIDAGRI'!EA$2:EA$597,$ET2)))</f>
        <v>20TM</v>
      </c>
      <c r="AD2" s="20" t="str">
        <f t="array" ref="AD2">IF($ET2="","",IF(INDEX('[1]base consolidad MIDAGRI'!EB$2:EB$597,$ET2)="","",INDEX('[1]base consolidad MIDAGRI'!EB$2:EB$597,$ET2)))</f>
        <v>Mayo - Agosto</v>
      </c>
      <c r="AE2" s="20" t="str">
        <f t="array" ref="AE2">IF($ET2="","",IF(INDEX('[1]base consolidad MIDAGRI'!EC$2:EC$597,$ET2)="","",INDEX('[1]base consolidad MIDAGRI'!EC$2:EC$597,$ET2)))</f>
        <v>Junio - Noviembre</v>
      </c>
      <c r="AF2" s="20" t="e">
        <f t="array" aca="1" ref="AF2" ca="1">_xludf.LET(_xlpm.x,IFERROR(_xlfn.XLOOKUP($B2&amp;"",'[1]base consolidad MIDAGRI'!$A$2:$A$597&amp;"",'[1]base consolidad MIDAGRI'!$ED$2:$ED$597,""),""),IF(OR(_xlpm.x="",_xlpm.x=0),"",_xlpm.x))</f>
        <v>#NAME?</v>
      </c>
      <c r="AG2" s="20" t="e">
        <f t="array" aca="1" ref="AG2" ca="1">_xludf.LET(_xlpm.x,IFERROR(_xlfn.XLOOKUP($B2&amp;"",'[1]base consolidad MIDAGRI'!$A$2:$A$597&amp;"",'[1]base consolidad MIDAGRI'!$EE$2:$EE$597,""),""),IF(OR(_xlpm.x="",_xlpm.x=0),"",_xlpm.x))</f>
        <v>#NAME?</v>
      </c>
      <c r="AH2" s="20" t="str">
        <f t="array" ref="AH2">IF($ET2="","",IF(INDEX('[1]base consolidad MIDAGRI'!EF$2:EF$597,$ET2)="","",INDEX('[1]base consolidad MIDAGRI'!EF$2:EF$597,$ET2)))</f>
        <v>Certificacion Organica, vigencia hasta 14/08/2026</v>
      </c>
      <c r="AI2" s="20" t="str">
        <f t="array" ref="AI2">IF($ET2="","",IF(INDEX('[1]base consolidad MIDAGRI'!EG$2:EG$597,$ET2)="","",INDEX('[1]base consolidad MIDAGRI'!EG$2:EG$597,$ET2)))</f>
        <v>Vigencia organica hasta 26/03/2027</v>
      </c>
      <c r="AJ2" s="20" t="str">
        <f t="array" ref="AJ2">IF($ET2="","",IF(INDEX('[1]base consolidad MIDAGRI'!EH$2:EH$597,$ET2)="","",INDEX('[1]base consolidad MIDAGRI'!EH$2:EH$597,$ET2)))</f>
        <v/>
      </c>
      <c r="AK2" s="20" t="str">
        <f t="array" ref="AK2">IF($ET2="","",IF(INDEX('[1]base consolidad MIDAGRI'!EI$2:EI$597,$ET2)="","",INDEX('[1]base consolidad MIDAGRI'!EI$2:EI$597,$ET2)))</f>
        <v>Grado 1: 65 %, Grado 2: 60%</v>
      </c>
      <c r="AL2" s="20" t="str">
        <f t="array" ref="AL2">IF($ET2="","",IF(INDEX('[1]base consolidad MIDAGRI'!EV$2:EV$597,$ET2)="","",INDEX('[1]base consolidad MIDAGRI'!EV$2:EV$597,$ET2)))</f>
        <v>no cuenta con registro</v>
      </c>
      <c r="AM2" s="25" t="str">
        <f t="array" ref="AM2">IF($ET2="","",IF(INDEX('[1]base consolidad MIDAGRI'!EW$2:EW$597,$ET2)="","",INDEX('[1]base consolidad MIDAGRI'!EW$2:EW$597,$ET2)))</f>
        <v/>
      </c>
      <c r="AN2" s="20" t="str">
        <f t="array" ref="AN2">IF($ET2="","",IF(INDEX('[1]base consolidad MIDAGRI'!EX$2:EX$597,$ET2)="","",INDEX('[1]base consolidad MIDAGRI'!EX$2:EX$597,$ET2)))</f>
        <v/>
      </c>
      <c r="AO2" s="20" t="str">
        <f t="array" ref="AO2">IF($ET2="","",IF(INDEX('[1]base consolidad MIDAGRI'!EY$2:EY$597,$ET2)="","",INDEX('[1]base consolidad MIDAGRI'!EY$2:EY$597,$ET2)))</f>
        <v/>
      </c>
      <c r="AP2" s="20" t="str">
        <f t="array" ref="AP2">IF($ET2="","",IF(INDEX('[1]base consolidad MIDAGRI'!EZ$2:EZ$597,$ET2)="","",INDEX('[1]base consolidad MIDAGRI'!EZ$2:EZ$597,$ET2)))</f>
        <v/>
      </c>
      <c r="AQ2" s="20" t="str">
        <f t="array" ref="AQ2">IF($ET2="","",IF(INDEX('[1]base consolidad MIDAGRI'!FA$2:FA$597,$ET2)="","",INDEX('[1]base consolidad MIDAGRI'!FA$2:FA$597,$ET2)))</f>
        <v/>
      </c>
      <c r="AR2" s="23" t="str">
        <f t="array" ref="AR2">IF($ET2="","",IF(INDEX('[1]base consolidad MIDAGRI'!FC$2:FC$597,$ET2)="","",INDEX('[1]base consolidad MIDAGRI'!FC$2:FC$597,$ET2)))</f>
        <v>NO</v>
      </c>
      <c r="AS2" s="27" t="str">
        <f t="array" ref="AS2">IF($ET2="","",IF(INDEX('[1]base consolidad MIDAGRI'!FD$2:FD$597,$ET2)="","",INDEX('[1]base consolidad MIDAGRI'!FD$2:FD$597,$ET2)))</f>
        <v/>
      </c>
      <c r="AT2" s="27" t="str">
        <f t="array" ref="AT2">IF($ET2="","",IF(INDEX('[1]base consolidad MIDAGRI'!FE$2:FE$597,$ET2)="","",INDEX('[1]base consolidad MIDAGRI'!FE$2:FE$597,$ET2)))</f>
        <v/>
      </c>
      <c r="AU2" s="27" t="str">
        <f t="array" ref="AU2">IF($ET2="","",IF(INDEX('[1]base consolidad MIDAGRI'!FF$2:FF$597,$ET2)="","",INDEX('[1]base consolidad MIDAGRI'!FF$2:FF$597,$ET2)))</f>
        <v/>
      </c>
      <c r="AV2" s="27" t="str">
        <f t="array" ref="AV2">IF($ET2="","",IF(INDEX('[1]base consolidad MIDAGRI'!FG$2:FG$597,$ET2)="","",INDEX('[1]base consolidad MIDAGRI'!FG$2:FG$597,$ET2)))</f>
        <v/>
      </c>
      <c r="AW2" s="20" t="str">
        <f t="array" ref="AW2">IF($ET2="","",IF(INDEX('[1]base consolidad MIDAGRI'!FH$2:FH$597,$ET2)="","",INDEX('[1]base consolidad MIDAGRI'!FH$2:FH$597,$ET2)))</f>
        <v/>
      </c>
      <c r="AX2" s="20" t="str">
        <f t="array" ref="AX2">IF($ET2="","",IF(INDEX('[1]base consolidad MIDAGRI'!R$2:R$597,$ET2)="","",INDEX('[1]base consolidad MIDAGRI'!R$2:R$597,$ET2)))</f>
        <v/>
      </c>
      <c r="AY2" s="20" t="str">
        <f t="array" ref="AY2">IF($ET2="","",IF(INDEX('[1]base consolidad MIDAGRI'!S$2:S$597,$ET2)="","",INDEX('[1]base consolidad MIDAGRI'!S$2:S$597,$ET2)))</f>
        <v/>
      </c>
      <c r="AZ2" s="20">
        <f t="array" ref="AZ2">IF($ET2="","",IF(INDEX('[1]base consolidad MIDAGRI'!DS$2:DS$597,$ET2)="","",INDEX('[1]base consolidad MIDAGRI'!DS$2:DS$597,$ET2)))</f>
        <v>2025</v>
      </c>
      <c r="BA2" s="20" t="s">
        <v>184</v>
      </c>
      <c r="BB2" s="20" t="e">
        <f t="array" aca="1" ref="BB2" ca="1">IF($ET2="","",_xludf.LET(_xlpm.x,INDEX('[1]base consolidad MIDAGRI'!DT$2:DT$597,$ET2),IF(_xlpm.x="","",_xludf.IFS(LOWER(TRIM(_xlpm.x))="ejecucion","Ejecución",LOWER(TRIM(_xlpm.x))="ejecusion","Ejecución",TRUE,TRIM(_xlpm.x)))))</f>
        <v>#NAME?</v>
      </c>
      <c r="BC2" s="20" t="str">
        <f t="array" ref="BC2">IF($ET2="","",IF(INDEX('[1]base consolidad MIDAGRI'!DV$2:DV$597,$ET2)="","",INDEX('[1]base consolidad MIDAGRI'!DV$2:DV$597,$ET2)))</f>
        <v>En el marco de las estrategias de apoyo al productor, AGROMERCADO se encuentra ejecutando un Plan de Articulación Comercial en beneficio de esta cooperativa. Esta intervención se realiza en estricto cumplimiento de lo priorizado en el Anexo 5A</v>
      </c>
      <c r="BD2" s="28" t="str">
        <f t="array" ref="BD2">IF($ET2="","",IF(INDEX('[1]base consolidad MIDAGRI'!EJ$2:EJ$597,$ET2)="","",INDEX('[1]base consolidad MIDAGRI'!EJ$2:EJ$597,$ET2)))</f>
        <v/>
      </c>
      <c r="BE2" s="20" t="str">
        <f t="array" ref="BE2">IF($ET2="","",IF(INDEX('[1]base consolidad MIDAGRI'!FI$2:FI$597,$ET2)="","",INDEX('[1]base consolidad MIDAGRI'!FI$2:FI$597,$ET2)))</f>
        <v>san martin</v>
      </c>
      <c r="BF2" s="26">
        <f t="array" ref="BF2">IF($ET2="","",INDEX('[1]base consolidad MIDAGRI'!W$2:W$597,$ET2))</f>
        <v>0</v>
      </c>
      <c r="BG2" s="26">
        <f t="array" ref="BG2">IF($ET2="","",INDEX('[1]base consolidad MIDAGRI'!X$2:X$597,$ET2))</f>
        <v>0</v>
      </c>
      <c r="BH2" s="26">
        <f t="array" ref="BH2">IF($ET2="","",INDEX('[1]base consolidad MIDAGRI'!Y$2:Y$597,$ET2))</f>
        <v>0</v>
      </c>
      <c r="BI2" s="26">
        <f t="array" ref="BI2">IF($ET2="","",INDEX('[1]base consolidad MIDAGRI'!Z$2:Z$597,$ET2))</f>
        <v>0</v>
      </c>
      <c r="BJ2" s="26">
        <f t="array" ref="BJ2">IF($ET2="","",INDEX('[1]base consolidad MIDAGRI'!AA$2:AA$597,$ET2))</f>
        <v>0</v>
      </c>
      <c r="BK2" s="26">
        <f t="array" ref="BK2">IF($ET2="","",INDEX('[1]base consolidad MIDAGRI'!AB$2:AB$597,$ET2))</f>
        <v>0</v>
      </c>
      <c r="BL2" s="26">
        <f t="array" ref="BL2">IF($ET2="","",INDEX('[1]base consolidad MIDAGRI'!AC$2:AC$597,$ET2))</f>
        <v>0</v>
      </c>
      <c r="BM2" s="26">
        <f t="array" ref="BM2">IF($ET2="","",INDEX('[1]base consolidad MIDAGRI'!AD$2:AD$597,$ET2))</f>
        <v>0</v>
      </c>
      <c r="BN2" s="26">
        <f t="array" ref="BN2">IF($ET2="","",INDEX('[1]base consolidad MIDAGRI'!AE$2:AE$597,$ET2))</f>
        <v>0</v>
      </c>
      <c r="BO2" s="26">
        <f t="array" ref="BO2">IF($ET2="","",INDEX('[1]base consolidad MIDAGRI'!AF$2:AF$597,$ET2))</f>
        <v>0</v>
      </c>
      <c r="BP2" s="26">
        <f t="array" ref="BP2">IF($ET2="","",INDEX('[1]base consolidad MIDAGRI'!AG$2:AG$597,$ET2))</f>
        <v>0</v>
      </c>
      <c r="BQ2" s="26">
        <f t="array" ref="BQ2">IF($ET2="","",INDEX('[1]base consolidad MIDAGRI'!AH$2:AH$597,$ET2))</f>
        <v>0</v>
      </c>
      <c r="BR2" s="26">
        <f t="array" ref="BR2">IF($ET2="","",INDEX('[1]base consolidad MIDAGRI'!AI$2:AI$597,$ET2))</f>
        <v>0</v>
      </c>
      <c r="BS2" s="26">
        <f t="array" ref="BS2">IF($ET2="","",INDEX('[1]base consolidad MIDAGRI'!AJ$2:AJ$597,$ET2))</f>
        <v>0</v>
      </c>
      <c r="BT2" s="26">
        <f t="array" ref="BT2">IF($ET2="","",INDEX('[1]base consolidad MIDAGRI'!AK$2:AK$597,$ET2))</f>
        <v>0</v>
      </c>
      <c r="BU2" s="26">
        <f t="array" ref="BU2">IF($ET2="","",INDEX('[1]base consolidad MIDAGRI'!AL$2:AL$597,$ET2))</f>
        <v>0</v>
      </c>
      <c r="BV2" s="26" t="str">
        <f t="array" ref="BV2">IF($ET2="","",IF(INDEX('[1]base consolidad MIDAGRI'!AM$2:AM$597,$ET2)="","",INDEX('[1]base consolidad MIDAGRI'!AM$2:AM$597,$ET2)))</f>
        <v/>
      </c>
      <c r="BW2" s="26" t="str">
        <f t="array" ref="BW2">IF($ET2="","",IF(INDEX('[1]base consolidad MIDAGRI'!AN$2:AN$597,$ET2)="","",INDEX('[1]base consolidad MIDAGRI'!AN$2:AN$597,$ET2)))</f>
        <v/>
      </c>
      <c r="BX2" s="26">
        <f t="array" ref="BX2">IF($ET2="","",INDEX('[1]base consolidad MIDAGRI'!AO$2:AO$597,$ET2))</f>
        <v>0</v>
      </c>
      <c r="BY2" s="26" t="str">
        <f t="array" ref="BY2">IF($ET2="","",IF(INDEX('[1]base consolidad MIDAGRI'!AP$2:AP$597,$ET2)="","",INDEX('[1]base consolidad MIDAGRI'!AP$2:AP$597,$ET2)))</f>
        <v/>
      </c>
      <c r="BZ2" s="26" t="str">
        <f t="array" ref="BZ2">IF($ET2="","",IF(INDEX('[1]base consolidad MIDAGRI'!AQ$2:AQ$597,$ET2)="","",INDEX('[1]base consolidad MIDAGRI'!AQ$2:AQ$597,$ET2)))</f>
        <v/>
      </c>
      <c r="CA2" s="26">
        <f t="array" ref="CA2">IF($ET2="","",INDEX('[1]base consolidad MIDAGRI'!AR$2:AR$597,$ET2))</f>
        <v>0</v>
      </c>
      <c r="CB2" s="26">
        <f t="array" ref="CB2">IF($ET2="","",INDEX('[1]base consolidad MIDAGRI'!AT$2:AT$597,$ET2))</f>
        <v>0</v>
      </c>
      <c r="CC2" s="26">
        <f t="array" ref="CC2">IF($ET2="","",INDEX('[1]base consolidad MIDAGRI'!AU$2:AU$597,$ET2))</f>
        <v>0</v>
      </c>
      <c r="CD2" s="26">
        <f t="array" ref="CD2">IF($ET2="","",INDEX('[1]base consolidad MIDAGRI'!AV$2:AV$597,$ET2))</f>
        <v>0</v>
      </c>
      <c r="CE2" s="26">
        <f t="array" ref="CE2">IF($ET2="","",INDEX('[1]base consolidad MIDAGRI'!AW$2:AW$597,$ET2))</f>
        <v>0</v>
      </c>
      <c r="CF2" s="26">
        <f t="array" ref="CF2">IF($ET2="","",INDEX('[1]base consolidad MIDAGRI'!AX$2:AX$597,$ET2))</f>
        <v>0</v>
      </c>
      <c r="CG2" s="26">
        <f t="array" ref="CG2">IF($ET2="","",INDEX('[1]base consolidad MIDAGRI'!AY$2:AY$597,$ET2))</f>
        <v>0</v>
      </c>
      <c r="CH2" s="26">
        <f t="array" ref="CH2">IF($ET2="","",INDEX('[1]base consolidad MIDAGRI'!AZ$2:AZ$597,$ET2))</f>
        <v>0</v>
      </c>
      <c r="CI2" s="26">
        <f t="array" ref="CI2">IF($ET2="","",INDEX('[1]base consolidad MIDAGRI'!BA$2:BA$597,$ET2))</f>
        <v>0</v>
      </c>
      <c r="CJ2" s="26" t="str">
        <f t="array" ref="CJ2">IF($ET2="","",IF(INDEX('[1]base consolidad MIDAGRI'!BB$2:BB$597,$ET2)="","",INDEX('[1]base consolidad MIDAGRI'!BB$2:BB$597,$ET2)))</f>
        <v/>
      </c>
      <c r="CK2" s="26" t="str">
        <f t="array" ref="CK2">IF($ET2="","",IF(INDEX('[1]base consolidad MIDAGRI'!BC$2:BC$597,$ET2)="","",INDEX('[1]base consolidad MIDAGRI'!BC$2:BC$597,$ET2)))</f>
        <v/>
      </c>
      <c r="CL2" s="26" t="str">
        <f t="array" ref="CL2">IF($ET2="","",IF(INDEX('[1]base consolidad MIDAGRI'!BD$2:BD$597,$ET2)="","",INDEX('[1]base consolidad MIDAGRI'!BD$2:BD$597,$ET2)))</f>
        <v/>
      </c>
      <c r="CM2" s="26" t="str">
        <f t="array" ref="CM2">IF($ET2="","",IF(INDEX('[1]base consolidad MIDAGRI'!BE$2:BE$597,$ET2)="","",INDEX('[1]base consolidad MIDAGRI'!BE$2:BE$597,$ET2)))</f>
        <v/>
      </c>
      <c r="CN2" s="29">
        <f t="array" ref="CN2">IF($ET2="","",INDEX('[1]base consolidad MIDAGRI'!BF$2:BF$597,$ET2))</f>
        <v>0</v>
      </c>
      <c r="CO2" s="29">
        <f t="array" ref="CO2">IF($ET2="","",INDEX('[1]base consolidad MIDAGRI'!BG$2:BG$597,$ET2))</f>
        <v>0</v>
      </c>
      <c r="CP2" s="29">
        <f t="array" ref="CP2">IF($ET2="","",INDEX('[1]base consolidad MIDAGRI'!BH$2:BH$597,$ET2))</f>
        <v>0</v>
      </c>
      <c r="CQ2" s="29">
        <f t="array" ref="CQ2">IF($ET2="","",INDEX('[1]base consolidad MIDAGRI'!BI$2:BI$597,$ET2))</f>
        <v>0</v>
      </c>
      <c r="CR2" s="29">
        <f t="array" ref="CR2">IF($ET2="","",INDEX('[1]base consolidad MIDAGRI'!BL$2:BL$597,$ET2))</f>
        <v>0</v>
      </c>
      <c r="CS2" s="29">
        <f t="array" ref="CS2">IF($ET2="","",INDEX('[1]base consolidad MIDAGRI'!BM$2:BM$597,$ET2))</f>
        <v>0</v>
      </c>
      <c r="CT2" s="29">
        <f t="array" ref="CT2">IF($ET2="","",INDEX('[1]base consolidad MIDAGRI'!BN$2:BN$597,$ET2))</f>
        <v>0</v>
      </c>
      <c r="CU2" s="29">
        <f t="array" ref="CU2">IF($ET2="","",INDEX('[1]base consolidad MIDAGRI'!BQ$2:BQ$597,$ET2))</f>
        <v>0</v>
      </c>
      <c r="CV2" s="29">
        <f t="array" ref="CV2">IF($ET2="","",INDEX('[1]base consolidad MIDAGRI'!BR$2:BR$597,$ET2))</f>
        <v>0</v>
      </c>
      <c r="CW2" s="29">
        <f t="array" ref="CW2">IF($ET2="","",INDEX('[1]base consolidad MIDAGRI'!BS$2:BS$597,$ET2))</f>
        <v>0</v>
      </c>
      <c r="CX2" s="29">
        <f t="array" ref="CX2">IF($ET2="","",INDEX('[1]base consolidad MIDAGRI'!BV$2:BV$597,$ET2))</f>
        <v>0</v>
      </c>
      <c r="CY2" s="29">
        <f t="array" ref="CY2">IF($ET2="","",INDEX('[1]base consolidad MIDAGRI'!BW$2:BW$597,$ET2))</f>
        <v>0</v>
      </c>
      <c r="CZ2" s="29">
        <f t="array" ref="CZ2">IF($ET2="","",INDEX('[1]base consolidad MIDAGRI'!BX$2:BX$597,$ET2))</f>
        <v>0</v>
      </c>
      <c r="DA2" s="29">
        <f t="array" ref="DA2">IF($ET2="","",INDEX('[1]base consolidad MIDAGRI'!CA$2:CA$597,$ET2))</f>
        <v>0</v>
      </c>
      <c r="DB2" s="29">
        <f t="array" ref="DB2">IF($ET2="","",INDEX('[1]base consolidad MIDAGRI'!CB$2:CB$597,$ET2))</f>
        <v>0</v>
      </c>
      <c r="DC2" s="29">
        <f t="array" ref="DC2">IF($ET2="","",INDEX('[1]base consolidad MIDAGRI'!CC$2:CC$597,$ET2))</f>
        <v>0</v>
      </c>
      <c r="DD2" s="30" t="str">
        <f t="array" ref="DD2">IF($ET2="","",IF(INDEX('[1]base consolidad MIDAGRI'!CF$2:CF$597,$ET2)="","",INDEX('[1]base consolidad MIDAGRI'!CF$2:CF$597,$ET2)))</f>
        <v/>
      </c>
      <c r="DE2" s="30" t="str">
        <f t="array" ref="DE2">IF($ET2="","",IF(INDEX('[1]base consolidad MIDAGRI'!CG$2:CG$597,$ET2)="","",INDEX('[1]base consolidad MIDAGRI'!CG$2:CG$597,$ET2)))</f>
        <v/>
      </c>
      <c r="DF2" s="29">
        <f t="array" ref="DF2">IF($ET2="","",INDEX('[1]base consolidad MIDAGRI'!CH$2:CH$597,$ET2))</f>
        <v>0</v>
      </c>
      <c r="DG2" s="30" t="str">
        <f t="array" ref="DG2">IF($ET2="","",IF(INDEX('[1]base consolidad MIDAGRI'!CL$2:CL$597,$ET2)="","",INDEX('[1]base consolidad MIDAGRI'!CL$2:CL$597,$ET2)))</f>
        <v/>
      </c>
      <c r="DH2" s="30" t="str">
        <f t="array" ref="DH2">IF($ET2="","",IF(INDEX('[1]base consolidad MIDAGRI'!CM$2:CM$597,$ET2)="","",INDEX('[1]base consolidad MIDAGRI'!CM$2:CM$597,$ET2)))</f>
        <v/>
      </c>
      <c r="DI2" s="29">
        <f t="array" ref="DI2">IF($ET2="","",INDEX('[1]base consolidad MIDAGRI'!CN$2:CN$597,$ET2))</f>
        <v>0</v>
      </c>
      <c r="DJ2" s="29">
        <f t="array" ref="DJ2">IF($ET2="","",INDEX('[1]base consolidad MIDAGRI'!CQ$2:CQ$597,$ET2))</f>
        <v>0</v>
      </c>
      <c r="DK2" s="29">
        <f t="array" ref="DK2">IF($ET2="","",INDEX('[1]base consolidad MIDAGRI'!CR$2:CR$597,$ET2))</f>
        <v>0</v>
      </c>
      <c r="DL2" s="29">
        <f t="array" ref="DL2">IF($ET2="","",INDEX('[1]base consolidad MIDAGRI'!CS$2:CS$597,$ET2))</f>
        <v>0</v>
      </c>
      <c r="DM2" s="29">
        <f t="array" ref="DM2">IF($ET2="","",INDEX('[1]base consolidad MIDAGRI'!CT$2:CT$597,$ET2))</f>
        <v>0</v>
      </c>
      <c r="DN2" s="29">
        <f t="array" ref="DN2">IF($ET2="","",INDEX('[1]base consolidad MIDAGRI'!CU$2:CU$597,$ET2))</f>
        <v>0</v>
      </c>
      <c r="DO2" s="29">
        <f t="array" ref="DO2">IF($ET2="","",INDEX('[1]base consolidad MIDAGRI'!CV$2:CV$597,$ET2))</f>
        <v>0</v>
      </c>
      <c r="DP2" s="29">
        <f t="array" ref="DP2">IF($ET2="","",INDEX('[1]base consolidad MIDAGRI'!CW$2:CW$597,$ET2))</f>
        <v>0</v>
      </c>
      <c r="DQ2" s="29">
        <f t="array" ref="DQ2">IF($ET2="","",INDEX('[1]base consolidad MIDAGRI'!CX$2:CX$597,$ET2))</f>
        <v>0</v>
      </c>
      <c r="DR2" s="29">
        <f t="array" ref="DR2">IF($ET2="","",INDEX('[1]base consolidad MIDAGRI'!CY$2:CY$597,$ET2))</f>
        <v>0</v>
      </c>
      <c r="DS2" s="29">
        <f t="array" ref="DS2">IF($ET2="","",INDEX('[1]base consolidad MIDAGRI'!CZ$2:CZ$597,$ET2))</f>
        <v>0</v>
      </c>
      <c r="DT2" s="29">
        <f t="array" ref="DT2">IF($ET2="","",INDEX('[1]base consolidad MIDAGRI'!DA$2:DA$597,$ET2))</f>
        <v>0</v>
      </c>
      <c r="DU2" s="29">
        <f t="array" ref="DU2">IF($ET2="","",INDEX('[1]base consolidad MIDAGRI'!DB$2:DB$597,$ET2))</f>
        <v>0</v>
      </c>
      <c r="DV2" s="29">
        <f t="array" ref="DV2">IF($ET2="","",INDEX('[1]base consolidad MIDAGRI'!DC$2:DC$597,$ET2))</f>
        <v>0</v>
      </c>
      <c r="DW2" s="29">
        <f t="array" ref="DW2">IF($ET2="","",INDEX('[1]base consolidad MIDAGRI'!DD$2:DD$597,$ET2))</f>
        <v>0</v>
      </c>
      <c r="DX2" s="29">
        <f t="array" ref="DX2">IF($ET2="","",INDEX('[1]base consolidad MIDAGRI'!DE$2:DE$597,$ET2))</f>
        <v>0</v>
      </c>
      <c r="DY2" s="29">
        <f t="array" ref="DY2">IF($ET2="","",INDEX('[1]base consolidad MIDAGRI'!DF$2:DF$597,$ET2))</f>
        <v>0</v>
      </c>
      <c r="DZ2" s="29">
        <f t="array" ref="DZ2">IF($ET2="","",INDEX('[1]base consolidad MIDAGRI'!DG$2:DG$597,$ET2))</f>
        <v>0</v>
      </c>
      <c r="EA2" s="29">
        <f t="array" ref="EA2">IF($ET2="","",INDEX('[1]base consolidad MIDAGRI'!DH$2:DH$597,$ET2))</f>
        <v>0</v>
      </c>
      <c r="EB2" s="29">
        <f t="array" ref="EB2">IF($ET2="","",INDEX('[1]base consolidad MIDAGRI'!DI$2:DI$597,$ET2))</f>
        <v>0</v>
      </c>
      <c r="EC2" s="20" t="str">
        <f t="array" ref="EC2">IF($ET2="","",IF(INDEX('[1]base consolidad MIDAGRI'!D$2:D$597,$ET2)="","",INDEX('[1]base consolidad MIDAGRI'!D$2:D$597,$ET2)))</f>
        <v>CAFÉ</v>
      </c>
      <c r="ED2" s="20" t="e">
        <f t="array" aca="1" ref="ED2" ca="1">IF($B2="","",_xludf.LET(_xlpm.m,_xlfn.XLOOKUP($B2&amp;"",'[1]base consolidad MIDAGRI'!$A$2:$A$597&amp;"",'[1]base consolidad MIDAGRI'!$DK$2:$DK$597,""),_xlpm.g,_xlfn.XLOOKUP($B2&amp;"",'[1]base global'!$DI$5:$DI$682&amp;"",'[1]base global'!$DK$5:$DK$682,""),IF(_xlpm.m&lt;&gt;"",_xlpm.m,_xlpm.g)))</f>
        <v>#NAME?</v>
      </c>
      <c r="EE2" s="20" t="e">
        <f t="array" aca="1" ref="EE2" ca="1">_xludf.LET(_xlpm.x,IFERROR(_xlfn.XLOOKUP($B2&amp;"",'[1]base consolidad MIDAGRI'!$A$2:$A$597&amp;"",'[1]base consolidad MIDAGRI'!$FB$2:$FB$597,""),""),IF(OR(_xlpm.x="",_xlpm.x=0),"",_xlpm.x))</f>
        <v>#NAME?</v>
      </c>
      <c r="EF2" s="31" t="str">
        <f t="array" ref="EF2">IF($ET2="","",IF(INDEX('[1]base consolidad MIDAGRI'!T$2:T$597,$ET2)="","",INDEX('[1]base consolidad MIDAGRI'!T$2:T$597,$ET2)))</f>
        <v/>
      </c>
      <c r="EG2" s="20" t="str">
        <f t="array" ref="EG2">IF($ET2="","",IF(INDEX('[1]base consolidad MIDAGRI'!U$2:U$597,$ET2)="","",INDEX('[1]base consolidad MIDAGRI'!U$2:U$597,$ET2)))</f>
        <v/>
      </c>
      <c r="EH2" s="20" t="str">
        <f t="array" ref="EH2">IF($ET2="","",IF(INDEX('[1]base consolidad MIDAGRI'!V$2:V$597,$ET2)="","",INDEX('[1]base consolidad MIDAGRI'!V$2:V$597,$ET2)))</f>
        <v/>
      </c>
      <c r="EI2" s="26" t="str">
        <f t="array" ref="EI2">IF($ET2="","",IF(INDEX('[1]base consolidad MIDAGRI'!AS$2:AS$597,$ET2)="","",INDEX('[1]base consolidad MIDAGRI'!AS$2:AS$597,$ET2)))</f>
        <v/>
      </c>
      <c r="EJ2" s="32">
        <f t="shared" ref="EJ2:EJ26" si="0">IF($B2="","",SUM(CN2,CQ2,CT2,CW2,CZ2,DC2,DF2,DI2))</f>
        <v>0</v>
      </c>
      <c r="EK2" s="20" t="str">
        <f t="array" ref="EK2">IFERROR(_xlfn.XLOOKUP($B2&amp;"",'[1]base 7'!$AD$4:$AD$9&amp;"",'[1]base 7'!$I$4:$I$9,""),"")</f>
        <v/>
      </c>
      <c r="EL2" s="33" t="e">
        <f t="array" aca="1" ref="EL2" ca="1">_xludf.LET(_xlpm.x,IFERROR(_xlfn.XLOOKUP($B2&amp;"",'[1]ficha ruc cafe'!$A$2:$A$92&amp;"",'[1]ficha ruc cafe'!$G$2:$G$92,""),""),IF(OR(_xlpm.x="",_xlpm.x="-"),"",TRIM(_xlpm.x)))</f>
        <v>#NAME?</v>
      </c>
      <c r="EM2" s="33" t="e">
        <f t="array" aca="1" ref="EM2" ca="1">_xludf.LET(_xlpm.x,IFERROR(_xlfn.XLOOKUP($B2&amp;"",'[1]ficha ruc cafe'!$A$2:$A$92&amp;"",'[1]ficha ruc cafe'!$F$2:$F$92,""),""),IF(OR(_xlpm.x="",_xlpm.x="-"),"",TRIM(_xlpm.x)))</f>
        <v>#NAME?</v>
      </c>
      <c r="EN2" s="33" t="e">
        <f t="array" aca="1" ref="EN2" ca="1">_xludf.LET(_xlpm.x,IFERROR(_xlfn.XLOOKUP($B2&amp;"",'[1]ficha ruc cafe'!$A$2:$A$92&amp;"",'[1]ficha ruc cafe'!$C$2:$C$92,""),""),IF(OR(_xlpm.x="",_xlpm.x="-"),"",TRIM(_xlpm.x)))</f>
        <v>#NAME?</v>
      </c>
      <c r="EO2" s="25" t="e">
        <f t="array" aca="1" ref="EO2" ca="1">_xludf.LET(_xlpm.x,IFERROR(_xlfn.XLOOKUP($B2&amp;"",'[1]ficha ruc cafe'!$A$2:$A$92&amp;"",'[1]ficha ruc cafe'!$H$2:$H$92,""),""),IF(OR(_xlpm.x="",_xlpm.x="-"),"",IFERROR(DATEVALUE(TRIM(_xlpm.x)),TRIM(_xlpm.x))))</f>
        <v>#NAME?</v>
      </c>
      <c r="EP2" s="33" t="e">
        <f t="array" aca="1" ref="EP2" ca="1">_xludf.LET(_xlpm.x,IFERROR(_xlfn.XLOOKUP($B2&amp;"",'[1]ficha ruc cafe'!$A$2:$A$92&amp;"",'[1]ficha ruc cafe'!$P$2:$P$92,""),""),IF(OR(_xlpm.x="",_xlpm.x="-"),"",TRIM(_xlpm.x)))</f>
        <v>#NAME?</v>
      </c>
      <c r="EQ2" s="33" t="e">
        <f t="array" aca="1" ref="EQ2" ca="1">_xludf.LET(_xlpm.x,IFERROR(_xlfn.XLOOKUP($B2&amp;"",'[1]ficha ruc cafe'!$A$2:$A$92&amp;"",'[1]ficha ruc cafe'!$Q$2:$Q$92,""),""),IF(OR(_xlpm.x="",_xlpm.x="-"),"",TRIM(_xlpm.x)))</f>
        <v>#NAME?</v>
      </c>
      <c r="ER2" s="33" t="e">
        <f t="array" aca="1" ref="ER2" ca="1">_xludf.LET(_xlpm.x,IFERROR(_xlfn.XLOOKUP($B2&amp;"",'[1]ficha ruc cafe'!$A$2:$A$92&amp;"",'[1]ficha ruc cafe'!$R$2:$R$92,""),""),IF(OR(_xlpm.x="",_xlpm.x="-"),"",TRIM(_xlpm.x)))</f>
        <v>#NAME?</v>
      </c>
      <c r="ES2" s="33" t="e">
        <f t="array" aca="1" ref="ES2" ca="1">_xludf.LET(_xlpm.x,IFERROR(_xlfn.XLOOKUP($B2&amp;"",'[1]ficha ruc cafe'!$A$2:$A$92&amp;"",'[1]ficha ruc cafe'!$T$2:$T$92,""),""),IF(OR(_xlpm.x="",_xlpm.x="-"),"",TRIM(_xlpm.x)))</f>
        <v>#NAME?</v>
      </c>
      <c r="ET2" s="31">
        <f>IFERROR(MATCH($B2,'[1]base consolidad MIDAGRI'!$A$2:$A$597,0),"")</f>
        <v>10</v>
      </c>
      <c r="EU2" s="34" t="str">
        <f>IFERROR(MATCH($B2,'[1]base global'!$DI$5:$DI$682,0)+4,"")</f>
        <v/>
      </c>
    </row>
    <row r="3" spans="1:151" ht="183.75" customHeight="1" x14ac:dyDescent="0.3">
      <c r="A3" s="20">
        <v>2</v>
      </c>
      <c r="B3" s="21">
        <v>20132505455</v>
      </c>
      <c r="C3" s="22" t="s">
        <v>3166</v>
      </c>
      <c r="D3" s="22" t="s">
        <v>3167</v>
      </c>
      <c r="E3" s="24" t="str">
        <f t="array" ref="E3">IF($ET3="","",IF(INDEX('[1]base consolidad MIDAGRI'!DW$2:DW$597,$ET3)="","",INDEX('[1]base consolidad MIDAGRI'!DW$2:DW$597,$ET3)))</f>
        <v>Cooperativa Agraria Cafetalera Aguilayoc Ltda. 084</v>
      </c>
      <c r="F3" s="20" t="str">
        <f t="array" ref="F3">IF($ET3="","",IF(INDEX('[1]base consolidad MIDAGRI'!DU$2:DU$597,$ET3)="","",INDEX('[1]base consolidad MIDAGRI'!DU$2:DU$597,$ET3)))</f>
        <v>La Cooperativa agraria cafetalera Aguilayoc es una organización sólida y debidamente formalizada que inició sus actividades económicas el 06/04/1980, se ha consolidado como un referente en la producción y comercialización de café de calidad de la region Cusco.</v>
      </c>
      <c r="G3" s="20" t="s">
        <v>3168</v>
      </c>
      <c r="H3" s="20" t="s">
        <v>3169</v>
      </c>
      <c r="I3" s="23" t="str">
        <f t="array" ref="I3">IF($ET3="","",IF(INDEX('[1]base consolidad MIDAGRI'!DJ$2:DJ$597,$ET3)="","",INDEX('[1]base consolidad MIDAGRI'!DJ$2:DJ$597,$ET3)))</f>
        <v>COOPERATIVA AGRARIA CAFETALERA AGUILAYOC LTDA. 084</v>
      </c>
      <c r="J3" s="23" t="str">
        <f t="array" ref="J3">IF($ET3="","",IF(INDEX('[1]base consolidad MIDAGRI'!DQ$2:DQ$597,$ET3)="","",INDEX('[1]base consolidad MIDAGRI'!DQ$2:DQ$597,$ET3)))</f>
        <v>SI</v>
      </c>
      <c r="K3" s="25">
        <f t="array" ref="K3">IF($ET3="","",IF(INDEX('[1]base consolidad MIDAGRI'!DR$2:DR$597,$ET3)="","",INDEX('[1]base consolidad MIDAGRI'!DR$2:DR$597,$ET3)))</f>
        <v>29317</v>
      </c>
      <c r="L3" s="20" t="str">
        <f t="array" ref="L3">IF($ET3="","",IF(INDEX('[1]base consolidad MIDAGRI'!DN$2:DN$597,$ET3)="","",INDEX('[1]base consolidad MIDAGRI'!DN$2:DN$597,$ET3)))</f>
        <v>Cusco</v>
      </c>
      <c r="M3" s="20" t="e">
        <f t="array" aca="1" ref="M3" ca="1">IF($ET3="","",_xludf.LET(_xlpm.x,INDEX('[1]base consolidad MIDAGRI'!H$2:H$597,$ET3),IF(_xlpm.x="","",SUBSTITUTE(TRIM(_xlpm.x),"Convencion","Convención"))))</f>
        <v>#NAME?</v>
      </c>
      <c r="N3" s="20" t="str">
        <f t="array" ref="N3">IF($ET3="","",IF(INDEX('[1]base consolidad MIDAGRI'!I$2:I$597,$ET3)="","",INDEX('[1]base consolidad MIDAGRI'!I$2:I$597,$ET3)))</f>
        <v>Santa Ana</v>
      </c>
      <c r="O3" s="20" t="e">
        <f t="array" aca="1" ref="O3" ca="1">IF($B3="","",_xludf.LET(_xlpm.m,_xlfn.XLOOKUP($B3&amp;"",'[1]base consolidad MIDAGRI'!$A$2:$A$597&amp;"",'[1]base consolidad MIDAGRI'!$F$2:$F$597,""),_xlpm.g,_xlfn.XLOOKUP($B3&amp;"",'[1]base global'!$DI$5:$DI$682&amp;"",'[1]base global'!$E$5:$E$682,""),RIGHT("000000"&amp;IF(_xlpm.m&lt;&gt;"",_xlpm.m,IF(_xlpm.g&lt;&gt;"",_xlpm.g,"080901")),6)))</f>
        <v>#NAME?</v>
      </c>
      <c r="P3" s="20" t="str">
        <f t="array" ref="P3">IF($ET3="","",IF(INDEX('[1]base consolidad MIDAGRI'!E$2:E$597,$ET3)="","",INDEX('[1]base consolidad MIDAGRI'!E$2:E$597,$ET3)))</f>
        <v>Cusco</v>
      </c>
      <c r="Q3" s="20" t="str">
        <f t="array" ref="Q3">IF($ET3="","",IF(INDEX('[1]base consolidad MIDAGRI'!EK$2:EK$597,$ET3)="","",INDEX('[1]base consolidad MIDAGRI'!EK$2:EK$597,$ET3)))</f>
        <v>Jr. Ollanta Nro. 130 Urb. Santa Ana Cusco - La Convencion - Santa Ana</v>
      </c>
      <c r="R3" s="20" t="str">
        <f t="array" ref="R3">IF($ET3="","",IF(INDEX('[1]base consolidad MIDAGRI'!ES$2:ES$597,$ET3)="","",INDEX('[1]base consolidad MIDAGRI'!ES$2:ES$597,$ET3)))</f>
        <v>Fernando Saldivar Perez</v>
      </c>
      <c r="S3" s="20">
        <f t="array" ref="S3">IF($ET3="","",IF(INDEX('[1]base consolidad MIDAGRI'!ET$2:ET$597,$ET3)="","",INDEX('[1]base consolidad MIDAGRI'!ET$2:ET$597,$ET3)))</f>
        <v>988777161</v>
      </c>
      <c r="T3" s="20" t="str">
        <f t="array" ref="T3">IF($ET3="","",IF(INDEX('[1]base consolidad MIDAGRI'!EP$2:EP$597,$ET3)="","",INDEX('[1]base consolidad MIDAGRI'!EP$2:EP$597,$ET3)))</f>
        <v>Fernando Saldivar Perez</v>
      </c>
      <c r="U3" s="20" t="str">
        <f t="array" ref="U3">IF($ET3="","",IF(INDEX('[1]base consolidad MIDAGRI'!EL$2:EL$597,$ET3)="","",INDEX('[1]base consolidad MIDAGRI'!EL$2:EL$597,$ET3)))</f>
        <v>cacaguilayoc@gmail.com</v>
      </c>
      <c r="V3" s="20">
        <f t="array" ref="V3">IF($ET3="","",IF(INDEX('[1]base consolidad MIDAGRI'!EM$2:EM$597,$ET3)="","",INDEX('[1]base consolidad MIDAGRI'!EM$2:EM$597,$ET3)))</f>
        <v>938125531</v>
      </c>
      <c r="W3" s="20" t="str">
        <f t="array" ref="W3">IF($ET3="","",IF(INDEX('[1]base consolidad MIDAGRI'!EN$2:EN$597,$ET3)="","",INDEX('[1]base consolidad MIDAGRI'!EN$2:EN$597,$ET3)))</f>
        <v/>
      </c>
      <c r="X3" s="35" t="str">
        <f t="array" ref="X3">IF($ET3="","",IF(INDEX('[1]base consolidad MIDAGRI'!EO$2:EO$597,$ET3)="","",INDEX('[1]base consolidad MIDAGRI'!EO$2:EO$597,$ET3)))</f>
        <v>https://www.facebook.com/p/Cooperativa-Agraria-Cafetalera-Aguilayoc-Ltda-084-100063996824049/?locale=es_LA</v>
      </c>
      <c r="Y3" s="26">
        <f t="array" ref="Y3">IF($ET3="","",IF(INDEX('[1]base consolidad MIDAGRI'!DX$2:DX$597,$ET3)="","",INDEX('[1]base consolidad MIDAGRI'!DX$2:DX$597,$ET3)))</f>
        <v>73</v>
      </c>
      <c r="Z3" s="26">
        <f t="array" ref="Z3">IF($ET3="","",IF(INDEX('[1]base consolidad MIDAGRI'!DY$2:DY$597,$ET3)="","",INDEX('[1]base consolidad MIDAGRI'!DY$2:DY$597,$ET3)))</f>
        <v>27</v>
      </c>
      <c r="AA3" s="20" t="str">
        <f t="array" ref="AA3">IF($ET3="","",IF(INDEX('[1]base consolidad MIDAGRI'!C$2:C$597,$ET3)="","",INDEX('[1]base consolidad MIDAGRI'!C$2:C$597,$ET3)))</f>
        <v>CAFÉ</v>
      </c>
      <c r="AB3" s="20">
        <f t="array" ref="AB3">IF($ET3="","",IF(INDEX('[1]base consolidad MIDAGRI'!DZ$2:DZ$597,$ET3)="","",INDEX('[1]base consolidad MIDAGRI'!DZ$2:DZ$597,$ET3)))</f>
        <v>218</v>
      </c>
      <c r="AC3" s="20" t="str">
        <f t="array" ref="AC3">IF($ET3="","",IF(INDEX('[1]base consolidad MIDAGRI'!EA$2:EA$597,$ET3)="","",INDEX('[1]base consolidad MIDAGRI'!EA$2:EA$597,$ET3)))</f>
        <v>50 TM</v>
      </c>
      <c r="AD3" s="20" t="str">
        <f t="array" ref="AD3">IF($ET3="","",IF(INDEX('[1]base consolidad MIDAGRI'!EB$2:EB$597,$ET3)="","",INDEX('[1]base consolidad MIDAGRI'!EB$2:EB$597,$ET3)))</f>
        <v>Mayo - Agosto</v>
      </c>
      <c r="AE3" s="20" t="str">
        <f t="array" ref="AE3">IF($ET3="","",IF(INDEX('[1]base consolidad MIDAGRI'!EC$2:EC$597,$ET3)="","",INDEX('[1]base consolidad MIDAGRI'!EC$2:EC$597,$ET3)))</f>
        <v>Junio - Noviembre</v>
      </c>
      <c r="AF3" s="20" t="e">
        <f t="array" aca="1" ref="AF3" ca="1">_xludf.LET(_xlpm.x,IFERROR(_xlfn.XLOOKUP($B3&amp;"",'[1]base consolidad MIDAGRI'!$A$2:$A$597&amp;"",'[1]base consolidad MIDAGRI'!$ED$2:$ED$597,""),""),IF(OR(_xlpm.x="",_xlpm.x=0),"",_xlpm.x))</f>
        <v>#NAME?</v>
      </c>
      <c r="AG3" s="20" t="e">
        <f t="array" aca="1" ref="AG3" ca="1">_xludf.LET(_xlpm.x,IFERROR(_xlfn.XLOOKUP($B3&amp;"",'[1]base consolidad MIDAGRI'!$A$2:$A$597&amp;"",'[1]base consolidad MIDAGRI'!$EE$2:$EE$597,""),""),IF(OR(_xlpm.x="",_xlpm.x=0),"",_xlpm.x))</f>
        <v>#NAME?</v>
      </c>
      <c r="AH3" s="20" t="str">
        <f t="array" ref="AH3">IF($ET3="","",IF(INDEX('[1]base consolidad MIDAGRI'!EF$2:EF$597,$ET3)="","",INDEX('[1]base consolidad MIDAGRI'!EF$2:EF$597,$ET3)))</f>
        <v>Certificacion Organica, 26 de noviembre del 2026</v>
      </c>
      <c r="AI3" s="20" t="str">
        <f t="array" ref="AI3">IF($ET3="","",IF(INDEX('[1]base consolidad MIDAGRI'!EG$2:EG$597,$ET3)="","",INDEX('[1]base consolidad MIDAGRI'!EG$2:EG$597,$ET3)))</f>
        <v/>
      </c>
      <c r="AJ3" s="20" t="str">
        <f t="array" ref="AJ3">IF($ET3="","",IF(INDEX('[1]base consolidad MIDAGRI'!EH$2:EH$597,$ET3)="","",INDEX('[1]base consolidad MIDAGRI'!EH$2:EH$597,$ET3)))</f>
        <v/>
      </c>
      <c r="AK3" s="20" t="str">
        <f t="array" ref="AK3">IF($ET3="","",IF(INDEX('[1]base consolidad MIDAGRI'!EI$2:EI$597,$ET3)="","",INDEX('[1]base consolidad MIDAGRI'!EI$2:EI$597,$ET3)))</f>
        <v>Grado 1: 65 %, Grado 2: 60%</v>
      </c>
      <c r="AL3" s="20" t="str">
        <f t="array" ref="AL3">IF($ET3="","",IF(INDEX('[1]base consolidad MIDAGRI'!EV$2:EV$597,$ET3)="","",INDEX('[1]base consolidad MIDAGRI'!EV$2:EV$597,$ET3)))</f>
        <v>Q0212923N/GICOAR
 Q0032524N/GICOAR</v>
      </c>
      <c r="AM3" s="25" t="str">
        <f t="array" ref="AM3">IF($ET3="","",IF(INDEX('[1]base consolidad MIDAGRI'!EW$2:EW$597,$ET3)="","",INDEX('[1]base consolidad MIDAGRI'!EW$2:EW$597,$ET3)))</f>
        <v>8/06/2028
 09/07/2029</v>
      </c>
      <c r="AN3" s="20" t="str">
        <f t="array" ref="AN3">IF($ET3="","",IF(INDEX('[1]base consolidad MIDAGRI'!EX$2:EX$597,$ET3)="","",INDEX('[1]base consolidad MIDAGRI'!EX$2:EX$597,$ET3)))</f>
        <v>Aguilayoc</v>
      </c>
      <c r="AO3" s="20" t="str">
        <f t="array" ref="AO3">IF($ET3="","",IF(INDEX('[1]base consolidad MIDAGRI'!EY$2:EY$597,$ET3)="","",INDEX('[1]base consolidad MIDAGRI'!EY$2:EY$597,$ET3)))</f>
        <v>sobres de 250 gr, 500 gr</v>
      </c>
      <c r="AP3" s="20" t="str">
        <f t="array" ref="AP3">IF($ET3="","",IF(INDEX('[1]base consolidad MIDAGRI'!EZ$2:EZ$597,$ET3)="","",INDEX('[1]base consolidad MIDAGRI'!EZ$2:EZ$597,$ET3)))</f>
        <v>Aguilayoc</v>
      </c>
      <c r="AQ3" s="20" t="str">
        <f t="array" ref="AQ3">IF($ET3="","",IF(INDEX('[1]base consolidad MIDAGRI'!FA$2:FA$597,$ET3)="","",INDEX('[1]base consolidad MIDAGRI'!FA$2:FA$597,$ET3)))</f>
        <v>Sobres de 100gr, 200gr, 500gr</v>
      </c>
      <c r="AR3" s="23" t="str">
        <f t="array" ref="AR3">IF($ET3="","",IF(INDEX('[1]base consolidad MIDAGRI'!FC$2:FC$597,$ET3)="","",INDEX('[1]base consolidad MIDAGRI'!FC$2:FC$597,$ET3)))</f>
        <v>NO</v>
      </c>
      <c r="AS3" s="27" t="str">
        <f t="array" ref="AS3">IF($ET3="","",IF(INDEX('[1]base consolidad MIDAGRI'!FD$2:FD$597,$ET3)="","",INDEX('[1]base consolidad MIDAGRI'!FD$2:FD$597,$ET3)))</f>
        <v/>
      </c>
      <c r="AT3" s="27" t="str">
        <f t="array" ref="AT3">IF($ET3="","",IF(INDEX('[1]base consolidad MIDAGRI'!FE$2:FE$597,$ET3)="","",INDEX('[1]base consolidad MIDAGRI'!FE$2:FE$597,$ET3)))</f>
        <v/>
      </c>
      <c r="AU3" s="27" t="str">
        <f t="array" ref="AU3">IF($ET3="","",IF(INDEX('[1]base consolidad MIDAGRI'!FF$2:FF$597,$ET3)="","",INDEX('[1]base consolidad MIDAGRI'!FF$2:FF$597,$ET3)))</f>
        <v/>
      </c>
      <c r="AV3" s="27" t="str">
        <f t="array" ref="AV3">IF($ET3="","",IF(INDEX('[1]base consolidad MIDAGRI'!FG$2:FG$597,$ET3)="","",INDEX('[1]base consolidad MIDAGRI'!FG$2:FG$597,$ET3)))</f>
        <v/>
      </c>
      <c r="AW3" s="20" t="str">
        <f t="array" ref="AW3">IF($ET3="","",IF(INDEX('[1]base consolidad MIDAGRI'!FH$2:FH$597,$ET3)="","",INDEX('[1]base consolidad MIDAGRI'!FH$2:FH$597,$ET3)))</f>
        <v/>
      </c>
      <c r="AX3" s="20" t="str">
        <f t="array" ref="AX3">IF($ET3="","",IF(INDEX('[1]base consolidad MIDAGRI'!R$2:R$597,$ET3)="","",INDEX('[1]base consolidad MIDAGRI'!R$2:R$597,$ET3)))</f>
        <v>PAC</v>
      </c>
      <c r="AY3" s="20" t="str">
        <f t="array" ref="AY3">IF($ET3="","",IF(INDEX('[1]base consolidad MIDAGRI'!S$2:S$597,$ET3)="","",INDEX('[1]base consolidad MIDAGRI'!S$2:S$597,$ET3)))</f>
        <v>2024 - 2025</v>
      </c>
      <c r="AZ3" s="20">
        <f t="array" ref="AZ3">IF($ET3="","",IF(INDEX('[1]base consolidad MIDAGRI'!DS$2:DS$597,$ET3)="","",INDEX('[1]base consolidad MIDAGRI'!DS$2:DS$597,$ET3)))</f>
        <v>2024</v>
      </c>
      <c r="BA3" s="20" t="s">
        <v>184</v>
      </c>
      <c r="BB3" s="20" t="e">
        <f t="array" aca="1" ref="BB3" ca="1">IF($ET3="","",_xludf.LET(_xlpm.x,INDEX('[1]base consolidad MIDAGRI'!DT$2:DT$597,$ET3),IF(_xlpm.x="","",_xludf.IFS(LOWER(TRIM(_xlpm.x))="ejecucion","Ejecución",LOWER(TRIM(_xlpm.x))="ejecusion","Ejecución",TRUE,TRIM(_xlpm.x)))))</f>
        <v>#NAME?</v>
      </c>
      <c r="BC3" s="20" t="str">
        <f t="array" ref="BC3">IF($ET3="","",IF(INDEX('[1]base consolidad MIDAGRI'!DV$2:DV$597,$ET3)="","",INDEX('[1]base consolidad MIDAGRI'!DV$2:DV$597,$ET3)))</f>
        <v>En el marco de las estrategias de apoyo al productor, AGROMERCADO se encuentra ejecutando un Plan de Articulación Comercial en beneficio de esta cooperativa. Esta intervención se realiza en estricto cumplimiento de lo priorizado en el Anexo 5A</v>
      </c>
      <c r="BD3" s="28">
        <f t="array" ref="BD3">IF($ET3="","",IF(INDEX('[1]base consolidad MIDAGRI'!EJ$2:EJ$597,$ET3)="","",INDEX('[1]base consolidad MIDAGRI'!EJ$2:EJ$597,$ET3)))</f>
        <v>0.75</v>
      </c>
      <c r="BE3" s="20" t="str">
        <f t="array" ref="BE3">IF($ET3="","",IF(INDEX('[1]base consolidad MIDAGRI'!FI$2:FI$597,$ET3)="","",INDEX('[1]base consolidad MIDAGRI'!FI$2:FI$597,$ET3)))</f>
        <v>pacMAYOR|san martin</v>
      </c>
      <c r="BF3" s="26">
        <f t="array" ref="BF3">IF($ET3="","",INDEX('[1]base consolidad MIDAGRI'!W$2:W$597,$ET3))</f>
        <v>0</v>
      </c>
      <c r="BG3" s="26">
        <f t="array" ref="BG3">IF($ET3="","",INDEX('[1]base consolidad MIDAGRI'!X$2:X$597,$ET3))</f>
        <v>0</v>
      </c>
      <c r="BH3" s="26">
        <f t="array" ref="BH3">IF($ET3="","",INDEX('[1]base consolidad MIDAGRI'!Y$2:Y$597,$ET3))</f>
        <v>0</v>
      </c>
      <c r="BI3" s="26">
        <f t="array" ref="BI3">IF($ET3="","",INDEX('[1]base consolidad MIDAGRI'!Z$2:Z$597,$ET3))</f>
        <v>0</v>
      </c>
      <c r="BJ3" s="26">
        <f t="array" ref="BJ3">IF($ET3="","",INDEX('[1]base consolidad MIDAGRI'!AA$2:AA$597,$ET3))</f>
        <v>0</v>
      </c>
      <c r="BK3" s="26">
        <f t="array" ref="BK3">IF($ET3="","",INDEX('[1]base consolidad MIDAGRI'!AB$2:AB$597,$ET3))</f>
        <v>0</v>
      </c>
      <c r="BL3" s="26">
        <f t="array" ref="BL3">IF($ET3="","",INDEX('[1]base consolidad MIDAGRI'!AC$2:AC$597,$ET3))</f>
        <v>0</v>
      </c>
      <c r="BM3" s="26">
        <f t="array" ref="BM3">IF($ET3="","",INDEX('[1]base consolidad MIDAGRI'!AD$2:AD$597,$ET3))</f>
        <v>0</v>
      </c>
      <c r="BN3" s="26">
        <f t="array" ref="BN3">IF($ET3="","",INDEX('[1]base consolidad MIDAGRI'!AE$2:AE$597,$ET3))</f>
        <v>0</v>
      </c>
      <c r="BO3" s="26">
        <f t="array" ref="BO3">IF($ET3="","",INDEX('[1]base consolidad MIDAGRI'!AF$2:AF$597,$ET3))</f>
        <v>0</v>
      </c>
      <c r="BP3" s="26">
        <f t="array" ref="BP3">IF($ET3="","",INDEX('[1]base consolidad MIDAGRI'!AG$2:AG$597,$ET3))</f>
        <v>0</v>
      </c>
      <c r="BQ3" s="26">
        <f t="array" ref="BQ3">IF($ET3="","",INDEX('[1]base consolidad MIDAGRI'!AH$2:AH$597,$ET3))</f>
        <v>0</v>
      </c>
      <c r="BR3" s="26">
        <f t="array" ref="BR3">IF($ET3="","",INDEX('[1]base consolidad MIDAGRI'!AI$2:AI$597,$ET3))</f>
        <v>0</v>
      </c>
      <c r="BS3" s="26">
        <f t="array" ref="BS3">IF($ET3="","",INDEX('[1]base consolidad MIDAGRI'!AJ$2:AJ$597,$ET3))</f>
        <v>0</v>
      </c>
      <c r="BT3" s="26">
        <f t="array" ref="BT3">IF($ET3="","",INDEX('[1]base consolidad MIDAGRI'!AK$2:AK$597,$ET3))</f>
        <v>0</v>
      </c>
      <c r="BU3" s="26">
        <f t="array" ref="BU3">IF($ET3="","",INDEX('[1]base consolidad MIDAGRI'!AL$2:AL$597,$ET3))</f>
        <v>0</v>
      </c>
      <c r="BV3" s="26">
        <f t="array" ref="BV3">IF($ET3="","",IF(INDEX('[1]base consolidad MIDAGRI'!AM$2:AM$597,$ET3)="","",INDEX('[1]base consolidad MIDAGRI'!AM$2:AM$597,$ET3)))</f>
        <v>84</v>
      </c>
      <c r="BW3" s="26">
        <f t="array" ref="BW3">IF($ET3="","",IF(INDEX('[1]base consolidad MIDAGRI'!AN$2:AN$597,$ET3)="","",INDEX('[1]base consolidad MIDAGRI'!AN$2:AN$597,$ET3)))</f>
        <v>28</v>
      </c>
      <c r="BX3" s="26">
        <f t="array" ref="BX3">IF($ET3="","",INDEX('[1]base consolidad MIDAGRI'!AO$2:AO$597,$ET3))</f>
        <v>112</v>
      </c>
      <c r="BY3" s="26">
        <f t="array" ref="BY3">IF($ET3="","",IF(INDEX('[1]base consolidad MIDAGRI'!AP$2:AP$597,$ET3)="","",INDEX('[1]base consolidad MIDAGRI'!AP$2:AP$597,$ET3)))</f>
        <v>83</v>
      </c>
      <c r="BZ3" s="26">
        <f t="array" ref="BZ3">IF($ET3="","",IF(INDEX('[1]base consolidad MIDAGRI'!AQ$2:AQ$597,$ET3)="","",INDEX('[1]base consolidad MIDAGRI'!AQ$2:AQ$597,$ET3)))</f>
        <v>28</v>
      </c>
      <c r="CA3" s="26">
        <f t="array" ref="CA3">IF($ET3="","",INDEX('[1]base consolidad MIDAGRI'!AR$2:AR$597,$ET3))</f>
        <v>111</v>
      </c>
      <c r="CB3" s="26">
        <f t="array" ref="CB3">IF($ET3="","",INDEX('[1]base consolidad MIDAGRI'!AT$2:AT$597,$ET3))</f>
        <v>0</v>
      </c>
      <c r="CC3" s="26">
        <f t="array" ref="CC3">IF($ET3="","",INDEX('[1]base consolidad MIDAGRI'!AU$2:AU$597,$ET3))</f>
        <v>0</v>
      </c>
      <c r="CD3" s="26">
        <f t="array" ref="CD3">IF($ET3="","",INDEX('[1]base consolidad MIDAGRI'!AV$2:AV$597,$ET3))</f>
        <v>0</v>
      </c>
      <c r="CE3" s="26">
        <f t="array" ref="CE3">IF($ET3="","",INDEX('[1]base consolidad MIDAGRI'!AW$2:AW$597,$ET3))</f>
        <v>0</v>
      </c>
      <c r="CF3" s="26">
        <f t="array" ref="CF3">IF($ET3="","",INDEX('[1]base consolidad MIDAGRI'!AX$2:AX$597,$ET3))</f>
        <v>0</v>
      </c>
      <c r="CG3" s="26">
        <f t="array" ref="CG3">IF($ET3="","",INDEX('[1]base consolidad MIDAGRI'!AY$2:AY$597,$ET3))</f>
        <v>0</v>
      </c>
      <c r="CH3" s="26">
        <f t="array" ref="CH3">IF($ET3="","",INDEX('[1]base consolidad MIDAGRI'!AZ$2:AZ$597,$ET3))</f>
        <v>0</v>
      </c>
      <c r="CI3" s="26">
        <f t="array" ref="CI3">IF($ET3="","",INDEX('[1]base consolidad MIDAGRI'!BA$2:BA$597,$ET3))</f>
        <v>0</v>
      </c>
      <c r="CJ3" s="26">
        <f t="array" ref="CJ3">IF($ET3="","",IF(INDEX('[1]base consolidad MIDAGRI'!BB$2:BB$597,$ET3)="","",INDEX('[1]base consolidad MIDAGRI'!BB$2:BB$597,$ET3)))</f>
        <v>31</v>
      </c>
      <c r="CK3" s="26">
        <f t="array" ref="CK3">IF($ET3="","",IF(INDEX('[1]base consolidad MIDAGRI'!BC$2:BC$597,$ET3)="","",INDEX('[1]base consolidad MIDAGRI'!BC$2:BC$597,$ET3)))</f>
        <v>7</v>
      </c>
      <c r="CL3" s="26">
        <f t="array" ref="CL3">IF($ET3="","",IF(INDEX('[1]base consolidad MIDAGRI'!BD$2:BD$597,$ET3)="","",INDEX('[1]base consolidad MIDAGRI'!BD$2:BD$597,$ET3)))</f>
        <v>23</v>
      </c>
      <c r="CM3" s="26">
        <f t="array" ref="CM3">IF($ET3="","",IF(INDEX('[1]base consolidad MIDAGRI'!BE$2:BE$597,$ET3)="","",INDEX('[1]base consolidad MIDAGRI'!BE$2:BE$597,$ET3)))</f>
        <v>5</v>
      </c>
      <c r="CN3" s="29">
        <f t="array" ref="CN3">IF($ET3="","",INDEX('[1]base consolidad MIDAGRI'!BF$2:BF$597,$ET3))</f>
        <v>0</v>
      </c>
      <c r="CO3" s="29">
        <f t="array" ref="CO3">IF($ET3="","",INDEX('[1]base consolidad MIDAGRI'!BG$2:BG$597,$ET3))</f>
        <v>0</v>
      </c>
      <c r="CP3" s="29">
        <f t="array" ref="CP3">IF($ET3="","",INDEX('[1]base consolidad MIDAGRI'!BH$2:BH$597,$ET3))</f>
        <v>0</v>
      </c>
      <c r="CQ3" s="29">
        <f t="array" ref="CQ3">IF($ET3="","",INDEX('[1]base consolidad MIDAGRI'!BI$2:BI$597,$ET3))</f>
        <v>0</v>
      </c>
      <c r="CR3" s="29">
        <f t="array" ref="CR3">IF($ET3="","",INDEX('[1]base consolidad MIDAGRI'!BL$2:BL$597,$ET3))</f>
        <v>0</v>
      </c>
      <c r="CS3" s="29">
        <f t="array" ref="CS3">IF($ET3="","",INDEX('[1]base consolidad MIDAGRI'!BM$2:BM$597,$ET3))</f>
        <v>0</v>
      </c>
      <c r="CT3" s="29">
        <f t="array" ref="CT3">IF($ET3="","",INDEX('[1]base consolidad MIDAGRI'!BN$2:BN$597,$ET3))</f>
        <v>0</v>
      </c>
      <c r="CU3" s="29">
        <f t="array" ref="CU3">IF($ET3="","",INDEX('[1]base consolidad MIDAGRI'!BQ$2:BQ$597,$ET3))</f>
        <v>0</v>
      </c>
      <c r="CV3" s="29">
        <f t="array" ref="CV3">IF($ET3="","",INDEX('[1]base consolidad MIDAGRI'!BR$2:BR$597,$ET3))</f>
        <v>0</v>
      </c>
      <c r="CW3" s="29">
        <f t="array" ref="CW3">IF($ET3="","",INDEX('[1]base consolidad MIDAGRI'!BS$2:BS$597,$ET3))</f>
        <v>0</v>
      </c>
      <c r="CX3" s="29">
        <f t="array" ref="CX3">IF($ET3="","",INDEX('[1]base consolidad MIDAGRI'!BV$2:BV$597,$ET3))</f>
        <v>0</v>
      </c>
      <c r="CY3" s="29">
        <f t="array" ref="CY3">IF($ET3="","",INDEX('[1]base consolidad MIDAGRI'!BW$2:BW$597,$ET3))</f>
        <v>0</v>
      </c>
      <c r="CZ3" s="29">
        <f t="array" ref="CZ3">IF($ET3="","",INDEX('[1]base consolidad MIDAGRI'!BX$2:BX$597,$ET3))</f>
        <v>0</v>
      </c>
      <c r="DA3" s="29">
        <f t="array" ref="DA3">IF($ET3="","",INDEX('[1]base consolidad MIDAGRI'!CA$2:CA$597,$ET3))</f>
        <v>0</v>
      </c>
      <c r="DB3" s="29">
        <f t="array" ref="DB3">IF($ET3="","",INDEX('[1]base consolidad MIDAGRI'!CB$2:CB$597,$ET3))</f>
        <v>0</v>
      </c>
      <c r="DC3" s="29">
        <f t="array" ref="DC3">IF($ET3="","",INDEX('[1]base consolidad MIDAGRI'!CC$2:CC$597,$ET3))</f>
        <v>0</v>
      </c>
      <c r="DD3" s="30">
        <f t="array" ref="DD3">IF($ET3="","",IF(INDEX('[1]base consolidad MIDAGRI'!CF$2:CF$597,$ET3)="","",INDEX('[1]base consolidad MIDAGRI'!CF$2:CF$597,$ET3)))</f>
        <v>168351.56200000001</v>
      </c>
      <c r="DE3" s="30">
        <f t="array" ref="DE3">IF($ET3="","",IF(INDEX('[1]base consolidad MIDAGRI'!CG$2:CG$597,$ET3)="","",INDEX('[1]base consolidad MIDAGRI'!CG$2:CG$597,$ET3)))</f>
        <v>0</v>
      </c>
      <c r="DF3" s="29">
        <f t="array" ref="DF3">IF($ET3="","",INDEX('[1]base consolidad MIDAGRI'!CH$2:CH$597,$ET3))</f>
        <v>168351.56200000001</v>
      </c>
      <c r="DG3" s="30">
        <f t="array" ref="DG3">IF($ET3="","",IF(INDEX('[1]base consolidad MIDAGRI'!CL$2:CL$597,$ET3)="","",INDEX('[1]base consolidad MIDAGRI'!CL$2:CL$597,$ET3)))</f>
        <v>615259.82950000023</v>
      </c>
      <c r="DH3" s="30">
        <f t="array" ref="DH3">IF($ET3="","",IF(INDEX('[1]base consolidad MIDAGRI'!CM$2:CM$597,$ET3)="","",INDEX('[1]base consolidad MIDAGRI'!CM$2:CM$597,$ET3)))</f>
        <v>0</v>
      </c>
      <c r="DI3" s="29">
        <f t="array" ref="DI3">IF($ET3="","",INDEX('[1]base consolidad MIDAGRI'!CN$2:CN$597,$ET3))</f>
        <v>615259.82950000023</v>
      </c>
      <c r="DJ3" s="29">
        <f t="array" ref="DJ3">IF($ET3="","",INDEX('[1]base consolidad MIDAGRI'!CQ$2:CQ$597,$ET3))</f>
        <v>0</v>
      </c>
      <c r="DK3" s="29">
        <f t="array" ref="DK3">IF($ET3="","",INDEX('[1]base consolidad MIDAGRI'!CR$2:CR$597,$ET3))</f>
        <v>0</v>
      </c>
      <c r="DL3" s="29">
        <f t="array" ref="DL3">IF($ET3="","",INDEX('[1]base consolidad MIDAGRI'!CS$2:CS$597,$ET3))</f>
        <v>0</v>
      </c>
      <c r="DM3" s="29">
        <f t="array" ref="DM3">IF($ET3="","",INDEX('[1]base consolidad MIDAGRI'!CT$2:CT$597,$ET3))</f>
        <v>0</v>
      </c>
      <c r="DN3" s="29">
        <f t="array" ref="DN3">IF($ET3="","",INDEX('[1]base consolidad MIDAGRI'!CU$2:CU$597,$ET3))</f>
        <v>0</v>
      </c>
      <c r="DO3" s="29">
        <f t="array" ref="DO3">IF($ET3="","",INDEX('[1]base consolidad MIDAGRI'!CV$2:CV$597,$ET3))</f>
        <v>0</v>
      </c>
      <c r="DP3" s="29">
        <f t="array" ref="DP3">IF($ET3="","",INDEX('[1]base consolidad MIDAGRI'!CW$2:CW$597,$ET3))</f>
        <v>0</v>
      </c>
      <c r="DQ3" s="29">
        <f t="array" ref="DQ3">IF($ET3="","",INDEX('[1]base consolidad MIDAGRI'!CX$2:CX$597,$ET3))</f>
        <v>0</v>
      </c>
      <c r="DR3" s="29">
        <f t="array" ref="DR3">IF($ET3="","",INDEX('[1]base consolidad MIDAGRI'!CY$2:CY$597,$ET3))</f>
        <v>0</v>
      </c>
      <c r="DS3" s="29">
        <f t="array" ref="DS3">IF($ET3="","",INDEX('[1]base consolidad MIDAGRI'!CZ$2:CZ$597,$ET3))</f>
        <v>168351.56200000001</v>
      </c>
      <c r="DT3" s="29">
        <f t="array" ref="DT3">IF($ET3="","",INDEX('[1]base consolidad MIDAGRI'!DA$2:DA$597,$ET3))</f>
        <v>0</v>
      </c>
      <c r="DU3" s="29">
        <f t="array" ref="DU3">IF($ET3="","",INDEX('[1]base consolidad MIDAGRI'!DB$2:DB$597,$ET3))</f>
        <v>0</v>
      </c>
      <c r="DV3" s="29">
        <f t="array" ref="DV3">IF($ET3="","",INDEX('[1]base consolidad MIDAGRI'!DC$2:DC$597,$ET3))</f>
        <v>168351.56200000001</v>
      </c>
      <c r="DW3" s="29">
        <f t="array" ref="DW3">IF($ET3="","",INDEX('[1]base consolidad MIDAGRI'!DD$2:DD$597,$ET3))</f>
        <v>113261.5</v>
      </c>
      <c r="DX3" s="29">
        <f t="array" ref="DX3">IF($ET3="","",INDEX('[1]base consolidad MIDAGRI'!DE$2:DE$597,$ET3))</f>
        <v>23369.86</v>
      </c>
      <c r="DY3" s="29">
        <f t="array" ref="DY3">IF($ET3="","",INDEX('[1]base consolidad MIDAGRI'!DF$2:DF$597,$ET3))</f>
        <v>478628.46950000001</v>
      </c>
      <c r="DZ3" s="29">
        <f t="array" ref="DZ3">IF($ET3="","",INDEX('[1]base consolidad MIDAGRI'!DG$2:DG$597,$ET3))</f>
        <v>0</v>
      </c>
      <c r="EA3" s="29">
        <f t="array" ref="EA3">IF($ET3="","",INDEX('[1]base consolidad MIDAGRI'!DH$2:DH$597,$ET3))</f>
        <v>0</v>
      </c>
      <c r="EB3" s="29">
        <f t="array" ref="EB3">IF($ET3="","",INDEX('[1]base consolidad MIDAGRI'!DI$2:DI$597,$ET3))</f>
        <v>615259.82949999999</v>
      </c>
      <c r="EC3" s="20" t="str">
        <f t="array" ref="EC3">IF($ET3="","",IF(INDEX('[1]base consolidad MIDAGRI'!D$2:D$597,$ET3)="","",INDEX('[1]base consolidad MIDAGRI'!D$2:D$597,$ET3)))</f>
        <v>CAFÉ</v>
      </c>
      <c r="ED3" s="20" t="e">
        <f t="array" aca="1" ref="ED3" ca="1">IF($B3="","",_xludf.LET(_xlpm.m,_xlfn.XLOOKUP($B3&amp;"",'[1]base consolidad MIDAGRI'!$A$2:$A$597&amp;"",'[1]base consolidad MIDAGRI'!$DK$2:$DK$597,""),_xlpm.g,_xlfn.XLOOKUP($B3&amp;"",'[1]base global'!$DI$5:$DI$682&amp;"",'[1]base global'!$DK$5:$DK$682,""),IF(_xlpm.m&lt;&gt;"",_xlpm.m,_xlpm.g)))</f>
        <v>#NAME?</v>
      </c>
      <c r="EE3" s="20" t="e">
        <f t="array" aca="1" ref="EE3" ca="1">_xludf.LET(_xlpm.x,IFERROR(_xlfn.XLOOKUP($B3&amp;"",'[1]base consolidad MIDAGRI'!$A$2:$A$597&amp;"",'[1]base consolidad MIDAGRI'!$FB$2:$FB$597,""),""),IF(OR(_xlpm.x="",_xlpm.x=0),"",_xlpm.x))</f>
        <v>#NAME?</v>
      </c>
      <c r="EF3" s="31">
        <f t="array" ref="EF3">IF($ET3="","",IF(INDEX('[1]base consolidad MIDAGRI'!T$2:T$597,$ET3)="","",INDEX('[1]base consolidad MIDAGRI'!T$2:T$597,$ET3)))</f>
        <v>2</v>
      </c>
      <c r="EG3" s="20" t="str">
        <f t="array" ref="EG3">IF($ET3="","",IF(INDEX('[1]base consolidad MIDAGRI'!U$2:U$597,$ET3)="","",INDEX('[1]base consolidad MIDAGRI'!U$2:U$597,$ET3)))</f>
        <v>SI</v>
      </c>
      <c r="EH3" s="20" t="str">
        <f t="array" ref="EH3">IF($ET3="","",IF(INDEX('[1]base consolidad MIDAGRI'!V$2:V$597,$ET3)="","",INDEX('[1]base consolidad MIDAGRI'!V$2:V$597,$ET3)))</f>
        <v>SI</v>
      </c>
      <c r="EI3" s="26">
        <f t="array" ref="EI3">IF($ET3="","",IF(INDEX('[1]base consolidad MIDAGRI'!AS$2:AS$597,$ET3)="","",INDEX('[1]base consolidad MIDAGRI'!AS$2:AS$597,$ET3)))</f>
        <v>111</v>
      </c>
      <c r="EJ3" s="32">
        <f t="shared" si="0"/>
        <v>783611.39150000026</v>
      </c>
      <c r="EK3" s="20" t="str">
        <f t="array" ref="EK3">IFERROR(_xlfn.XLOOKUP($B3&amp;"",'[1]base 7'!$AD$4:$AD$9&amp;"",'[1]base 7'!$I$4:$I$9,""),"")</f>
        <v/>
      </c>
      <c r="EL3" s="33" t="e">
        <f t="array" aca="1" ref="EL3" ca="1">_xludf.LET(_xlpm.x,IFERROR(_xlfn.XLOOKUP($B3&amp;"",'[1]ficha ruc cafe'!$A$2:$A$92&amp;"",'[1]ficha ruc cafe'!$G$2:$G$92,""),""),IF(OR(_xlpm.x="",_xlpm.x="-"),"",TRIM(_xlpm.x)))</f>
        <v>#NAME?</v>
      </c>
      <c r="EM3" s="33" t="e">
        <f t="array" aca="1" ref="EM3" ca="1">_xludf.LET(_xlpm.x,IFERROR(_xlfn.XLOOKUP($B3&amp;"",'[1]ficha ruc cafe'!$A$2:$A$92&amp;"",'[1]ficha ruc cafe'!$F$2:$F$92,""),""),IF(OR(_xlpm.x="",_xlpm.x="-"),"",TRIM(_xlpm.x)))</f>
        <v>#NAME?</v>
      </c>
      <c r="EN3" s="33" t="e">
        <f t="array" aca="1" ref="EN3" ca="1">_xludf.LET(_xlpm.x,IFERROR(_xlfn.XLOOKUP($B3&amp;"",'[1]ficha ruc cafe'!$A$2:$A$92&amp;"",'[1]ficha ruc cafe'!$C$2:$C$92,""),""),IF(OR(_xlpm.x="",_xlpm.x="-"),"",TRIM(_xlpm.x)))</f>
        <v>#NAME?</v>
      </c>
      <c r="EO3" s="25" t="e">
        <f t="array" aca="1" ref="EO3" ca="1">_xludf.LET(_xlpm.x,IFERROR(_xlfn.XLOOKUP($B3&amp;"",'[1]ficha ruc cafe'!$A$2:$A$92&amp;"",'[1]ficha ruc cafe'!$H$2:$H$92,""),""),IF(OR(_xlpm.x="",_xlpm.x="-"),"",IFERROR(DATEVALUE(TRIM(_xlpm.x)),TRIM(_xlpm.x))))</f>
        <v>#NAME?</v>
      </c>
      <c r="EP3" s="33" t="e">
        <f t="array" aca="1" ref="EP3" ca="1">_xludf.LET(_xlpm.x,IFERROR(_xlfn.XLOOKUP($B3&amp;"",'[1]ficha ruc cafe'!$A$2:$A$92&amp;"",'[1]ficha ruc cafe'!$P$2:$P$92,""),""),IF(OR(_xlpm.x="",_xlpm.x="-"),"",TRIM(_xlpm.x)))</f>
        <v>#NAME?</v>
      </c>
      <c r="EQ3" s="33" t="e">
        <f t="array" aca="1" ref="EQ3" ca="1">_xludf.LET(_xlpm.x,IFERROR(_xlfn.XLOOKUP($B3&amp;"",'[1]ficha ruc cafe'!$A$2:$A$92&amp;"",'[1]ficha ruc cafe'!$Q$2:$Q$92,""),""),IF(OR(_xlpm.x="",_xlpm.x="-"),"",TRIM(_xlpm.x)))</f>
        <v>#NAME?</v>
      </c>
      <c r="ER3" s="33" t="e">
        <f t="array" aca="1" ref="ER3" ca="1">_xludf.LET(_xlpm.x,IFERROR(_xlfn.XLOOKUP($B3&amp;"",'[1]ficha ruc cafe'!$A$2:$A$92&amp;"",'[1]ficha ruc cafe'!$R$2:$R$92,""),""),IF(OR(_xlpm.x="",_xlpm.x="-"),"",TRIM(_xlpm.x)))</f>
        <v>#NAME?</v>
      </c>
      <c r="ES3" s="33" t="e">
        <f t="array" aca="1" ref="ES3" ca="1">_xludf.LET(_xlpm.x,IFERROR(_xlfn.XLOOKUP($B3&amp;"",'[1]ficha ruc cafe'!$A$2:$A$92&amp;"",'[1]ficha ruc cafe'!$T$2:$T$92,""),""),IF(OR(_xlpm.x="",_xlpm.x="-"),"",TRIM(_xlpm.x)))</f>
        <v>#NAME?</v>
      </c>
      <c r="ET3" s="31">
        <f>IFERROR(MATCH($B3,'[1]base consolidad MIDAGRI'!$A$2:$A$597,0),"")</f>
        <v>205</v>
      </c>
      <c r="EU3" s="34">
        <f>IFERROR(MATCH($B3,'[1]base global'!$DI$5:$DI$682,0)+4,"")</f>
        <v>429</v>
      </c>
    </row>
    <row r="4" spans="1:151" ht="183.75" customHeight="1" x14ac:dyDescent="0.3">
      <c r="A4" s="20">
        <v>3</v>
      </c>
      <c r="B4" s="21">
        <v>20132517119</v>
      </c>
      <c r="C4" s="22" t="s">
        <v>3170</v>
      </c>
      <c r="D4" s="22" t="s">
        <v>3171</v>
      </c>
      <c r="E4" s="24" t="str">
        <f t="array" ref="E4">IF($ET4="","",IF(INDEX('[1]base consolidad MIDAGRI'!DW$2:DW$597,$ET4)="","",INDEX('[1]base consolidad MIDAGRI'!DW$2:DW$597,$ET4)))</f>
        <v>Cooperativa Agraria Cafetalera Mateo Pumacahua Ltda. 185</v>
      </c>
      <c r="F4" s="20" t="str">
        <f t="array" ref="F4">IF($ET4="","",IF(INDEX('[1]base consolidad MIDAGRI'!DU$2:DU$597,$ET4)="","",INDEX('[1]base consolidad MIDAGRI'!DU$2:DU$597,$ET4)))</f>
        <v>La Cooperativa Agraria Cafetalera Mateo Pumacahua Ltda. 185 es una organización sólida y debidamente formalizada que inició sus actividades económicas el año 1966 con el objetivo de brindar mejores oportunidades de desarrollo para sus socios.</v>
      </c>
      <c r="G4" s="20" t="s">
        <v>3172</v>
      </c>
      <c r="H4" s="20" t="s">
        <v>3173</v>
      </c>
      <c r="I4" s="23" t="str">
        <f t="array" ref="I4">IF($ET4="","",IF(INDEX('[1]base consolidad MIDAGRI'!DJ$2:DJ$597,$ET4)="","",INDEX('[1]base consolidad MIDAGRI'!DJ$2:DJ$597,$ET4)))</f>
        <v>COOPERATIVA AGRARIA CAFETALERA MATEO PUMACAHUA LTDA N° 185</v>
      </c>
      <c r="J4" s="23" t="str">
        <f t="array" ref="J4">IF($ET4="","",IF(INDEX('[1]base consolidad MIDAGRI'!DQ$2:DQ$597,$ET4)="","",INDEX('[1]base consolidad MIDAGRI'!DQ$2:DQ$597,$ET4)))</f>
        <v>SI</v>
      </c>
      <c r="K4" s="25">
        <f t="array" ref="K4">IF($ET4="","",IF(INDEX('[1]base consolidad MIDAGRI'!DR$2:DR$597,$ET4)="","",INDEX('[1]base consolidad MIDAGRI'!DR$2:DR$597,$ET4)))</f>
        <v>24066</v>
      </c>
      <c r="L4" s="20" t="str">
        <f t="array" ref="L4">IF($ET4="","",IF(INDEX('[1]base consolidad MIDAGRI'!DN$2:DN$597,$ET4)="","",INDEX('[1]base consolidad MIDAGRI'!DN$2:DN$597,$ET4)))</f>
        <v>Cusco</v>
      </c>
      <c r="M4" s="20" t="e">
        <f t="array" aca="1" ref="M4" ca="1">IF($ET4="","",_xludf.LET(_xlpm.x,INDEX('[1]base consolidad MIDAGRI'!H$2:H$597,$ET4),IF(_xlpm.x="","",SUBSTITUTE(TRIM(_xlpm.x),"Convencion","Convención"))))</f>
        <v>#NAME?</v>
      </c>
      <c r="N4" s="20" t="str">
        <f t="array" ref="N4">IF($ET4="","",IF(INDEX('[1]base consolidad MIDAGRI'!I$2:I$597,$ET4)="","",INDEX('[1]base consolidad MIDAGRI'!I$2:I$597,$ET4)))</f>
        <v>Santa Ana</v>
      </c>
      <c r="O4" s="20" t="e">
        <f t="array" aca="1" ref="O4" ca="1">IF($B4="","",_xludf.LET(_xlpm.m,_xlfn.XLOOKUP($B4&amp;"",'[1]base consolidad MIDAGRI'!$A$2:$A$597&amp;"",'[1]base consolidad MIDAGRI'!$F$2:$F$597,""),_xlpm.g,_xlfn.XLOOKUP($B4&amp;"",'[1]base global'!$DI$5:$DI$682&amp;"",'[1]base global'!$E$5:$E$682,""),RIGHT("000000"&amp;IF(_xlpm.m&lt;&gt;"",_xlpm.m,IF(_xlpm.g&lt;&gt;"",_xlpm.g,"080901")),6)))</f>
        <v>#NAME?</v>
      </c>
      <c r="P4" s="20" t="str">
        <f t="array" ref="P4">IF($ET4="","",IF(INDEX('[1]base consolidad MIDAGRI'!E$2:E$597,$ET4)="","",INDEX('[1]base consolidad MIDAGRI'!E$2:E$597,$ET4)))</f>
        <v>Cusco</v>
      </c>
      <c r="Q4" s="20" t="str">
        <f t="array" ref="Q4">IF($ET4="","",IF(INDEX('[1]base consolidad MIDAGRI'!EK$2:EK$597,$ET4)="","",INDEX('[1]base consolidad MIDAGRI'!EK$2:EK$597,$ET4)))</f>
        <v>Jr. Libertad Nro. 631 Cusco - La Convención - Santa Ana</v>
      </c>
      <c r="R4" s="20" t="str">
        <f t="array" ref="R4">IF($ET4="","",IF(INDEX('[1]base consolidad MIDAGRI'!ES$2:ES$597,$ET4)="","",INDEX('[1]base consolidad MIDAGRI'!ES$2:ES$597,$ET4)))</f>
        <v>Remigio Valdez Valencia</v>
      </c>
      <c r="S4" s="20">
        <f t="array" ref="S4">IF($ET4="","",IF(INDEX('[1]base consolidad MIDAGRI'!ET$2:ET$597,$ET4)="","",INDEX('[1]base consolidad MIDAGRI'!ET$2:ET$597,$ET4)))</f>
        <v>978563744</v>
      </c>
      <c r="T4" s="20" t="str">
        <f t="array" ref="T4">IF($ET4="","",IF(INDEX('[1]base consolidad MIDAGRI'!EP$2:EP$597,$ET4)="","",INDEX('[1]base consolidad MIDAGRI'!EP$2:EP$597,$ET4)))</f>
        <v>Remigio Valdez Valencia</v>
      </c>
      <c r="U4" s="20" t="str">
        <f t="array" ref="U4">IF($ET4="","",IF(INDEX('[1]base consolidad MIDAGRI'!EL$2:EL$597,$ET4)="","",INDEX('[1]base consolidad MIDAGRI'!EL$2:EL$597,$ET4)))</f>
        <v>pumacahualtdamateo@gmail.com</v>
      </c>
      <c r="V4" s="20">
        <f t="array" ref="V4">IF($ET4="","",IF(INDEX('[1]base consolidad MIDAGRI'!EM$2:EM$597,$ET4)="","",INDEX('[1]base consolidad MIDAGRI'!EM$2:EM$597,$ET4)))</f>
        <v>978563744</v>
      </c>
      <c r="W4" s="35" t="str">
        <f t="array" ref="W4">IF($ET4="","",IF(INDEX('[1]base consolidad MIDAGRI'!EN$2:EN$597,$ET4)="","",INDEX('[1]base consolidad MIDAGRI'!EN$2:EN$597,$ET4)))</f>
        <v>https://cacmateopumacahua.blogspot.com/p/inicio.html</v>
      </c>
      <c r="X4" s="35" t="str">
        <f t="array" ref="X4">IF($ET4="","",IF(INDEX('[1]base consolidad MIDAGRI'!EO$2:EO$597,$ET4)="","",INDEX('[1]base consolidad MIDAGRI'!EO$2:EO$597,$ET4)))</f>
        <v>https://www.facebook.com/share/17pZyQAStK/</v>
      </c>
      <c r="Y4" s="26">
        <f t="array" ref="Y4">IF($ET4="","",IF(INDEX('[1]base consolidad MIDAGRI'!DX$2:DX$597,$ET4)="","",INDEX('[1]base consolidad MIDAGRI'!DX$2:DX$597,$ET4)))</f>
        <v>133</v>
      </c>
      <c r="Z4" s="26">
        <f t="array" ref="Z4">IF($ET4="","",IF(INDEX('[1]base consolidad MIDAGRI'!DY$2:DY$597,$ET4)="","",INDEX('[1]base consolidad MIDAGRI'!DY$2:DY$597,$ET4)))</f>
        <v>44</v>
      </c>
      <c r="AA4" s="20" t="str">
        <f t="array" ref="AA4">IF($ET4="","",IF(INDEX('[1]base consolidad MIDAGRI'!C$2:C$597,$ET4)="","",INDEX('[1]base consolidad MIDAGRI'!C$2:C$597,$ET4)))</f>
        <v>CAFÉ</v>
      </c>
      <c r="AB4" s="20">
        <f t="array" ref="AB4">IF($ET4="","",IF(INDEX('[1]base consolidad MIDAGRI'!DZ$2:DZ$597,$ET4)="","",INDEX('[1]base consolidad MIDAGRI'!DZ$2:DZ$597,$ET4)))</f>
        <v>469</v>
      </c>
      <c r="AC4" s="20" t="str">
        <f t="array" ref="AC4">IF($ET4="","",IF(INDEX('[1]base consolidad MIDAGRI'!EA$2:EA$597,$ET4)="","",INDEX('[1]base consolidad MIDAGRI'!EA$2:EA$597,$ET4)))</f>
        <v>30TM</v>
      </c>
      <c r="AD4" s="20" t="str">
        <f t="array" ref="AD4">IF($ET4="","",IF(INDEX('[1]base consolidad MIDAGRI'!EB$2:EB$597,$ET4)="","",INDEX('[1]base consolidad MIDAGRI'!EB$2:EB$597,$ET4)))</f>
        <v>Mayo - Agosto</v>
      </c>
      <c r="AE4" s="20" t="str">
        <f t="array" ref="AE4">IF($ET4="","",IF(INDEX('[1]base consolidad MIDAGRI'!EC$2:EC$597,$ET4)="","",INDEX('[1]base consolidad MIDAGRI'!EC$2:EC$597,$ET4)))</f>
        <v>Junio - Diciembre</v>
      </c>
      <c r="AF4" s="20" t="e">
        <f t="array" aca="1" ref="AF4" ca="1">_xludf.LET(_xlpm.x,IFERROR(_xlfn.XLOOKUP($B4&amp;"",'[1]base consolidad MIDAGRI'!$A$2:$A$597&amp;"",'[1]base consolidad MIDAGRI'!$ED$2:$ED$597,""),""),IF(OR(_xlpm.x="",_xlpm.x=0),"",_xlpm.x))</f>
        <v>#NAME?</v>
      </c>
      <c r="AG4" s="20" t="e">
        <f t="array" aca="1" ref="AG4" ca="1">_xludf.LET(_xlpm.x,IFERROR(_xlfn.XLOOKUP($B4&amp;"",'[1]base consolidad MIDAGRI'!$A$2:$A$597&amp;"",'[1]base consolidad MIDAGRI'!$EE$2:$EE$597,""),""),IF(OR(_xlpm.x="",_xlpm.x=0),"",_xlpm.x))</f>
        <v>#NAME?</v>
      </c>
      <c r="AH4" s="20" t="str">
        <f t="array" ref="AH4">IF($ET4="","",IF(INDEX('[1]base consolidad MIDAGRI'!EF$2:EF$597,$ET4)="","",INDEX('[1]base consolidad MIDAGRI'!EF$2:EF$597,$ET4)))</f>
        <v>Certificación Orgánica, Vigencia  hasta agosto 2026</v>
      </c>
      <c r="AI4" s="20" t="str">
        <f t="array" ref="AI4">IF($ET4="","",IF(INDEX('[1]base consolidad MIDAGRI'!EG$2:EG$597,$ET4)="","",INDEX('[1]base consolidad MIDAGRI'!EG$2:EG$597,$ET4)))</f>
        <v>Fairtrade hasta junio 2026</v>
      </c>
      <c r="AJ4" s="20" t="str">
        <f t="array" ref="AJ4">IF($ET4="","",IF(INDEX('[1]base consolidad MIDAGRI'!EH$2:EH$597,$ET4)="","",INDEX('[1]base consolidad MIDAGRI'!EH$2:EH$597,$ET4)))</f>
        <v/>
      </c>
      <c r="AK4" s="20" t="str">
        <f t="array" ref="AK4">IF($ET4="","",IF(INDEX('[1]base consolidad MIDAGRI'!EI$2:EI$597,$ET4)="","",INDEX('[1]base consolidad MIDAGRI'!EI$2:EI$597,$ET4)))</f>
        <v>Grado 1: 65 %, Grado 2: 60%</v>
      </c>
      <c r="AL4" s="20" t="str">
        <f t="array" ref="AL4">IF($ET4="","",IF(INDEX('[1]base consolidad MIDAGRI'!EV$2:EV$597,$ET4)="","",INDEX('[1]base consolidad MIDAGRI'!EV$2:EV$597,$ET4)))</f>
        <v>no cuenta con registro</v>
      </c>
      <c r="AM4" s="25" t="str">
        <f t="array" ref="AM4">IF($ET4="","",IF(INDEX('[1]base consolidad MIDAGRI'!EW$2:EW$597,$ET4)="","",INDEX('[1]base consolidad MIDAGRI'!EW$2:EW$597,$ET4)))</f>
        <v/>
      </c>
      <c r="AN4" s="20" t="str">
        <f t="array" ref="AN4">IF($ET4="","",IF(INDEX('[1]base consolidad MIDAGRI'!EX$2:EX$597,$ET4)="","",INDEX('[1]base consolidad MIDAGRI'!EX$2:EX$597,$ET4)))</f>
        <v/>
      </c>
      <c r="AO4" s="20" t="str">
        <f t="array" ref="AO4">IF($ET4="","",IF(INDEX('[1]base consolidad MIDAGRI'!EY$2:EY$597,$ET4)="","",INDEX('[1]base consolidad MIDAGRI'!EY$2:EY$597,$ET4)))</f>
        <v/>
      </c>
      <c r="AP4" s="20" t="str">
        <f t="array" ref="AP4">IF($ET4="","",IF(INDEX('[1]base consolidad MIDAGRI'!EZ$2:EZ$597,$ET4)="","",INDEX('[1]base consolidad MIDAGRI'!EZ$2:EZ$597,$ET4)))</f>
        <v/>
      </c>
      <c r="AQ4" s="20" t="str">
        <f t="array" ref="AQ4">IF($ET4="","",IF(INDEX('[1]base consolidad MIDAGRI'!FA$2:FA$597,$ET4)="","",INDEX('[1]base consolidad MIDAGRI'!FA$2:FA$597,$ET4)))</f>
        <v/>
      </c>
      <c r="AR4" s="23" t="str">
        <f t="array" ref="AR4">IF($ET4="","",IF(INDEX('[1]base consolidad MIDAGRI'!FC$2:FC$597,$ET4)="","",INDEX('[1]base consolidad MIDAGRI'!FC$2:FC$597,$ET4)))</f>
        <v>NO</v>
      </c>
      <c r="AS4" s="27" t="str">
        <f t="array" ref="AS4">IF($ET4="","",IF(INDEX('[1]base consolidad MIDAGRI'!FD$2:FD$597,$ET4)="","",INDEX('[1]base consolidad MIDAGRI'!FD$2:FD$597,$ET4)))</f>
        <v/>
      </c>
      <c r="AT4" s="27" t="str">
        <f t="array" ref="AT4">IF($ET4="","",IF(INDEX('[1]base consolidad MIDAGRI'!FE$2:FE$597,$ET4)="","",INDEX('[1]base consolidad MIDAGRI'!FE$2:FE$597,$ET4)))</f>
        <v/>
      </c>
      <c r="AU4" s="27" t="str">
        <f t="array" ref="AU4">IF($ET4="","",IF(INDEX('[1]base consolidad MIDAGRI'!FF$2:FF$597,$ET4)="","",INDEX('[1]base consolidad MIDAGRI'!FF$2:FF$597,$ET4)))</f>
        <v/>
      </c>
      <c r="AV4" s="27" t="str">
        <f t="array" ref="AV4">IF($ET4="","",IF(INDEX('[1]base consolidad MIDAGRI'!FG$2:FG$597,$ET4)="","",INDEX('[1]base consolidad MIDAGRI'!FG$2:FG$597,$ET4)))</f>
        <v/>
      </c>
      <c r="AW4" s="20" t="str">
        <f t="array" ref="AW4">IF($ET4="","",IF(INDEX('[1]base consolidad MIDAGRI'!FH$2:FH$597,$ET4)="","",INDEX('[1]base consolidad MIDAGRI'!FH$2:FH$597,$ET4)))</f>
        <v/>
      </c>
      <c r="AX4" s="20" t="str">
        <f t="array" ref="AX4">IF($ET4="","",IF(INDEX('[1]base consolidad MIDAGRI'!R$2:R$597,$ET4)="","",INDEX('[1]base consolidad MIDAGRI'!R$2:R$597,$ET4)))</f>
        <v>PAC</v>
      </c>
      <c r="AY4" s="20" t="str">
        <f t="array" ref="AY4">IF($ET4="","",IF(INDEX('[1]base consolidad MIDAGRI'!S$2:S$597,$ET4)="","",INDEX('[1]base consolidad MIDAGRI'!S$2:S$597,$ET4)))</f>
        <v>2024 - 2025</v>
      </c>
      <c r="AZ4" s="20">
        <f t="array" ref="AZ4">IF($ET4="","",IF(INDEX('[1]base consolidad MIDAGRI'!DS$2:DS$597,$ET4)="","",INDEX('[1]base consolidad MIDAGRI'!DS$2:DS$597,$ET4)))</f>
        <v>2024</v>
      </c>
      <c r="BA4" s="20" t="s">
        <v>184</v>
      </c>
      <c r="BB4" s="20" t="e">
        <f t="array" aca="1" ref="BB4" ca="1">IF($ET4="","",_xludf.LET(_xlpm.x,INDEX('[1]base consolidad MIDAGRI'!DT$2:DT$597,$ET4),IF(_xlpm.x="","",_xludf.IFS(LOWER(TRIM(_xlpm.x))="ejecucion","Ejecución",LOWER(TRIM(_xlpm.x))="ejecusion","Ejecución",TRUE,TRIM(_xlpm.x)))))</f>
        <v>#NAME?</v>
      </c>
      <c r="BC4" s="20" t="str">
        <f t="array" ref="BC4">IF($ET4="","",IF(INDEX('[1]base consolidad MIDAGRI'!DV$2:DV$597,$ET4)="","",INDEX('[1]base consolidad MIDAGRI'!DV$2:DV$597,$ET4)))</f>
        <v>En el marco de las estrategias de apoyo al productor, AGROMERCADO se encuentra ejecutando un Plan de Articulación Comercial en beneficio de esta cooperativa. Esta intervención se realiza en estricto cumplimiento de lo priorizado en el Anexo 5A</v>
      </c>
      <c r="BD4" s="28">
        <f t="array" ref="BD4">IF($ET4="","",IF(INDEX('[1]base consolidad MIDAGRI'!EJ$2:EJ$597,$ET4)="","",INDEX('[1]base consolidad MIDAGRI'!EJ$2:EJ$597,$ET4)))</f>
        <v>0.75</v>
      </c>
      <c r="BE4" s="20" t="str">
        <f t="array" ref="BE4">IF($ET4="","",IF(INDEX('[1]base consolidad MIDAGRI'!FI$2:FI$597,$ET4)="","",INDEX('[1]base consolidad MIDAGRI'!FI$2:FI$597,$ET4)))</f>
        <v>pacMAYOR|san martin</v>
      </c>
      <c r="BF4" s="26">
        <f t="array" ref="BF4">IF($ET4="","",INDEX('[1]base consolidad MIDAGRI'!W$2:W$597,$ET4))</f>
        <v>0</v>
      </c>
      <c r="BG4" s="26">
        <f t="array" ref="BG4">IF($ET4="","",INDEX('[1]base consolidad MIDAGRI'!X$2:X$597,$ET4))</f>
        <v>0</v>
      </c>
      <c r="BH4" s="26">
        <f t="array" ref="BH4">IF($ET4="","",INDEX('[1]base consolidad MIDAGRI'!Y$2:Y$597,$ET4))</f>
        <v>0</v>
      </c>
      <c r="BI4" s="26">
        <f t="array" ref="BI4">IF($ET4="","",INDEX('[1]base consolidad MIDAGRI'!Z$2:Z$597,$ET4))</f>
        <v>0</v>
      </c>
      <c r="BJ4" s="26">
        <f t="array" ref="BJ4">IF($ET4="","",INDEX('[1]base consolidad MIDAGRI'!AA$2:AA$597,$ET4))</f>
        <v>0</v>
      </c>
      <c r="BK4" s="26">
        <f t="array" ref="BK4">IF($ET4="","",INDEX('[1]base consolidad MIDAGRI'!AB$2:AB$597,$ET4))</f>
        <v>0</v>
      </c>
      <c r="BL4" s="26">
        <f t="array" ref="BL4">IF($ET4="","",INDEX('[1]base consolidad MIDAGRI'!AC$2:AC$597,$ET4))</f>
        <v>0</v>
      </c>
      <c r="BM4" s="26">
        <f t="array" ref="BM4">IF($ET4="","",INDEX('[1]base consolidad MIDAGRI'!AD$2:AD$597,$ET4))</f>
        <v>0</v>
      </c>
      <c r="BN4" s="26">
        <f t="array" ref="BN4">IF($ET4="","",INDEX('[1]base consolidad MIDAGRI'!AE$2:AE$597,$ET4))</f>
        <v>0</v>
      </c>
      <c r="BO4" s="26">
        <f t="array" ref="BO4">IF($ET4="","",INDEX('[1]base consolidad MIDAGRI'!AF$2:AF$597,$ET4))</f>
        <v>0</v>
      </c>
      <c r="BP4" s="26">
        <f t="array" ref="BP4">IF($ET4="","",INDEX('[1]base consolidad MIDAGRI'!AG$2:AG$597,$ET4))</f>
        <v>0</v>
      </c>
      <c r="BQ4" s="26">
        <f t="array" ref="BQ4">IF($ET4="","",INDEX('[1]base consolidad MIDAGRI'!AH$2:AH$597,$ET4))</f>
        <v>0</v>
      </c>
      <c r="BR4" s="26">
        <f t="array" ref="BR4">IF($ET4="","",INDEX('[1]base consolidad MIDAGRI'!AI$2:AI$597,$ET4))</f>
        <v>0</v>
      </c>
      <c r="BS4" s="26">
        <f t="array" ref="BS4">IF($ET4="","",INDEX('[1]base consolidad MIDAGRI'!AJ$2:AJ$597,$ET4))</f>
        <v>0</v>
      </c>
      <c r="BT4" s="26">
        <f t="array" ref="BT4">IF($ET4="","",INDEX('[1]base consolidad MIDAGRI'!AK$2:AK$597,$ET4))</f>
        <v>0</v>
      </c>
      <c r="BU4" s="26">
        <f t="array" ref="BU4">IF($ET4="","",INDEX('[1]base consolidad MIDAGRI'!AL$2:AL$597,$ET4))</f>
        <v>0</v>
      </c>
      <c r="BV4" s="26">
        <f t="array" ref="BV4">IF($ET4="","",IF(INDEX('[1]base consolidad MIDAGRI'!AM$2:AM$597,$ET4)="","",INDEX('[1]base consolidad MIDAGRI'!AM$2:AM$597,$ET4)))</f>
        <v>101</v>
      </c>
      <c r="BW4" s="26">
        <f t="array" ref="BW4">IF($ET4="","",IF(INDEX('[1]base consolidad MIDAGRI'!AN$2:AN$597,$ET4)="","",INDEX('[1]base consolidad MIDAGRI'!AN$2:AN$597,$ET4)))</f>
        <v>28</v>
      </c>
      <c r="BX4" s="26">
        <f t="array" ref="BX4">IF($ET4="","",INDEX('[1]base consolidad MIDAGRI'!AO$2:AO$597,$ET4))</f>
        <v>129</v>
      </c>
      <c r="BY4" s="26">
        <f t="array" ref="BY4">IF($ET4="","",IF(INDEX('[1]base consolidad MIDAGRI'!AP$2:AP$597,$ET4)="","",INDEX('[1]base consolidad MIDAGRI'!AP$2:AP$597,$ET4)))</f>
        <v>101</v>
      </c>
      <c r="BZ4" s="26">
        <f t="array" ref="BZ4">IF($ET4="","",IF(INDEX('[1]base consolidad MIDAGRI'!AQ$2:AQ$597,$ET4)="","",INDEX('[1]base consolidad MIDAGRI'!AQ$2:AQ$597,$ET4)))</f>
        <v>28</v>
      </c>
      <c r="CA4" s="26">
        <f t="array" ref="CA4">IF($ET4="","",INDEX('[1]base consolidad MIDAGRI'!AR$2:AR$597,$ET4))</f>
        <v>129</v>
      </c>
      <c r="CB4" s="26">
        <f t="array" ref="CB4">IF($ET4="","",INDEX('[1]base consolidad MIDAGRI'!AT$2:AT$597,$ET4))</f>
        <v>0</v>
      </c>
      <c r="CC4" s="26">
        <f t="array" ref="CC4">IF($ET4="","",INDEX('[1]base consolidad MIDAGRI'!AU$2:AU$597,$ET4))</f>
        <v>0</v>
      </c>
      <c r="CD4" s="26">
        <f t="array" ref="CD4">IF($ET4="","",INDEX('[1]base consolidad MIDAGRI'!AV$2:AV$597,$ET4))</f>
        <v>0</v>
      </c>
      <c r="CE4" s="26">
        <f t="array" ref="CE4">IF($ET4="","",INDEX('[1]base consolidad MIDAGRI'!AW$2:AW$597,$ET4))</f>
        <v>0</v>
      </c>
      <c r="CF4" s="26">
        <f t="array" ref="CF4">IF($ET4="","",INDEX('[1]base consolidad MIDAGRI'!AX$2:AX$597,$ET4))</f>
        <v>0</v>
      </c>
      <c r="CG4" s="26">
        <f t="array" ref="CG4">IF($ET4="","",INDEX('[1]base consolidad MIDAGRI'!AY$2:AY$597,$ET4))</f>
        <v>0</v>
      </c>
      <c r="CH4" s="26">
        <f t="array" ref="CH4">IF($ET4="","",INDEX('[1]base consolidad MIDAGRI'!AZ$2:AZ$597,$ET4))</f>
        <v>0</v>
      </c>
      <c r="CI4" s="26">
        <f t="array" ref="CI4">IF($ET4="","",INDEX('[1]base consolidad MIDAGRI'!BA$2:BA$597,$ET4))</f>
        <v>0</v>
      </c>
      <c r="CJ4" s="26">
        <f t="array" ref="CJ4">IF($ET4="","",IF(INDEX('[1]base consolidad MIDAGRI'!BB$2:BB$597,$ET4)="","",INDEX('[1]base consolidad MIDAGRI'!BB$2:BB$597,$ET4)))</f>
        <v>32</v>
      </c>
      <c r="CK4" s="26">
        <f t="array" ref="CK4">IF($ET4="","",IF(INDEX('[1]base consolidad MIDAGRI'!BC$2:BC$597,$ET4)="","",INDEX('[1]base consolidad MIDAGRI'!BC$2:BC$597,$ET4)))</f>
        <v>7</v>
      </c>
      <c r="CL4" s="26">
        <f t="array" ref="CL4">IF($ET4="","",IF(INDEX('[1]base consolidad MIDAGRI'!BD$2:BD$597,$ET4)="","",INDEX('[1]base consolidad MIDAGRI'!BD$2:BD$597,$ET4)))</f>
        <v>24</v>
      </c>
      <c r="CM4" s="26">
        <f t="array" ref="CM4">IF($ET4="","",IF(INDEX('[1]base consolidad MIDAGRI'!BE$2:BE$597,$ET4)="","",INDEX('[1]base consolidad MIDAGRI'!BE$2:BE$597,$ET4)))</f>
        <v>5</v>
      </c>
      <c r="CN4" s="29">
        <f t="array" ref="CN4">IF($ET4="","",INDEX('[1]base consolidad MIDAGRI'!BF$2:BF$597,$ET4))</f>
        <v>0</v>
      </c>
      <c r="CO4" s="29">
        <f t="array" ref="CO4">IF($ET4="","",INDEX('[1]base consolidad MIDAGRI'!BG$2:BG$597,$ET4))</f>
        <v>0</v>
      </c>
      <c r="CP4" s="29">
        <f t="array" ref="CP4">IF($ET4="","",INDEX('[1]base consolidad MIDAGRI'!BH$2:BH$597,$ET4))</f>
        <v>0</v>
      </c>
      <c r="CQ4" s="29">
        <f t="array" ref="CQ4">IF($ET4="","",INDEX('[1]base consolidad MIDAGRI'!BI$2:BI$597,$ET4))</f>
        <v>0</v>
      </c>
      <c r="CR4" s="29">
        <f t="array" ref="CR4">IF($ET4="","",INDEX('[1]base consolidad MIDAGRI'!BL$2:BL$597,$ET4))</f>
        <v>0</v>
      </c>
      <c r="CS4" s="29">
        <f t="array" ref="CS4">IF($ET4="","",INDEX('[1]base consolidad MIDAGRI'!BM$2:BM$597,$ET4))</f>
        <v>0</v>
      </c>
      <c r="CT4" s="29">
        <f t="array" ref="CT4">IF($ET4="","",INDEX('[1]base consolidad MIDAGRI'!BN$2:BN$597,$ET4))</f>
        <v>0</v>
      </c>
      <c r="CU4" s="29">
        <f t="array" ref="CU4">IF($ET4="","",INDEX('[1]base consolidad MIDAGRI'!BQ$2:BQ$597,$ET4))</f>
        <v>0</v>
      </c>
      <c r="CV4" s="29">
        <f t="array" ref="CV4">IF($ET4="","",INDEX('[1]base consolidad MIDAGRI'!BR$2:BR$597,$ET4))</f>
        <v>0</v>
      </c>
      <c r="CW4" s="29">
        <f t="array" ref="CW4">IF($ET4="","",INDEX('[1]base consolidad MIDAGRI'!BS$2:BS$597,$ET4))</f>
        <v>0</v>
      </c>
      <c r="CX4" s="29">
        <f t="array" ref="CX4">IF($ET4="","",INDEX('[1]base consolidad MIDAGRI'!BV$2:BV$597,$ET4))</f>
        <v>0</v>
      </c>
      <c r="CY4" s="29">
        <f t="array" ref="CY4">IF($ET4="","",INDEX('[1]base consolidad MIDAGRI'!BW$2:BW$597,$ET4))</f>
        <v>0</v>
      </c>
      <c r="CZ4" s="29">
        <f t="array" ref="CZ4">IF($ET4="","",INDEX('[1]base consolidad MIDAGRI'!BX$2:BX$597,$ET4))</f>
        <v>0</v>
      </c>
      <c r="DA4" s="29">
        <f t="array" ref="DA4">IF($ET4="","",INDEX('[1]base consolidad MIDAGRI'!CA$2:CA$597,$ET4))</f>
        <v>0</v>
      </c>
      <c r="DB4" s="29">
        <f t="array" ref="DB4">IF($ET4="","",INDEX('[1]base consolidad MIDAGRI'!CB$2:CB$597,$ET4))</f>
        <v>0</v>
      </c>
      <c r="DC4" s="29">
        <f t="array" ref="DC4">IF($ET4="","",INDEX('[1]base consolidad MIDAGRI'!CC$2:CC$597,$ET4))</f>
        <v>0</v>
      </c>
      <c r="DD4" s="30">
        <f t="array" ref="DD4">IF($ET4="","",IF(INDEX('[1]base consolidad MIDAGRI'!CF$2:CF$597,$ET4)="","",INDEX('[1]base consolidad MIDAGRI'!CF$2:CF$597,$ET4)))</f>
        <v>80172.95199999999</v>
      </c>
      <c r="DE4" s="30">
        <f t="array" ref="DE4">IF($ET4="","",IF(INDEX('[1]base consolidad MIDAGRI'!CG$2:CG$597,$ET4)="","",INDEX('[1]base consolidad MIDAGRI'!CG$2:CG$597,$ET4)))</f>
        <v>0</v>
      </c>
      <c r="DF4" s="29">
        <f t="array" ref="DF4">IF($ET4="","",INDEX('[1]base consolidad MIDAGRI'!CH$2:CH$597,$ET4))</f>
        <v>80172.95199999999</v>
      </c>
      <c r="DG4" s="30">
        <f t="array" ref="DG4">IF($ET4="","",IF(INDEX('[1]base consolidad MIDAGRI'!CL$2:CL$597,$ET4)="","",INDEX('[1]base consolidad MIDAGRI'!CL$2:CL$597,$ET4)))</f>
        <v>274646.15000000002</v>
      </c>
      <c r="DH4" s="30">
        <f t="array" ref="DH4">IF($ET4="","",IF(INDEX('[1]base consolidad MIDAGRI'!CM$2:CM$597,$ET4)="","",INDEX('[1]base consolidad MIDAGRI'!CM$2:CM$597,$ET4)))</f>
        <v>0</v>
      </c>
      <c r="DI4" s="29">
        <f t="array" ref="DI4">IF($ET4="","",INDEX('[1]base consolidad MIDAGRI'!CN$2:CN$597,$ET4))</f>
        <v>274646.15000000002</v>
      </c>
      <c r="DJ4" s="29">
        <f t="array" ref="DJ4">IF($ET4="","",INDEX('[1]base consolidad MIDAGRI'!CQ$2:CQ$597,$ET4))</f>
        <v>0</v>
      </c>
      <c r="DK4" s="29">
        <f t="array" ref="DK4">IF($ET4="","",INDEX('[1]base consolidad MIDAGRI'!CR$2:CR$597,$ET4))</f>
        <v>0</v>
      </c>
      <c r="DL4" s="29">
        <f t="array" ref="DL4">IF($ET4="","",INDEX('[1]base consolidad MIDAGRI'!CS$2:CS$597,$ET4))</f>
        <v>0</v>
      </c>
      <c r="DM4" s="29">
        <f t="array" ref="DM4">IF($ET4="","",INDEX('[1]base consolidad MIDAGRI'!CT$2:CT$597,$ET4))</f>
        <v>0</v>
      </c>
      <c r="DN4" s="29">
        <f t="array" ref="DN4">IF($ET4="","",INDEX('[1]base consolidad MIDAGRI'!CU$2:CU$597,$ET4))</f>
        <v>0</v>
      </c>
      <c r="DO4" s="29">
        <f t="array" ref="DO4">IF($ET4="","",INDEX('[1]base consolidad MIDAGRI'!CV$2:CV$597,$ET4))</f>
        <v>0</v>
      </c>
      <c r="DP4" s="29">
        <f t="array" ref="DP4">IF($ET4="","",INDEX('[1]base consolidad MIDAGRI'!CW$2:CW$597,$ET4))</f>
        <v>0</v>
      </c>
      <c r="DQ4" s="29">
        <f t="array" ref="DQ4">IF($ET4="","",INDEX('[1]base consolidad MIDAGRI'!CX$2:CX$597,$ET4))</f>
        <v>0</v>
      </c>
      <c r="DR4" s="29">
        <f t="array" ref="DR4">IF($ET4="","",INDEX('[1]base consolidad MIDAGRI'!CY$2:CY$597,$ET4))</f>
        <v>0</v>
      </c>
      <c r="DS4" s="29">
        <f t="array" ref="DS4">IF($ET4="","",INDEX('[1]base consolidad MIDAGRI'!CZ$2:CZ$597,$ET4))</f>
        <v>80172.95199999999</v>
      </c>
      <c r="DT4" s="29">
        <f t="array" ref="DT4">IF($ET4="","",INDEX('[1]base consolidad MIDAGRI'!DA$2:DA$597,$ET4))</f>
        <v>0</v>
      </c>
      <c r="DU4" s="29">
        <f t="array" ref="DU4">IF($ET4="","",INDEX('[1]base consolidad MIDAGRI'!DB$2:DB$597,$ET4))</f>
        <v>0</v>
      </c>
      <c r="DV4" s="29">
        <f t="array" ref="DV4">IF($ET4="","",INDEX('[1]base consolidad MIDAGRI'!DC$2:DC$597,$ET4))</f>
        <v>80172.95199999999</v>
      </c>
      <c r="DW4" s="29">
        <f t="array" ref="DW4">IF($ET4="","",INDEX('[1]base consolidad MIDAGRI'!DD$2:DD$597,$ET4))</f>
        <v>0</v>
      </c>
      <c r="DX4" s="29">
        <f t="array" ref="DX4">IF($ET4="","",INDEX('[1]base consolidad MIDAGRI'!DE$2:DE$597,$ET4))</f>
        <v>169145.5</v>
      </c>
      <c r="DY4" s="29">
        <f t="array" ref="DY4">IF($ET4="","",INDEX('[1]base consolidad MIDAGRI'!DF$2:DF$597,$ET4))</f>
        <v>105500.65</v>
      </c>
      <c r="DZ4" s="29">
        <f t="array" ref="DZ4">IF($ET4="","",INDEX('[1]base consolidad MIDAGRI'!DG$2:DG$597,$ET4))</f>
        <v>0</v>
      </c>
      <c r="EA4" s="29">
        <f t="array" ref="EA4">IF($ET4="","",INDEX('[1]base consolidad MIDAGRI'!DH$2:DH$597,$ET4))</f>
        <v>0</v>
      </c>
      <c r="EB4" s="29">
        <f t="array" ref="EB4">IF($ET4="","",INDEX('[1]base consolidad MIDAGRI'!DI$2:DI$597,$ET4))</f>
        <v>274646.15000000002</v>
      </c>
      <c r="EC4" s="20" t="str">
        <f t="array" ref="EC4">IF($ET4="","",IF(INDEX('[1]base consolidad MIDAGRI'!D$2:D$597,$ET4)="","",INDEX('[1]base consolidad MIDAGRI'!D$2:D$597,$ET4)))</f>
        <v>CAFÉ</v>
      </c>
      <c r="ED4" s="20" t="e">
        <f t="array" aca="1" ref="ED4" ca="1">IF($B4="","",_xludf.LET(_xlpm.m,_xlfn.XLOOKUP($B4&amp;"",'[1]base consolidad MIDAGRI'!$A$2:$A$597&amp;"",'[1]base consolidad MIDAGRI'!$DK$2:$DK$597,""),_xlpm.g,_xlfn.XLOOKUP($B4&amp;"",'[1]base global'!$DI$5:$DI$682&amp;"",'[1]base global'!$DK$5:$DK$682,""),IF(_xlpm.m&lt;&gt;"",_xlpm.m,_xlpm.g)))</f>
        <v>#NAME?</v>
      </c>
      <c r="EE4" s="20" t="e">
        <f t="array" aca="1" ref="EE4" ca="1">_xludf.LET(_xlpm.x,IFERROR(_xlfn.XLOOKUP($B4&amp;"",'[1]base consolidad MIDAGRI'!$A$2:$A$597&amp;"",'[1]base consolidad MIDAGRI'!$FB$2:$FB$597,""),""),IF(OR(_xlpm.x="",_xlpm.x=0),"",_xlpm.x))</f>
        <v>#NAME?</v>
      </c>
      <c r="EF4" s="31">
        <f t="array" ref="EF4">IF($ET4="","",IF(INDEX('[1]base consolidad MIDAGRI'!T$2:T$597,$ET4)="","",INDEX('[1]base consolidad MIDAGRI'!T$2:T$597,$ET4)))</f>
        <v>2</v>
      </c>
      <c r="EG4" s="20" t="str">
        <f t="array" ref="EG4">IF($ET4="","",IF(INDEX('[1]base consolidad MIDAGRI'!U$2:U$597,$ET4)="","",INDEX('[1]base consolidad MIDAGRI'!U$2:U$597,$ET4)))</f>
        <v>SI</v>
      </c>
      <c r="EH4" s="20" t="str">
        <f t="array" ref="EH4">IF($ET4="","",IF(INDEX('[1]base consolidad MIDAGRI'!V$2:V$597,$ET4)="","",INDEX('[1]base consolidad MIDAGRI'!V$2:V$597,$ET4)))</f>
        <v>SI</v>
      </c>
      <c r="EI4" s="26">
        <f t="array" ref="EI4">IF($ET4="","",IF(INDEX('[1]base consolidad MIDAGRI'!AS$2:AS$597,$ET4)="","",INDEX('[1]base consolidad MIDAGRI'!AS$2:AS$597,$ET4)))</f>
        <v>129</v>
      </c>
      <c r="EJ4" s="32">
        <f t="shared" si="0"/>
        <v>354819.10200000001</v>
      </c>
      <c r="EK4" s="20" t="str">
        <f t="array" ref="EK4">IFERROR(_xlfn.XLOOKUP($B4&amp;"",'[1]base 7'!$AD$4:$AD$9&amp;"",'[1]base 7'!$I$4:$I$9,""),"")</f>
        <v/>
      </c>
      <c r="EL4" s="33" t="e">
        <f t="array" aca="1" ref="EL4" ca="1">_xludf.LET(_xlpm.x,IFERROR(_xlfn.XLOOKUP($B4&amp;"",'[1]ficha ruc cafe'!$A$2:$A$92&amp;"",'[1]ficha ruc cafe'!$G$2:$G$92,""),""),IF(OR(_xlpm.x="",_xlpm.x="-"),"",TRIM(_xlpm.x)))</f>
        <v>#NAME?</v>
      </c>
      <c r="EM4" s="33" t="e">
        <f t="array" aca="1" ref="EM4" ca="1">_xludf.LET(_xlpm.x,IFERROR(_xlfn.XLOOKUP($B4&amp;"",'[1]ficha ruc cafe'!$A$2:$A$92&amp;"",'[1]ficha ruc cafe'!$F$2:$F$92,""),""),IF(OR(_xlpm.x="",_xlpm.x="-"),"",TRIM(_xlpm.x)))</f>
        <v>#NAME?</v>
      </c>
      <c r="EN4" s="33" t="e">
        <f t="array" aca="1" ref="EN4" ca="1">_xludf.LET(_xlpm.x,IFERROR(_xlfn.XLOOKUP($B4&amp;"",'[1]ficha ruc cafe'!$A$2:$A$92&amp;"",'[1]ficha ruc cafe'!$C$2:$C$92,""),""),IF(OR(_xlpm.x="",_xlpm.x="-"),"",TRIM(_xlpm.x)))</f>
        <v>#NAME?</v>
      </c>
      <c r="EO4" s="25" t="e">
        <f t="array" aca="1" ref="EO4" ca="1">_xludf.LET(_xlpm.x,IFERROR(_xlfn.XLOOKUP($B4&amp;"",'[1]ficha ruc cafe'!$A$2:$A$92&amp;"",'[1]ficha ruc cafe'!$H$2:$H$92,""),""),IF(OR(_xlpm.x="",_xlpm.x="-"),"",IFERROR(DATEVALUE(TRIM(_xlpm.x)),TRIM(_xlpm.x))))</f>
        <v>#NAME?</v>
      </c>
      <c r="EP4" s="33" t="e">
        <f t="array" aca="1" ref="EP4" ca="1">_xludf.LET(_xlpm.x,IFERROR(_xlfn.XLOOKUP($B4&amp;"",'[1]ficha ruc cafe'!$A$2:$A$92&amp;"",'[1]ficha ruc cafe'!$P$2:$P$92,""),""),IF(OR(_xlpm.x="",_xlpm.x="-"),"",TRIM(_xlpm.x)))</f>
        <v>#NAME?</v>
      </c>
      <c r="EQ4" s="33" t="e">
        <f t="array" aca="1" ref="EQ4" ca="1">_xludf.LET(_xlpm.x,IFERROR(_xlfn.XLOOKUP($B4&amp;"",'[1]ficha ruc cafe'!$A$2:$A$92&amp;"",'[1]ficha ruc cafe'!$Q$2:$Q$92,""),""),IF(OR(_xlpm.x="",_xlpm.x="-"),"",TRIM(_xlpm.x)))</f>
        <v>#NAME?</v>
      </c>
      <c r="ER4" s="33" t="e">
        <f t="array" aca="1" ref="ER4" ca="1">_xludf.LET(_xlpm.x,IFERROR(_xlfn.XLOOKUP($B4&amp;"",'[1]ficha ruc cafe'!$A$2:$A$92&amp;"",'[1]ficha ruc cafe'!$R$2:$R$92,""),""),IF(OR(_xlpm.x="",_xlpm.x="-"),"",TRIM(_xlpm.x)))</f>
        <v>#NAME?</v>
      </c>
      <c r="ES4" s="33" t="e">
        <f t="array" aca="1" ref="ES4" ca="1">_xludf.LET(_xlpm.x,IFERROR(_xlfn.XLOOKUP($B4&amp;"",'[1]ficha ruc cafe'!$A$2:$A$92&amp;"",'[1]ficha ruc cafe'!$T$2:$T$92,""),""),IF(OR(_xlpm.x="",_xlpm.x="-"),"",TRIM(_xlpm.x)))</f>
        <v>#NAME?</v>
      </c>
      <c r="ET4" s="31">
        <f>IFERROR(MATCH($B4,'[1]base consolidad MIDAGRI'!$A$2:$A$597,0),"")</f>
        <v>241</v>
      </c>
      <c r="EU4" s="34">
        <f>IFERROR(MATCH($B4,'[1]base global'!$DI$5:$DI$682,0)+4,"")</f>
        <v>427</v>
      </c>
    </row>
    <row r="5" spans="1:151" ht="183.75" customHeight="1" x14ac:dyDescent="0.3">
      <c r="A5" s="20">
        <v>4</v>
      </c>
      <c r="B5" s="21">
        <v>20136201213</v>
      </c>
      <c r="C5" s="22" t="s">
        <v>3174</v>
      </c>
      <c r="D5" s="22" t="s">
        <v>3175</v>
      </c>
      <c r="E5" s="24" t="str">
        <f t="array" ref="E5">IF($ET5="","",IF(INDEX('[1]base consolidad MIDAGRI'!DW$2:DW$597,$ET5)="","",INDEX('[1]base consolidad MIDAGRI'!DW$2:DW$597,$ET5)))</f>
        <v>Central de Cooperativas Agrarias Cafetaleras Cocla Ltda. Nro 281</v>
      </c>
      <c r="F5" s="20" t="str">
        <f t="array" ref="F5">IF($ET5="","",IF(INDEX('[1]base consolidad MIDAGRI'!DU$2:DU$597,$ET5)="","",INDEX('[1]base consolidad MIDAGRI'!DU$2:DU$597,$ET5)))</f>
        <v>La Central Cocla es una organización sólida y debidamente formalizada que inició sus actividades económicas el 06/07/1967, se ha consolidado como un referente en la producción y comercialización de café en volumen y calidad de la region Cusco.</v>
      </c>
      <c r="G5" s="20" t="s">
        <v>3176</v>
      </c>
      <c r="H5" s="20" t="s">
        <v>3177</v>
      </c>
      <c r="I5" s="23" t="str">
        <f t="array" ref="I5">IF($ET5="","",IF(INDEX('[1]base consolidad MIDAGRI'!DJ$2:DJ$597,$ET5)="","",INDEX('[1]base consolidad MIDAGRI'!DJ$2:DJ$597,$ET5)))</f>
        <v>CENTRAL DE COOPERATIVAS AGRARIAS CAFETALERAS COCLA LTDA. N° 281</v>
      </c>
      <c r="J5" s="23" t="str">
        <f t="array" ref="J5">IF($ET5="","",IF(INDEX('[1]base consolidad MIDAGRI'!DQ$2:DQ$597,$ET5)="","",INDEX('[1]base consolidad MIDAGRI'!DQ$2:DQ$597,$ET5)))</f>
        <v>SI</v>
      </c>
      <c r="K5" s="25">
        <f t="array" ref="K5">IF($ET5="","",IF(INDEX('[1]base consolidad MIDAGRI'!DR$2:DR$597,$ET5)="","",INDEX('[1]base consolidad MIDAGRI'!DR$2:DR$597,$ET5)))</f>
        <v>24314</v>
      </c>
      <c r="L5" s="20" t="str">
        <f t="array" ref="L5">IF($ET5="","",IF(INDEX('[1]base consolidad MIDAGRI'!DN$2:DN$597,$ET5)="","",INDEX('[1]base consolidad MIDAGRI'!DN$2:DN$597,$ET5)))</f>
        <v>Cusco</v>
      </c>
      <c r="M5" s="20" t="e">
        <f t="array" aca="1" ref="M5" ca="1">IF($ET5="","",_xludf.LET(_xlpm.x,INDEX('[1]base consolidad MIDAGRI'!H$2:H$597,$ET5),IF(_xlpm.x="","",SUBSTITUTE(TRIM(_xlpm.x),"Convencion","Convención"))))</f>
        <v>#NAME?</v>
      </c>
      <c r="N5" s="20" t="str">
        <f t="array" ref="N5">IF($ET5="","",IF(INDEX('[1]base consolidad MIDAGRI'!I$2:I$597,$ET5)="","",INDEX('[1]base consolidad MIDAGRI'!I$2:I$597,$ET5)))</f>
        <v>Santa Ana</v>
      </c>
      <c r="O5" s="20" t="e">
        <f t="array" aca="1" ref="O5" ca="1">IF($B5="","",_xludf.LET(_xlpm.m,_xlfn.XLOOKUP($B5&amp;"",'[1]base consolidad MIDAGRI'!$A$2:$A$597&amp;"",'[1]base consolidad MIDAGRI'!$F$2:$F$597,""),_xlpm.g,_xlfn.XLOOKUP($B5&amp;"",'[1]base global'!$DI$5:$DI$682&amp;"",'[1]base global'!$E$5:$E$682,""),RIGHT("000000"&amp;IF(_xlpm.m&lt;&gt;"",_xlpm.m,IF(_xlpm.g&lt;&gt;"",_xlpm.g,"080901")),6)))</f>
        <v>#NAME?</v>
      </c>
      <c r="P5" s="20" t="str">
        <f t="array" ref="P5">IF($ET5="","",IF(INDEX('[1]base consolidad MIDAGRI'!E$2:E$597,$ET5)="","",INDEX('[1]base consolidad MIDAGRI'!E$2:E$597,$ET5)))</f>
        <v>Cusco</v>
      </c>
      <c r="Q5" s="20" t="str">
        <f t="array" ref="Q5">IF($ET5="","",IF(INDEX('[1]base consolidad MIDAGRI'!EK$2:EK$597,$ET5)="","",INDEX('[1]base consolidad MIDAGRI'!EK$2:EK$597,$ET5)))</f>
        <v>Av. Edgar De La Torre Nro. 1353 Quillabamba (Local De Cocla) Cusco - La Convencion - Santa Ana</v>
      </c>
      <c r="R5" s="20" t="str">
        <f t="array" ref="R5">IF($ET5="","",IF(INDEX('[1]base consolidad MIDAGRI'!ES$2:ES$597,$ET5)="","",INDEX('[1]base consolidad MIDAGRI'!ES$2:ES$597,$ET5)))</f>
        <v>Vivanco Delgado Vladimir</v>
      </c>
      <c r="S5" s="20">
        <f t="array" ref="S5">IF($ET5="","",IF(INDEX('[1]base consolidad MIDAGRI'!ET$2:ET$597,$ET5)="","",INDEX('[1]base consolidad MIDAGRI'!ET$2:ET$597,$ET5)))</f>
        <v>984936414</v>
      </c>
      <c r="T5" s="20" t="str">
        <f t="array" ref="T5">IF($ET5="","",IF(INDEX('[1]base consolidad MIDAGRI'!EP$2:EP$597,$ET5)="","",INDEX('[1]base consolidad MIDAGRI'!EP$2:EP$597,$ET5)))</f>
        <v>Vivanco Delgado Vladimir</v>
      </c>
      <c r="U5" s="20" t="str">
        <f t="array" ref="U5">IF($ET5="","",IF(INDEX('[1]base consolidad MIDAGRI'!EL$2:EL$597,$ET5)="","",INDEX('[1]base consolidad MIDAGRI'!EL$2:EL$597,$ET5)))</f>
        <v>gerencia@cocla.pe</v>
      </c>
      <c r="V5" s="20">
        <f t="array" ref="V5">IF($ET5="","",IF(INDEX('[1]base consolidad MIDAGRI'!EM$2:EM$597,$ET5)="","",INDEX('[1]base consolidad MIDAGRI'!EM$2:EM$597,$ET5)))</f>
        <v>984936414</v>
      </c>
      <c r="W5" s="35" t="str">
        <f t="array" ref="W5">IF($ET5="","",IF(INDEX('[1]base consolidad MIDAGRI'!EN$2:EN$597,$ET5)="","",INDEX('[1]base consolidad MIDAGRI'!EN$2:EN$597,$ET5)))</f>
        <v>https://cocla.pe/</v>
      </c>
      <c r="X5" s="35" t="str">
        <f t="array" ref="X5">IF($ET5="","",IF(INDEX('[1]base consolidad MIDAGRI'!EO$2:EO$597,$ET5)="","",INDEX('[1]base consolidad MIDAGRI'!EO$2:EO$597,$ET5)))</f>
        <v>https://www.facebook.com/cocla.coffee/?locale=es_LA</v>
      </c>
      <c r="Y5" s="26">
        <f t="array" ref="Y5">IF($ET5="","",IF(INDEX('[1]base consolidad MIDAGRI'!DX$2:DX$597,$ET5)="","",INDEX('[1]base consolidad MIDAGRI'!DX$2:DX$597,$ET5)))</f>
        <v>472</v>
      </c>
      <c r="Z5" s="26">
        <f t="array" ref="Z5">IF($ET5="","",IF(INDEX('[1]base consolidad MIDAGRI'!DY$2:DY$597,$ET5)="","",INDEX('[1]base consolidad MIDAGRI'!DY$2:DY$597,$ET5)))</f>
        <v>188</v>
      </c>
      <c r="AA5" s="20" t="str">
        <f t="array" ref="AA5">IF($ET5="","",IF(INDEX('[1]base consolidad MIDAGRI'!C$2:C$597,$ET5)="","",INDEX('[1]base consolidad MIDAGRI'!C$2:C$597,$ET5)))</f>
        <v>CAFÉ</v>
      </c>
      <c r="AB5" s="20">
        <f t="array" ref="AB5">IF($ET5="","",IF(INDEX('[1]base consolidad MIDAGRI'!DZ$2:DZ$597,$ET5)="","",INDEX('[1]base consolidad MIDAGRI'!DZ$2:DZ$597,$ET5)))</f>
        <v>1670</v>
      </c>
      <c r="AC5" s="20" t="str">
        <f t="array" ref="AC5">IF($ET5="","",IF(INDEX('[1]base consolidad MIDAGRI'!EA$2:EA$597,$ET5)="","",INDEX('[1]base consolidad MIDAGRI'!EA$2:EA$597,$ET5)))</f>
        <v>300 TM</v>
      </c>
      <c r="AD5" s="20" t="str">
        <f t="array" ref="AD5">IF($ET5="","",IF(INDEX('[1]base consolidad MIDAGRI'!EB$2:EB$597,$ET5)="","",INDEX('[1]base consolidad MIDAGRI'!EB$2:EB$597,$ET5)))</f>
        <v>Mayo - Agosto</v>
      </c>
      <c r="AE5" s="20" t="str">
        <f t="array" ref="AE5">IF($ET5="","",IF(INDEX('[1]base consolidad MIDAGRI'!EC$2:EC$597,$ET5)="","",INDEX('[1]base consolidad MIDAGRI'!EC$2:EC$597,$ET5)))</f>
        <v>Junio - Diciembre</v>
      </c>
      <c r="AF5" s="20" t="e">
        <f t="array" aca="1" ref="AF5" ca="1">_xludf.LET(_xlpm.x,IFERROR(_xlfn.XLOOKUP($B5&amp;"",'[1]base consolidad MIDAGRI'!$A$2:$A$597&amp;"",'[1]base consolidad MIDAGRI'!$ED$2:$ED$597,""),""),IF(OR(_xlpm.x="",_xlpm.x=0),"",_xlpm.x))</f>
        <v>#NAME?</v>
      </c>
      <c r="AG5" s="20" t="e">
        <f t="array" aca="1" ref="AG5" ca="1">_xludf.LET(_xlpm.x,IFERROR(_xlfn.XLOOKUP($B5&amp;"",'[1]base consolidad MIDAGRI'!$A$2:$A$597&amp;"",'[1]base consolidad MIDAGRI'!$EE$2:$EE$597,""),""),IF(OR(_xlpm.x="",_xlpm.x=0),"",_xlpm.x))</f>
        <v>#NAME?</v>
      </c>
      <c r="AH5" s="20" t="str">
        <f t="array" ref="AH5">IF($ET5="","",IF(INDEX('[1]base consolidad MIDAGRI'!EF$2:EF$597,$ET5)="","",INDEX('[1]base consolidad MIDAGRI'!EF$2:EF$597,$ET5)))</f>
        <v>Certificación Orgánica, vigencia hasta agosto 2026</v>
      </c>
      <c r="AI5" s="20" t="str">
        <f t="array" ref="AI5">IF($ET5="","",IF(INDEX('[1]base consolidad MIDAGRI'!EG$2:EG$597,$ET5)="","",INDEX('[1]base consolidad MIDAGRI'!EG$2:EG$597,$ET5)))</f>
        <v>Fair trade hasta junio 2027</v>
      </c>
      <c r="AJ5" s="20" t="str">
        <f t="array" ref="AJ5">IF($ET5="","",IF(INDEX('[1]base consolidad MIDAGRI'!EH$2:EH$597,$ET5)="","",INDEX('[1]base consolidad MIDAGRI'!EH$2:EH$597,$ET5)))</f>
        <v/>
      </c>
      <c r="AK5" s="20" t="str">
        <f t="array" ref="AK5">IF($ET5="","",IF(INDEX('[1]base consolidad MIDAGRI'!EI$2:EI$597,$ET5)="","",INDEX('[1]base consolidad MIDAGRI'!EI$2:EI$597,$ET5)))</f>
        <v>Grado 1: 65 %, Grado 2: 60%</v>
      </c>
      <c r="AL5" s="20" t="str">
        <f t="array" ref="AL5">IF($ET5="","",IF(INDEX('[1]base consolidad MIDAGRI'!EV$2:EV$597,$ET5)="","",INDEX('[1]base consolidad MIDAGRI'!EV$2:EV$597,$ET5)))</f>
        <v>Q0002114N/GICNDE
 Q0002214N/GICNDE
 Q0002314N/GICNDE
 Q0206914N/GICNDE
 Q0207014N/GICNDE
 Q0207114N/GICNDE</v>
      </c>
      <c r="AM5" s="25">
        <f t="array" ref="AM5">IF($ET5="","",IF(INDEX('[1]base consolidad MIDAGRI'!EW$2:EW$597,$ET5)="","",INDEX('[1]base consolidad MIDAGRI'!EW$2:EW$597,$ET5)))</f>
        <v>47304</v>
      </c>
      <c r="AN5" s="20" t="str">
        <f t="array" ref="AN5">IF($ET5="","",IF(INDEX('[1]base consolidad MIDAGRI'!EX$2:EX$597,$ET5)="","",INDEX('[1]base consolidad MIDAGRI'!EX$2:EX$597,$ET5)))</f>
        <v>Cocla</v>
      </c>
      <c r="AO5" s="20" t="str">
        <f t="array" ref="AO5">IF($ET5="","",IF(INDEX('[1]base consolidad MIDAGRI'!EY$2:EY$597,$ET5)="","",INDEX('[1]base consolidad MIDAGRI'!EY$2:EY$597,$ET5)))</f>
        <v>sobres de 250 gr, 500 gr</v>
      </c>
      <c r="AP5" s="20" t="str">
        <f t="array" ref="AP5">IF($ET5="","",IF(INDEX('[1]base consolidad MIDAGRI'!EZ$2:EZ$597,$ET5)="","",INDEX('[1]base consolidad MIDAGRI'!EZ$2:EZ$597,$ET5)))</f>
        <v>Cocla</v>
      </c>
      <c r="AQ5" s="20" t="str">
        <f t="array" ref="AQ5">IF($ET5="","",IF(INDEX('[1]base consolidad MIDAGRI'!FA$2:FA$597,$ET5)="","",INDEX('[1]base consolidad MIDAGRI'!FA$2:FA$597,$ET5)))</f>
        <v>Sobres de 100gr, 200gr, 500gr</v>
      </c>
      <c r="AR5" s="23" t="str">
        <f t="array" ref="AR5">IF($ET5="","",IF(INDEX('[1]base consolidad MIDAGRI'!FC$2:FC$597,$ET5)="","",INDEX('[1]base consolidad MIDAGRI'!FC$2:FC$597,$ET5)))</f>
        <v>SI</v>
      </c>
      <c r="AS5" s="27">
        <f t="array" ref="AS5">IF($ET5="","",IF(INDEX('[1]base consolidad MIDAGRI'!FD$2:FD$597,$ET5)="","",INDEX('[1]base consolidad MIDAGRI'!FD$2:FD$597,$ET5)))</f>
        <v>2803351.4</v>
      </c>
      <c r="AT5" s="27">
        <f t="array" ref="AT5">IF($ET5="","",IF(INDEX('[1]base consolidad MIDAGRI'!FE$2:FE$597,$ET5)="","",INDEX('[1]base consolidad MIDAGRI'!FE$2:FE$597,$ET5)))</f>
        <v>362692</v>
      </c>
      <c r="AU5" s="27">
        <f t="array" ref="AU5">IF($ET5="","",IF(INDEX('[1]base consolidad MIDAGRI'!FF$2:FF$597,$ET5)="","",INDEX('[1]base consolidad MIDAGRI'!FF$2:FF$597,$ET5)))</f>
        <v>5256.405797101449</v>
      </c>
      <c r="AV5" s="27">
        <f t="array" ref="AV5">IF($ET5="","",IF(INDEX('[1]base consolidad MIDAGRI'!FG$2:FG$597,$ET5)="","",INDEX('[1]base consolidad MIDAGRI'!FG$2:FG$597,$ET5)))</f>
        <v>19.114202898550719</v>
      </c>
      <c r="AW5" s="20" t="str">
        <f t="array" ref="AW5">IF($ET5="","",IF(INDEX('[1]base consolidad MIDAGRI'!FH$2:FH$597,$ET5)="","",INDEX('[1]base consolidad MIDAGRI'!FH$2:FH$597,$ET5)))</f>
        <v>Canada, Estados Unidos, Alemania, Japón, Francia,</v>
      </c>
      <c r="AX5" s="20" t="str">
        <f t="array" ref="AX5">IF($ET5="","",IF(INDEX('[1]base consolidad MIDAGRI'!R$2:R$597,$ET5)="","",INDEX('[1]base consolidad MIDAGRI'!R$2:R$597,$ET5)))</f>
        <v>PAC</v>
      </c>
      <c r="AY5" s="20" t="str">
        <f t="array" ref="AY5">IF($ET5="","",IF(INDEX('[1]base consolidad MIDAGRI'!S$2:S$597,$ET5)="","",INDEX('[1]base consolidad MIDAGRI'!S$2:S$597,$ET5)))</f>
        <v>2024 - 2025</v>
      </c>
      <c r="AZ5" s="20">
        <f t="array" ref="AZ5">IF($ET5="","",IF(INDEX('[1]base consolidad MIDAGRI'!DS$2:DS$597,$ET5)="","",INDEX('[1]base consolidad MIDAGRI'!DS$2:DS$597,$ET5)))</f>
        <v>2024</v>
      </c>
      <c r="BA5" s="20" t="s">
        <v>184</v>
      </c>
      <c r="BB5" s="20" t="e">
        <f t="array" aca="1" ref="BB5" ca="1">IF($ET5="","",_xludf.LET(_xlpm.x,INDEX('[1]base consolidad MIDAGRI'!DT$2:DT$597,$ET5),IF(_xlpm.x="","",_xludf.IFS(LOWER(TRIM(_xlpm.x))="ejecucion","Ejecución",LOWER(TRIM(_xlpm.x))="ejecusion","Ejecución",TRUE,TRIM(_xlpm.x)))))</f>
        <v>#NAME?</v>
      </c>
      <c r="BC5" s="20" t="str">
        <f t="array" ref="BC5">IF($ET5="","",IF(INDEX('[1]base consolidad MIDAGRI'!DV$2:DV$597,$ET5)="","",INDEX('[1]base consolidad MIDAGRI'!DV$2:DV$597,$ET5)))</f>
        <v>En el marco de las estrategias de apoyo al productor, AGROMERCADO se encuentra ejecutando un Plan de Articulación Comercial en beneficio de esta cooperativa. Esta intervención se realiza en estricto cumplimiento de lo priorizado en el Anexo 5A</v>
      </c>
      <c r="BD5" s="28">
        <f t="array" ref="BD5">IF($ET5="","",IF(INDEX('[1]base consolidad MIDAGRI'!EJ$2:EJ$597,$ET5)="","",INDEX('[1]base consolidad MIDAGRI'!EJ$2:EJ$597,$ET5)))</f>
        <v>0.75</v>
      </c>
      <c r="BE5" s="20" t="str">
        <f t="array" ref="BE5">IF($ET5="","",IF(INDEX('[1]base consolidad MIDAGRI'!FI$2:FI$597,$ET5)="","",INDEX('[1]base consolidad MIDAGRI'!FI$2:FI$597,$ET5)))</f>
        <v>pacMAYOR|san martin</v>
      </c>
      <c r="BF5" s="26">
        <f t="array" ref="BF5">IF($ET5="","",INDEX('[1]base consolidad MIDAGRI'!W$2:W$597,$ET5))</f>
        <v>0</v>
      </c>
      <c r="BG5" s="26">
        <f t="array" ref="BG5">IF($ET5="","",INDEX('[1]base consolidad MIDAGRI'!X$2:X$597,$ET5))</f>
        <v>0</v>
      </c>
      <c r="BH5" s="26">
        <f t="array" ref="BH5">IF($ET5="","",INDEX('[1]base consolidad MIDAGRI'!Y$2:Y$597,$ET5))</f>
        <v>0</v>
      </c>
      <c r="BI5" s="26">
        <f t="array" ref="BI5">IF($ET5="","",INDEX('[1]base consolidad MIDAGRI'!Z$2:Z$597,$ET5))</f>
        <v>0</v>
      </c>
      <c r="BJ5" s="26">
        <f t="array" ref="BJ5">IF($ET5="","",INDEX('[1]base consolidad MIDAGRI'!AA$2:AA$597,$ET5))</f>
        <v>0</v>
      </c>
      <c r="BK5" s="26">
        <f t="array" ref="BK5">IF($ET5="","",INDEX('[1]base consolidad MIDAGRI'!AB$2:AB$597,$ET5))</f>
        <v>0</v>
      </c>
      <c r="BL5" s="26">
        <f t="array" ref="BL5">IF($ET5="","",INDEX('[1]base consolidad MIDAGRI'!AC$2:AC$597,$ET5))</f>
        <v>0</v>
      </c>
      <c r="BM5" s="26">
        <f t="array" ref="BM5">IF($ET5="","",INDEX('[1]base consolidad MIDAGRI'!AD$2:AD$597,$ET5))</f>
        <v>0</v>
      </c>
      <c r="BN5" s="26">
        <f t="array" ref="BN5">IF($ET5="","",INDEX('[1]base consolidad MIDAGRI'!AE$2:AE$597,$ET5))</f>
        <v>0</v>
      </c>
      <c r="BO5" s="26">
        <f t="array" ref="BO5">IF($ET5="","",INDEX('[1]base consolidad MIDAGRI'!AF$2:AF$597,$ET5))</f>
        <v>0</v>
      </c>
      <c r="BP5" s="26">
        <f t="array" ref="BP5">IF($ET5="","",INDEX('[1]base consolidad MIDAGRI'!AG$2:AG$597,$ET5))</f>
        <v>0</v>
      </c>
      <c r="BQ5" s="26">
        <f t="array" ref="BQ5">IF($ET5="","",INDEX('[1]base consolidad MIDAGRI'!AH$2:AH$597,$ET5))</f>
        <v>0</v>
      </c>
      <c r="BR5" s="26">
        <f t="array" ref="BR5">IF($ET5="","",INDEX('[1]base consolidad MIDAGRI'!AI$2:AI$597,$ET5))</f>
        <v>0</v>
      </c>
      <c r="BS5" s="26">
        <f t="array" ref="BS5">IF($ET5="","",INDEX('[1]base consolidad MIDAGRI'!AJ$2:AJ$597,$ET5))</f>
        <v>0</v>
      </c>
      <c r="BT5" s="26">
        <f t="array" ref="BT5">IF($ET5="","",INDEX('[1]base consolidad MIDAGRI'!AK$2:AK$597,$ET5))</f>
        <v>0</v>
      </c>
      <c r="BU5" s="26">
        <f t="array" ref="BU5">IF($ET5="","",INDEX('[1]base consolidad MIDAGRI'!AL$2:AL$597,$ET5))</f>
        <v>0</v>
      </c>
      <c r="BV5" s="26">
        <f t="array" ref="BV5">IF($ET5="","",IF(INDEX('[1]base consolidad MIDAGRI'!AM$2:AM$597,$ET5)="","",INDEX('[1]base consolidad MIDAGRI'!AM$2:AM$597,$ET5)))</f>
        <v>880</v>
      </c>
      <c r="BW5" s="26">
        <f t="array" ref="BW5">IF($ET5="","",IF(INDEX('[1]base consolidad MIDAGRI'!AN$2:AN$597,$ET5)="","",INDEX('[1]base consolidad MIDAGRI'!AN$2:AN$597,$ET5)))</f>
        <v>220</v>
      </c>
      <c r="BX5" s="26">
        <f t="array" ref="BX5">IF($ET5="","",INDEX('[1]base consolidad MIDAGRI'!AO$2:AO$597,$ET5))</f>
        <v>1100</v>
      </c>
      <c r="BY5" s="26">
        <f t="array" ref="BY5">IF($ET5="","",IF(INDEX('[1]base consolidad MIDAGRI'!AP$2:AP$597,$ET5)="","",INDEX('[1]base consolidad MIDAGRI'!AP$2:AP$597,$ET5)))</f>
        <v>404</v>
      </c>
      <c r="BZ5" s="26">
        <f t="array" ref="BZ5">IF($ET5="","",IF(INDEX('[1]base consolidad MIDAGRI'!AQ$2:AQ$597,$ET5)="","",INDEX('[1]base consolidad MIDAGRI'!AQ$2:AQ$597,$ET5)))</f>
        <v>161</v>
      </c>
      <c r="CA5" s="26">
        <f t="array" ref="CA5">IF($ET5="","",INDEX('[1]base consolidad MIDAGRI'!AR$2:AR$597,$ET5))</f>
        <v>565</v>
      </c>
      <c r="CB5" s="26">
        <f t="array" ref="CB5">IF($ET5="","",INDEX('[1]base consolidad MIDAGRI'!AT$2:AT$597,$ET5))</f>
        <v>0</v>
      </c>
      <c r="CC5" s="26">
        <f t="array" ref="CC5">IF($ET5="","",INDEX('[1]base consolidad MIDAGRI'!AU$2:AU$597,$ET5))</f>
        <v>0</v>
      </c>
      <c r="CD5" s="26">
        <f t="array" ref="CD5">IF($ET5="","",INDEX('[1]base consolidad MIDAGRI'!AV$2:AV$597,$ET5))</f>
        <v>0</v>
      </c>
      <c r="CE5" s="26">
        <f t="array" ref="CE5">IF($ET5="","",INDEX('[1]base consolidad MIDAGRI'!AW$2:AW$597,$ET5))</f>
        <v>0</v>
      </c>
      <c r="CF5" s="26">
        <f t="array" ref="CF5">IF($ET5="","",INDEX('[1]base consolidad MIDAGRI'!AX$2:AX$597,$ET5))</f>
        <v>0</v>
      </c>
      <c r="CG5" s="26">
        <f t="array" ref="CG5">IF($ET5="","",INDEX('[1]base consolidad MIDAGRI'!AY$2:AY$597,$ET5))</f>
        <v>0</v>
      </c>
      <c r="CH5" s="26">
        <f t="array" ref="CH5">IF($ET5="","",INDEX('[1]base consolidad MIDAGRI'!AZ$2:AZ$597,$ET5))</f>
        <v>0</v>
      </c>
      <c r="CI5" s="26">
        <f t="array" ref="CI5">IF($ET5="","",INDEX('[1]base consolidad MIDAGRI'!BA$2:BA$597,$ET5))</f>
        <v>0</v>
      </c>
      <c r="CJ5" s="26">
        <f t="array" ref="CJ5">IF($ET5="","",IF(INDEX('[1]base consolidad MIDAGRI'!BB$2:BB$597,$ET5)="","",INDEX('[1]base consolidad MIDAGRI'!BB$2:BB$597,$ET5)))</f>
        <v>35</v>
      </c>
      <c r="CK5" s="26">
        <f t="array" ref="CK5">IF($ET5="","",IF(INDEX('[1]base consolidad MIDAGRI'!BC$2:BC$597,$ET5)="","",INDEX('[1]base consolidad MIDAGRI'!BC$2:BC$597,$ET5)))</f>
        <v>7</v>
      </c>
      <c r="CL5" s="26">
        <f t="array" ref="CL5">IF($ET5="","",IF(INDEX('[1]base consolidad MIDAGRI'!BD$2:BD$597,$ET5)="","",INDEX('[1]base consolidad MIDAGRI'!BD$2:BD$597,$ET5)))</f>
        <v>10</v>
      </c>
      <c r="CM5" s="26">
        <f t="array" ref="CM5">IF($ET5="","",IF(INDEX('[1]base consolidad MIDAGRI'!BE$2:BE$597,$ET5)="","",INDEX('[1]base consolidad MIDAGRI'!BE$2:BE$597,$ET5)))</f>
        <v>2</v>
      </c>
      <c r="CN5" s="29">
        <f t="array" ref="CN5">IF($ET5="","",INDEX('[1]base consolidad MIDAGRI'!BF$2:BF$597,$ET5))</f>
        <v>0</v>
      </c>
      <c r="CO5" s="29">
        <f t="array" ref="CO5">IF($ET5="","",INDEX('[1]base consolidad MIDAGRI'!BG$2:BG$597,$ET5))</f>
        <v>0</v>
      </c>
      <c r="CP5" s="29">
        <f t="array" ref="CP5">IF($ET5="","",INDEX('[1]base consolidad MIDAGRI'!BH$2:BH$597,$ET5))</f>
        <v>0</v>
      </c>
      <c r="CQ5" s="29">
        <f t="array" ref="CQ5">IF($ET5="","",INDEX('[1]base consolidad MIDAGRI'!BI$2:BI$597,$ET5))</f>
        <v>0</v>
      </c>
      <c r="CR5" s="29">
        <f t="array" ref="CR5">IF($ET5="","",INDEX('[1]base consolidad MIDAGRI'!BL$2:BL$597,$ET5))</f>
        <v>0</v>
      </c>
      <c r="CS5" s="29">
        <f t="array" ref="CS5">IF($ET5="","",INDEX('[1]base consolidad MIDAGRI'!BM$2:BM$597,$ET5))</f>
        <v>0</v>
      </c>
      <c r="CT5" s="29">
        <f t="array" ref="CT5">IF($ET5="","",INDEX('[1]base consolidad MIDAGRI'!BN$2:BN$597,$ET5))</f>
        <v>0</v>
      </c>
      <c r="CU5" s="29">
        <f t="array" ref="CU5">IF($ET5="","",INDEX('[1]base consolidad MIDAGRI'!BQ$2:BQ$597,$ET5))</f>
        <v>0</v>
      </c>
      <c r="CV5" s="29">
        <f t="array" ref="CV5">IF($ET5="","",INDEX('[1]base consolidad MIDAGRI'!BR$2:BR$597,$ET5))</f>
        <v>0</v>
      </c>
      <c r="CW5" s="29">
        <f t="array" ref="CW5">IF($ET5="","",INDEX('[1]base consolidad MIDAGRI'!BS$2:BS$597,$ET5))</f>
        <v>0</v>
      </c>
      <c r="CX5" s="29">
        <f t="array" ref="CX5">IF($ET5="","",INDEX('[1]base consolidad MIDAGRI'!BV$2:BV$597,$ET5))</f>
        <v>0</v>
      </c>
      <c r="CY5" s="29">
        <f t="array" ref="CY5">IF($ET5="","",INDEX('[1]base consolidad MIDAGRI'!BW$2:BW$597,$ET5))</f>
        <v>0</v>
      </c>
      <c r="CZ5" s="29">
        <f t="array" ref="CZ5">IF($ET5="","",INDEX('[1]base consolidad MIDAGRI'!BX$2:BX$597,$ET5))</f>
        <v>0</v>
      </c>
      <c r="DA5" s="29">
        <f t="array" ref="DA5">IF($ET5="","",INDEX('[1]base consolidad MIDAGRI'!CA$2:CA$597,$ET5))</f>
        <v>0</v>
      </c>
      <c r="DB5" s="29">
        <f t="array" ref="DB5">IF($ET5="","",INDEX('[1]base consolidad MIDAGRI'!CB$2:CB$597,$ET5))</f>
        <v>0</v>
      </c>
      <c r="DC5" s="29">
        <f t="array" ref="DC5">IF($ET5="","",INDEX('[1]base consolidad MIDAGRI'!CC$2:CC$597,$ET5))</f>
        <v>0</v>
      </c>
      <c r="DD5" s="30">
        <f t="array" ref="DD5">IF($ET5="","",IF(INDEX('[1]base consolidad MIDAGRI'!CF$2:CF$597,$ET5)="","",INDEX('[1]base consolidad MIDAGRI'!CF$2:CF$597,$ET5)))</f>
        <v>0</v>
      </c>
      <c r="DE5" s="30">
        <f t="array" ref="DE5">IF($ET5="","",IF(INDEX('[1]base consolidad MIDAGRI'!CG$2:CG$597,$ET5)="","",INDEX('[1]base consolidad MIDAGRI'!CG$2:CG$597,$ET5)))</f>
        <v>6987135.670337229</v>
      </c>
      <c r="DF5" s="29">
        <f t="array" ref="DF5">IF($ET5="","",INDEX('[1]base consolidad MIDAGRI'!CH$2:CH$597,$ET5))</f>
        <v>6987135.670337229</v>
      </c>
      <c r="DG5" s="30">
        <f t="array" ref="DG5">IF($ET5="","",IF(INDEX('[1]base consolidad MIDAGRI'!CL$2:CL$597,$ET5)="","",INDEX('[1]base consolidad MIDAGRI'!CL$2:CL$597,$ET5)))</f>
        <v>1525696.9459472301</v>
      </c>
      <c r="DH5" s="30">
        <f t="array" ref="DH5">IF($ET5="","",IF(INDEX('[1]base consolidad MIDAGRI'!CM$2:CM$597,$ET5)="","",INDEX('[1]base consolidad MIDAGRI'!CM$2:CM$597,$ET5)))</f>
        <v>8390056.4926622696</v>
      </c>
      <c r="DI5" s="29">
        <f t="array" ref="DI5">IF($ET5="","",INDEX('[1]base consolidad MIDAGRI'!CN$2:CN$597,$ET5))</f>
        <v>9915753.4386094995</v>
      </c>
      <c r="DJ5" s="29">
        <f t="array" ref="DJ5">IF($ET5="","",INDEX('[1]base consolidad MIDAGRI'!CQ$2:CQ$597,$ET5))</f>
        <v>0</v>
      </c>
      <c r="DK5" s="29">
        <f t="array" ref="DK5">IF($ET5="","",INDEX('[1]base consolidad MIDAGRI'!CR$2:CR$597,$ET5))</f>
        <v>0</v>
      </c>
      <c r="DL5" s="29">
        <f t="array" ref="DL5">IF($ET5="","",INDEX('[1]base consolidad MIDAGRI'!CS$2:CS$597,$ET5))</f>
        <v>0</v>
      </c>
      <c r="DM5" s="29">
        <f t="array" ref="DM5">IF($ET5="","",INDEX('[1]base consolidad MIDAGRI'!CT$2:CT$597,$ET5))</f>
        <v>0</v>
      </c>
      <c r="DN5" s="29">
        <f t="array" ref="DN5">IF($ET5="","",INDEX('[1]base consolidad MIDAGRI'!CU$2:CU$597,$ET5))</f>
        <v>0</v>
      </c>
      <c r="DO5" s="29">
        <f t="array" ref="DO5">IF($ET5="","",INDEX('[1]base consolidad MIDAGRI'!CV$2:CV$597,$ET5))</f>
        <v>0</v>
      </c>
      <c r="DP5" s="29">
        <f t="array" ref="DP5">IF($ET5="","",INDEX('[1]base consolidad MIDAGRI'!CW$2:CW$597,$ET5))</f>
        <v>0</v>
      </c>
      <c r="DQ5" s="29">
        <f t="array" ref="DQ5">IF($ET5="","",INDEX('[1]base consolidad MIDAGRI'!CX$2:CX$597,$ET5))</f>
        <v>0</v>
      </c>
      <c r="DR5" s="29">
        <f t="array" ref="DR5">IF($ET5="","",INDEX('[1]base consolidad MIDAGRI'!CY$2:CY$597,$ET5))</f>
        <v>0</v>
      </c>
      <c r="DS5" s="29">
        <f t="array" ref="DS5">IF($ET5="","",INDEX('[1]base consolidad MIDAGRI'!CZ$2:CZ$597,$ET5))</f>
        <v>6987135.670337229</v>
      </c>
      <c r="DT5" s="29">
        <f t="array" ref="DT5">IF($ET5="","",INDEX('[1]base consolidad MIDAGRI'!DA$2:DA$597,$ET5))</f>
        <v>0</v>
      </c>
      <c r="DU5" s="29">
        <f t="array" ref="DU5">IF($ET5="","",INDEX('[1]base consolidad MIDAGRI'!DB$2:DB$597,$ET5))</f>
        <v>0</v>
      </c>
      <c r="DV5" s="29">
        <f t="array" ref="DV5">IF($ET5="","",INDEX('[1]base consolidad MIDAGRI'!DC$2:DC$597,$ET5))</f>
        <v>6987135.670337229</v>
      </c>
      <c r="DW5" s="29">
        <f t="array" ref="DW5">IF($ET5="","",INDEX('[1]base consolidad MIDAGRI'!DD$2:DD$597,$ET5))</f>
        <v>0</v>
      </c>
      <c r="DX5" s="29">
        <f t="array" ref="DX5">IF($ET5="","",INDEX('[1]base consolidad MIDAGRI'!DE$2:DE$597,$ET5))</f>
        <v>889079.29922723025</v>
      </c>
      <c r="DY5" s="29">
        <f t="array" ref="DY5">IF($ET5="","",INDEX('[1]base consolidad MIDAGRI'!DF$2:DF$597,$ET5))</f>
        <v>9026674.1393822692</v>
      </c>
      <c r="DZ5" s="29">
        <f t="array" ref="DZ5">IF($ET5="","",INDEX('[1]base consolidad MIDAGRI'!DG$2:DG$597,$ET5))</f>
        <v>0</v>
      </c>
      <c r="EA5" s="29">
        <f t="array" ref="EA5">IF($ET5="","",INDEX('[1]base consolidad MIDAGRI'!DH$2:DH$597,$ET5))</f>
        <v>0</v>
      </c>
      <c r="EB5" s="29">
        <f t="array" ref="EB5">IF($ET5="","",INDEX('[1]base consolidad MIDAGRI'!DI$2:DI$597,$ET5))</f>
        <v>9915753.4386094995</v>
      </c>
      <c r="EC5" s="20" t="str">
        <f t="array" ref="EC5">IF($ET5="","",IF(INDEX('[1]base consolidad MIDAGRI'!D$2:D$597,$ET5)="","",INDEX('[1]base consolidad MIDAGRI'!D$2:D$597,$ET5)))</f>
        <v>CAFÉ</v>
      </c>
      <c r="ED5" s="20" t="e">
        <f t="array" aca="1" ref="ED5" ca="1">IF($B5="","",_xludf.LET(_xlpm.m,_xlfn.XLOOKUP($B5&amp;"",'[1]base consolidad MIDAGRI'!$A$2:$A$597&amp;"",'[1]base consolidad MIDAGRI'!$DK$2:$DK$597,""),_xlpm.g,_xlfn.XLOOKUP($B5&amp;"",'[1]base global'!$DI$5:$DI$682&amp;"",'[1]base global'!$DK$5:$DK$682,""),IF(_xlpm.m&lt;&gt;"",_xlpm.m,_xlpm.g)))</f>
        <v>#NAME?</v>
      </c>
      <c r="EE5" s="20" t="e">
        <f t="array" aca="1" ref="EE5" ca="1">_xludf.LET(_xlpm.x,IFERROR(_xlfn.XLOOKUP($B5&amp;"",'[1]base consolidad MIDAGRI'!$A$2:$A$597&amp;"",'[1]base consolidad MIDAGRI'!$FB$2:$FB$597,""),""),IF(OR(_xlpm.x="",_xlpm.x=0),"",_xlpm.x))</f>
        <v>#NAME?</v>
      </c>
      <c r="EF5" s="31">
        <f t="array" ref="EF5">IF($ET5="","",IF(INDEX('[1]base consolidad MIDAGRI'!T$2:T$597,$ET5)="","",INDEX('[1]base consolidad MIDAGRI'!T$2:T$597,$ET5)))</f>
        <v>2</v>
      </c>
      <c r="EG5" s="20" t="str">
        <f t="array" ref="EG5">IF($ET5="","",IF(INDEX('[1]base consolidad MIDAGRI'!U$2:U$597,$ET5)="","",INDEX('[1]base consolidad MIDAGRI'!U$2:U$597,$ET5)))</f>
        <v>SI</v>
      </c>
      <c r="EH5" s="20" t="str">
        <f t="array" ref="EH5">IF($ET5="","",IF(INDEX('[1]base consolidad MIDAGRI'!V$2:V$597,$ET5)="","",INDEX('[1]base consolidad MIDAGRI'!V$2:V$597,$ET5)))</f>
        <v>SI</v>
      </c>
      <c r="EI5" s="26">
        <f t="array" ref="EI5">IF($ET5="","",IF(INDEX('[1]base consolidad MIDAGRI'!AS$2:AS$597,$ET5)="","",INDEX('[1]base consolidad MIDAGRI'!AS$2:AS$597,$ET5)))</f>
        <v>565</v>
      </c>
      <c r="EJ5" s="32">
        <f t="shared" si="0"/>
        <v>16902889.108946729</v>
      </c>
      <c r="EK5" s="20" t="str">
        <f t="array" ref="EK5">IFERROR(_xlfn.XLOOKUP($B5&amp;"",'[1]base 7'!$AD$4:$AD$9&amp;"",'[1]base 7'!$I$4:$I$9,""),"")</f>
        <v/>
      </c>
      <c r="EL5" s="33" t="e">
        <f t="array" aca="1" ref="EL5" ca="1">_xludf.LET(_xlpm.x,IFERROR(_xlfn.XLOOKUP($B5&amp;"",'[1]ficha ruc cafe'!$A$2:$A$92&amp;"",'[1]ficha ruc cafe'!$G$2:$G$92,""),""),IF(OR(_xlpm.x="",_xlpm.x="-"),"",TRIM(_xlpm.x)))</f>
        <v>#NAME?</v>
      </c>
      <c r="EM5" s="33" t="e">
        <f t="array" aca="1" ref="EM5" ca="1">_xludf.LET(_xlpm.x,IFERROR(_xlfn.XLOOKUP($B5&amp;"",'[1]ficha ruc cafe'!$A$2:$A$92&amp;"",'[1]ficha ruc cafe'!$F$2:$F$92,""),""),IF(OR(_xlpm.x="",_xlpm.x="-"),"",TRIM(_xlpm.x)))</f>
        <v>#NAME?</v>
      </c>
      <c r="EN5" s="33" t="e">
        <f t="array" aca="1" ref="EN5" ca="1">_xludf.LET(_xlpm.x,IFERROR(_xlfn.XLOOKUP($B5&amp;"",'[1]ficha ruc cafe'!$A$2:$A$92&amp;"",'[1]ficha ruc cafe'!$C$2:$C$92,""),""),IF(OR(_xlpm.x="",_xlpm.x="-"),"",TRIM(_xlpm.x)))</f>
        <v>#NAME?</v>
      </c>
      <c r="EO5" s="25" t="e">
        <f t="array" aca="1" ref="EO5" ca="1">_xludf.LET(_xlpm.x,IFERROR(_xlfn.XLOOKUP($B5&amp;"",'[1]ficha ruc cafe'!$A$2:$A$92&amp;"",'[1]ficha ruc cafe'!$H$2:$H$92,""),""),IF(OR(_xlpm.x="",_xlpm.x="-"),"",IFERROR(DATEVALUE(TRIM(_xlpm.x)),TRIM(_xlpm.x))))</f>
        <v>#NAME?</v>
      </c>
      <c r="EP5" s="33" t="e">
        <f t="array" aca="1" ref="EP5" ca="1">_xludf.LET(_xlpm.x,IFERROR(_xlfn.XLOOKUP($B5&amp;"",'[1]ficha ruc cafe'!$A$2:$A$92&amp;"",'[1]ficha ruc cafe'!$P$2:$P$92,""),""),IF(OR(_xlpm.x="",_xlpm.x="-"),"",TRIM(_xlpm.x)))</f>
        <v>#NAME?</v>
      </c>
      <c r="EQ5" s="33" t="e">
        <f t="array" aca="1" ref="EQ5" ca="1">_xludf.LET(_xlpm.x,IFERROR(_xlfn.XLOOKUP($B5&amp;"",'[1]ficha ruc cafe'!$A$2:$A$92&amp;"",'[1]ficha ruc cafe'!$Q$2:$Q$92,""),""),IF(OR(_xlpm.x="",_xlpm.x="-"),"",TRIM(_xlpm.x)))</f>
        <v>#NAME?</v>
      </c>
      <c r="ER5" s="33" t="e">
        <f t="array" aca="1" ref="ER5" ca="1">_xludf.LET(_xlpm.x,IFERROR(_xlfn.XLOOKUP($B5&amp;"",'[1]ficha ruc cafe'!$A$2:$A$92&amp;"",'[1]ficha ruc cafe'!$R$2:$R$92,""),""),IF(OR(_xlpm.x="",_xlpm.x="-"),"",TRIM(_xlpm.x)))</f>
        <v>#NAME?</v>
      </c>
      <c r="ES5" s="33" t="e">
        <f t="array" aca="1" ref="ES5" ca="1">_xludf.LET(_xlpm.x,IFERROR(_xlfn.XLOOKUP($B5&amp;"",'[1]ficha ruc cafe'!$A$2:$A$92&amp;"",'[1]ficha ruc cafe'!$T$2:$T$92,""),""),IF(OR(_xlpm.x="",_xlpm.x="-"),"",TRIM(_xlpm.x)))</f>
        <v>#NAME?</v>
      </c>
      <c r="ET5" s="31">
        <f>IFERROR(MATCH($B5,'[1]base consolidad MIDAGRI'!$A$2:$A$597,0),"")</f>
        <v>161</v>
      </c>
      <c r="EU5" s="34">
        <f>IFERROR(MATCH($B5,'[1]base global'!$DI$5:$DI$682,0)+4,"")</f>
        <v>428</v>
      </c>
    </row>
    <row r="6" spans="1:151" ht="183.75" customHeight="1" x14ac:dyDescent="0.3">
      <c r="A6" s="20">
        <v>5</v>
      </c>
      <c r="B6" s="21">
        <v>20140181405</v>
      </c>
      <c r="C6" s="22" t="s">
        <v>3178</v>
      </c>
      <c r="D6" s="23"/>
      <c r="E6" s="24" t="str">
        <f t="array" ref="E6">IF($ET6="","",IF(INDEX('[1]base consolidad MIDAGRI'!DW$2:DW$597,$ET6)="","",INDEX('[1]base consolidad MIDAGRI'!DW$2:DW$597,$ET6)))</f>
        <v>Cooperativa Agraria Cafetalera la Florida</v>
      </c>
      <c r="F6" s="20" t="str">
        <f t="array" ref="F6">IF($ET6="","",IF(INDEX('[1]base consolidad MIDAGRI'!DU$2:DU$597,$ET6)="","",INDEX('[1]base consolidad MIDAGRI'!DU$2:DU$597,$ET6)))</f>
        <v>Organización agraria dedicada a la producción de café, que cuenta con diversas certificaciones, como orgánico y comercio justo</v>
      </c>
      <c r="G6" s="20" t="s">
        <v>3179</v>
      </c>
      <c r="H6" s="20" t="s">
        <v>3180</v>
      </c>
      <c r="I6" s="23" t="str">
        <f t="array" ref="I6">IF($ET6="","",IF(INDEX('[1]base consolidad MIDAGRI'!DJ$2:DJ$597,$ET6)="","",INDEX('[1]base consolidad MIDAGRI'!DJ$2:DJ$597,$ET6)))</f>
        <v>COOPERATIVA AGRARIA CAFETALERA LA FLORIDA</v>
      </c>
      <c r="J6" s="23" t="str">
        <f t="array" ref="J6">IF($ET6="","",IF(INDEX('[1]base consolidad MIDAGRI'!DQ$2:DQ$597,$ET6)="","",INDEX('[1]base consolidad MIDAGRI'!DQ$2:DQ$597,$ET6)))</f>
        <v>SI</v>
      </c>
      <c r="K6" s="25">
        <f t="array" ref="K6">IF($ET6="","",IF(INDEX('[1]base consolidad MIDAGRI'!DR$2:DR$597,$ET6)="","",INDEX('[1]base consolidad MIDAGRI'!DR$2:DR$597,$ET6)))</f>
        <v>25849</v>
      </c>
      <c r="L6" s="20" t="str">
        <f t="array" ref="L6">IF($ET6="","",IF(INDEX('[1]base consolidad MIDAGRI'!DN$2:DN$597,$ET6)="","",INDEX('[1]base consolidad MIDAGRI'!DN$2:DN$597,$ET6)))</f>
        <v>Junín</v>
      </c>
      <c r="M6" s="20" t="e">
        <f t="array" aca="1" ref="M6" ca="1">IF($ET6="","",_xludf.LET(_xlpm.x,INDEX('[1]base consolidad MIDAGRI'!H$2:H$597,$ET6),IF(_xlpm.x="","",SUBSTITUTE(TRIM(_xlpm.x),"Convencion","Convención"))))</f>
        <v>#NAME?</v>
      </c>
      <c r="N6" s="20" t="str">
        <f t="array" ref="N6">IF($ET6="","",IF(INDEX('[1]base consolidad MIDAGRI'!I$2:I$597,$ET6)="","",INDEX('[1]base consolidad MIDAGRI'!I$2:I$597,$ET6)))</f>
        <v>Perene</v>
      </c>
      <c r="O6" s="20" t="e">
        <f t="array" aca="1" ref="O6" ca="1">IF($B6="","",_xludf.LET(_xlpm.m,_xlfn.XLOOKUP($B6&amp;"",'[1]base consolidad MIDAGRI'!$A$2:$A$597&amp;"",'[1]base consolidad MIDAGRI'!$F$2:$F$597,""),_xlpm.g,_xlfn.XLOOKUP($B6&amp;"",'[1]base global'!$DI$5:$DI$682&amp;"",'[1]base global'!$E$5:$E$682,""),RIGHT("000000"&amp;IF(_xlpm.m&lt;&gt;"",_xlpm.m,IF(_xlpm.g&lt;&gt;"",_xlpm.g,"120302")),6)))</f>
        <v>#NAME?</v>
      </c>
      <c r="P6" s="20" t="str">
        <f t="array" ref="P6">IF($ET6="","",IF(INDEX('[1]base consolidad MIDAGRI'!E$2:E$597,$ET6)="","",INDEX('[1]base consolidad MIDAGRI'!E$2:E$597,$ET6)))</f>
        <v>Junín</v>
      </c>
      <c r="Q6" s="20" t="str">
        <f t="array" ref="Q6">IF($ET6="","",IF(INDEX('[1]base consolidad MIDAGRI'!EK$2:EK$597,$ET6)="","",INDEX('[1]base consolidad MIDAGRI'!EK$2:EK$597,$ET6)))</f>
        <v>C.P. Yurinaki S/N Perene Chanchamayo</v>
      </c>
      <c r="R6" s="20" t="str">
        <f t="array" ref="R6">IF($ET6="","",IF(INDEX('[1]base consolidad MIDAGRI'!ES$2:ES$597,$ET6)="","",INDEX('[1]base consolidad MIDAGRI'!ES$2:ES$597,$ET6)))</f>
        <v>Edwin Villacorta Reategui</v>
      </c>
      <c r="S6" s="20">
        <f t="array" ref="S6">IF($ET6="","",IF(INDEX('[1]base consolidad MIDAGRI'!ET$2:ET$597,$ET6)="","",INDEX('[1]base consolidad MIDAGRI'!ET$2:ET$597,$ET6)))</f>
        <v>993234718</v>
      </c>
      <c r="T6" s="20" t="str">
        <f t="array" ref="T6">IF($ET6="","",IF(INDEX('[1]base consolidad MIDAGRI'!EP$2:EP$597,$ET6)="","",INDEX('[1]base consolidad MIDAGRI'!EP$2:EP$597,$ET6)))</f>
        <v>Edwin Villacorta Reategui</v>
      </c>
      <c r="U6" s="20" t="str">
        <f t="array" ref="U6">IF($ET6="","",IF(INDEX('[1]base consolidad MIDAGRI'!EL$2:EL$597,$ET6)="","",INDEX('[1]base consolidad MIDAGRI'!EL$2:EL$597,$ET6)))</f>
        <v>gerente@laflorida.org.pe</v>
      </c>
      <c r="V6" s="20">
        <f t="array" ref="V6">IF($ET6="","",IF(INDEX('[1]base consolidad MIDAGRI'!EM$2:EM$597,$ET6)="","",INDEX('[1]base consolidad MIDAGRI'!EM$2:EM$597,$ET6)))</f>
        <v>993234718</v>
      </c>
      <c r="W6" s="35" t="str">
        <f t="array" ref="W6">IF($ET6="","",IF(INDEX('[1]base consolidad MIDAGRI'!EN$2:EN$597,$ET6)="","",INDEX('[1]base consolidad MIDAGRI'!EN$2:EN$597,$ET6)))</f>
        <v>https://laflorida.org.pe/es/la_florida</v>
      </c>
      <c r="X6" s="35" t="str">
        <f t="array" ref="X6">IF($ET6="","",IF(INDEX('[1]base consolidad MIDAGRI'!EO$2:EO$597,$ET6)="","",INDEX('[1]base consolidad MIDAGRI'!EO$2:EO$597,$ET6)))</f>
        <v>https://www.facebook.com/profile.php?id=61581161727085&amp;sk=about</v>
      </c>
      <c r="Y6" s="26">
        <f t="array" ref="Y6">IF($ET6="","",IF(INDEX('[1]base consolidad MIDAGRI'!DX$2:DX$597,$ET6)="","",INDEX('[1]base consolidad MIDAGRI'!DX$2:DX$597,$ET6)))</f>
        <v>339</v>
      </c>
      <c r="Z6" s="26">
        <f t="array" ref="Z6">IF($ET6="","",IF(INDEX('[1]base consolidad MIDAGRI'!DY$2:DY$597,$ET6)="","",INDEX('[1]base consolidad MIDAGRI'!DY$2:DY$597,$ET6)))</f>
        <v>111</v>
      </c>
      <c r="AA6" s="20" t="str">
        <f t="array" ref="AA6">IF($ET6="","",IF(INDEX('[1]base consolidad MIDAGRI'!C$2:C$597,$ET6)="","",INDEX('[1]base consolidad MIDAGRI'!C$2:C$597,$ET6)))</f>
        <v>CAFÉ</v>
      </c>
      <c r="AB6" s="20">
        <f t="array" ref="AB6">IF($ET6="","",IF(INDEX('[1]base consolidad MIDAGRI'!DZ$2:DZ$597,$ET6)="","",INDEX('[1]base consolidad MIDAGRI'!DZ$2:DZ$597,$ET6)))</f>
        <v>1605.8</v>
      </c>
      <c r="AC6" s="20">
        <f t="array" ref="AC6">IF($ET6="","",IF(INDEX('[1]base consolidad MIDAGRI'!EA$2:EA$597,$ET6)="","",INDEX('[1]base consolidad MIDAGRI'!EA$2:EA$597,$ET6)))</f>
        <v>13700</v>
      </c>
      <c r="AD6" s="20" t="str">
        <f t="array" ref="AD6">IF($ET6="","",IF(INDEX('[1]base consolidad MIDAGRI'!EB$2:EB$597,$ET6)="","",INDEX('[1]base consolidad MIDAGRI'!EB$2:EB$597,$ET6)))</f>
        <v>Abril - Octubre</v>
      </c>
      <c r="AE6" s="20" t="str">
        <f t="array" ref="AE6">IF($ET6="","",IF(INDEX('[1]base consolidad MIDAGRI'!EC$2:EC$597,$ET6)="","",INDEX('[1]base consolidad MIDAGRI'!EC$2:EC$597,$ET6)))</f>
        <v>Mayo - Diciembre</v>
      </c>
      <c r="AF6" s="20" t="e">
        <f t="array" aca="1" ref="AF6" ca="1">_xludf.LET(_xlpm.x,IFERROR(_xlfn.XLOOKUP($B6&amp;"",'[1]base consolidad MIDAGRI'!$A$2:$A$597&amp;"",'[1]base consolidad MIDAGRI'!$ED$2:$ED$597,""),""),IF(OR(_xlpm.x="",_xlpm.x=0),"",_xlpm.x))</f>
        <v>#NAME?</v>
      </c>
      <c r="AG6" s="20" t="e">
        <f t="array" aca="1" ref="AG6" ca="1">_xludf.LET(_xlpm.x,IFERROR(_xlfn.XLOOKUP($B6&amp;"",'[1]base consolidad MIDAGRI'!$A$2:$A$597&amp;"",'[1]base consolidad MIDAGRI'!$EE$2:$EE$597,""),""),IF(OR(_xlpm.x="",_xlpm.x=0),"",_xlpm.x))</f>
        <v>#NAME?</v>
      </c>
      <c r="AH6" s="20" t="str">
        <f t="array" ref="AH6">IF($ET6="","",IF(INDEX('[1]base consolidad MIDAGRI'!EF$2:EF$597,$ET6)="","",INDEX('[1]base consolidad MIDAGRI'!EF$2:EF$597,$ET6)))</f>
        <v>1780867353, VIGENCIA HASTA 06 FEB 2028</v>
      </c>
      <c r="AI6" s="20" t="str">
        <f t="array" ref="AI6">IF($ET6="","",IF(INDEX('[1]base consolidad MIDAGRI'!EG$2:EG$597,$ET6)="","",INDEX('[1]base consolidad MIDAGRI'!EG$2:EG$597,$ET6)))</f>
        <v>FLO ID 796, VIGENCIA HASTA 24 DIC 2028</v>
      </c>
      <c r="AJ6" s="20" t="str">
        <f t="array" ref="AJ6">IF($ET6="","",IF(INDEX('[1]base consolidad MIDAGRI'!EH$2:EH$597,$ET6)="","",INDEX('[1]base consolidad MIDAGRI'!EH$2:EH$597,$ET6)))</f>
        <v>BIRD FRIENDEY y Fairtrade</v>
      </c>
      <c r="AK6" s="20" t="str">
        <f t="array" ref="AK6">IF($ET6="","",IF(INDEX('[1]base consolidad MIDAGRI'!EI$2:EI$597,$ET6)="","",INDEX('[1]base consolidad MIDAGRI'!EI$2:EI$597,$ET6)))</f>
        <v>Grado 1: Se admite un máximo de 15 defectos o imperfecciones, Grado 2: Se admite un máximo de 23 defectos o imperfecciones, Grado 3: Se admite un máximo de 30 defectos o imperfecciones</v>
      </c>
      <c r="AL6" s="20" t="str">
        <f t="array" ref="AL6">IF($ET6="","",IF(INDEX('[1]base consolidad MIDAGRI'!EV$2:EV$597,$ET6)="","",INDEX('[1]base consolidad MIDAGRI'!EV$2:EV$597,$ET6)))</f>
        <v>Q0244724N/KCCAR; Q0041224N/KCCOAR</v>
      </c>
      <c r="AM6" s="25">
        <f t="array" ref="AM6">IF($ET6="","",IF(INDEX('[1]base consolidad MIDAGRI'!EW$2:EW$597,$ET6)="","",INDEX('[1]base consolidad MIDAGRI'!EW$2:EW$597,$ET6)))</f>
        <v>46635</v>
      </c>
      <c r="AN6" s="20" t="str">
        <f t="array" ref="AN6">IF($ET6="","",IF(INDEX('[1]base consolidad MIDAGRI'!EX$2:EX$597,$ET6)="","",INDEX('[1]base consolidad MIDAGRI'!EX$2:EX$597,$ET6)))</f>
        <v>Aroma Mujer, Monte Inkareado, Maestro</v>
      </c>
      <c r="AO6" s="20" t="str">
        <f t="array" ref="AO6">IF($ET6="","",IF(INDEX('[1]base consolidad MIDAGRI'!EY$2:EY$597,$ET6)="","",INDEX('[1]base consolidad MIDAGRI'!EY$2:EY$597,$ET6)))</f>
        <v>250 gr</v>
      </c>
      <c r="AP6" s="20" t="str">
        <f t="array" ref="AP6">IF($ET6="","",IF(INDEX('[1]base consolidad MIDAGRI'!EZ$2:EZ$597,$ET6)="","",INDEX('[1]base consolidad MIDAGRI'!EZ$2:EZ$597,$ET6)))</f>
        <v>Aroma Munjer, Monte Inkareado, Maestro</v>
      </c>
      <c r="AQ6" s="20" t="str">
        <f t="array" ref="AQ6">IF($ET6="","",IF(INDEX('[1]base consolidad MIDAGRI'!FA$2:FA$597,$ET6)="","",INDEX('[1]base consolidad MIDAGRI'!FA$2:FA$597,$ET6)))</f>
        <v>empaque trilaminados</v>
      </c>
      <c r="AR6" s="23" t="str">
        <f t="array" ref="AR6">IF($ET6="","",IF(INDEX('[1]base consolidad MIDAGRI'!FC$2:FC$597,$ET6)="","",INDEX('[1]base consolidad MIDAGRI'!FC$2:FC$597,$ET6)))</f>
        <v>SI</v>
      </c>
      <c r="AS6" s="27">
        <f t="array" ref="AS6">IF($ET6="","",IF(INDEX('[1]base consolidad MIDAGRI'!FD$2:FD$597,$ET6)="","",INDEX('[1]base consolidad MIDAGRI'!FD$2:FD$597,$ET6)))</f>
        <v>2877331.5699999989</v>
      </c>
      <c r="AT6" s="27">
        <f t="array" ref="AT6">IF($ET6="","",IF(INDEX('[1]base consolidad MIDAGRI'!FE$2:FE$597,$ET6)="","",INDEX('[1]base consolidad MIDAGRI'!FE$2:FE$597,$ET6)))</f>
        <v>355410</v>
      </c>
      <c r="AU6" s="27">
        <f t="array" ref="AU6">IF($ET6="","",IF(INDEX('[1]base consolidad MIDAGRI'!FF$2:FF$597,$ET6)="","",INDEX('[1]base consolidad MIDAGRI'!FF$2:FF$597,$ET6)))</f>
        <v>5150.869565217391</v>
      </c>
      <c r="AV6" s="27">
        <f t="array" ref="AV6">IF($ET6="","",IF(INDEX('[1]base consolidad MIDAGRI'!FG$2:FG$597,$ET6)="","",INDEX('[1]base consolidad MIDAGRI'!FG$2:FG$597,$ET6)))</f>
        <v>18.73043478260869</v>
      </c>
      <c r="AW6" s="20" t="str">
        <f t="array" ref="AW6">IF($ET6="","",IF(INDEX('[1]base consolidad MIDAGRI'!FH$2:FH$597,$ET6)="","",INDEX('[1]base consolidad MIDAGRI'!FH$2:FH$597,$ET6)))</f>
        <v>Guadalupe, Canadá, Mexico, Estados Unidos, Japón.</v>
      </c>
      <c r="AX6" s="20" t="str">
        <f t="array" ref="AX6">IF($ET6="","",IF(INDEX('[1]base consolidad MIDAGRI'!R$2:R$597,$ET6)="","",INDEX('[1]base consolidad MIDAGRI'!R$2:R$597,$ET6)))</f>
        <v/>
      </c>
      <c r="AY6" s="20" t="str">
        <f t="array" ref="AY6">IF($ET6="","",IF(INDEX('[1]base consolidad MIDAGRI'!S$2:S$597,$ET6)="","",INDEX('[1]base consolidad MIDAGRI'!S$2:S$597,$ET6)))</f>
        <v/>
      </c>
      <c r="AZ6" s="20">
        <f t="array" ref="AZ6">IF($ET6="","",IF(INDEX('[1]base consolidad MIDAGRI'!DS$2:DS$597,$ET6)="","",INDEX('[1]base consolidad MIDAGRI'!DS$2:DS$597,$ET6)))</f>
        <v>2026</v>
      </c>
      <c r="BA6" s="20"/>
      <c r="BB6" s="20" t="e">
        <f t="array" aca="1" ref="BB6" ca="1">IF($ET6="","",_xludf.LET(_xlpm.x,INDEX('[1]base consolidad MIDAGRI'!DT$2:DT$597,$ET6),IF(_xlpm.x="","",_xludf.IFS(LOWER(TRIM(_xlpm.x))="ejecucion","Ejecución",LOWER(TRIM(_xlpm.x))="ejecusion","Ejecución",TRUE,TRIM(_xlpm.x)))))</f>
        <v>#NAME?</v>
      </c>
      <c r="BC6" s="20" t="str">
        <f t="array" ref="BC6">IF($ET6="","",IF(INDEX('[1]base consolidad MIDAGRI'!DV$2:DV$597,$ET6)="","",INDEX('[1]base consolidad MIDAGRI'!DV$2:DV$597,$ET6)))</f>
        <v xml:space="preserve">Se realizo el primer embarque de café verde para el mercado de Francia a fines de abril del presente año </v>
      </c>
      <c r="BD6" s="28">
        <f t="array" ref="BD6">IF($ET6="","",IF(INDEX('[1]base consolidad MIDAGRI'!EJ$2:EJ$597,$ET6)="","",INDEX('[1]base consolidad MIDAGRI'!EJ$2:EJ$597,$ET6)))</f>
        <v>0.75</v>
      </c>
      <c r="BE6" s="20" t="str">
        <f t="array" ref="BE6">IF($ET6="","",IF(INDEX('[1]base consolidad MIDAGRI'!FI$2:FI$597,$ET6)="","",INDEX('[1]base consolidad MIDAGRI'!FI$2:FI$597,$ET6)))</f>
        <v>san martin</v>
      </c>
      <c r="BF6" s="26">
        <f t="array" ref="BF6">IF($ET6="","",INDEX('[1]base consolidad MIDAGRI'!W$2:W$597,$ET6))</f>
        <v>0</v>
      </c>
      <c r="BG6" s="26">
        <f t="array" ref="BG6">IF($ET6="","",INDEX('[1]base consolidad MIDAGRI'!X$2:X$597,$ET6))</f>
        <v>0</v>
      </c>
      <c r="BH6" s="26">
        <f t="array" ref="BH6">IF($ET6="","",INDEX('[1]base consolidad MIDAGRI'!Y$2:Y$597,$ET6))</f>
        <v>0</v>
      </c>
      <c r="BI6" s="26">
        <f t="array" ref="BI6">IF($ET6="","",INDEX('[1]base consolidad MIDAGRI'!Z$2:Z$597,$ET6))</f>
        <v>0</v>
      </c>
      <c r="BJ6" s="26">
        <f t="array" ref="BJ6">IF($ET6="","",INDEX('[1]base consolidad MIDAGRI'!AA$2:AA$597,$ET6))</f>
        <v>0</v>
      </c>
      <c r="BK6" s="26">
        <f t="array" ref="BK6">IF($ET6="","",INDEX('[1]base consolidad MIDAGRI'!AB$2:AB$597,$ET6))</f>
        <v>0</v>
      </c>
      <c r="BL6" s="26">
        <f t="array" ref="BL6">IF($ET6="","",INDEX('[1]base consolidad MIDAGRI'!AC$2:AC$597,$ET6))</f>
        <v>0</v>
      </c>
      <c r="BM6" s="26">
        <f t="array" ref="BM6">IF($ET6="","",INDEX('[1]base consolidad MIDAGRI'!AD$2:AD$597,$ET6))</f>
        <v>0</v>
      </c>
      <c r="BN6" s="26">
        <f t="array" ref="BN6">IF($ET6="","",INDEX('[1]base consolidad MIDAGRI'!AE$2:AE$597,$ET6))</f>
        <v>0</v>
      </c>
      <c r="BO6" s="26">
        <f t="array" ref="BO6">IF($ET6="","",INDEX('[1]base consolidad MIDAGRI'!AF$2:AF$597,$ET6))</f>
        <v>0</v>
      </c>
      <c r="BP6" s="26">
        <f t="array" ref="BP6">IF($ET6="","",INDEX('[1]base consolidad MIDAGRI'!AG$2:AG$597,$ET6))</f>
        <v>0</v>
      </c>
      <c r="BQ6" s="26">
        <f t="array" ref="BQ6">IF($ET6="","",INDEX('[1]base consolidad MIDAGRI'!AH$2:AH$597,$ET6))</f>
        <v>0</v>
      </c>
      <c r="BR6" s="26">
        <f t="array" ref="BR6">IF($ET6="","",INDEX('[1]base consolidad MIDAGRI'!AI$2:AI$597,$ET6))</f>
        <v>0</v>
      </c>
      <c r="BS6" s="26">
        <f t="array" ref="BS6">IF($ET6="","",INDEX('[1]base consolidad MIDAGRI'!AJ$2:AJ$597,$ET6))</f>
        <v>0</v>
      </c>
      <c r="BT6" s="26">
        <f t="array" ref="BT6">IF($ET6="","",INDEX('[1]base consolidad MIDAGRI'!AK$2:AK$597,$ET6))</f>
        <v>0</v>
      </c>
      <c r="BU6" s="26">
        <f t="array" ref="BU6">IF($ET6="","",INDEX('[1]base consolidad MIDAGRI'!AL$2:AL$597,$ET6))</f>
        <v>0</v>
      </c>
      <c r="BV6" s="26" t="str">
        <f t="array" ref="BV6">IF($ET6="","",IF(INDEX('[1]base consolidad MIDAGRI'!AM$2:AM$597,$ET6)="","",INDEX('[1]base consolidad MIDAGRI'!AM$2:AM$597,$ET6)))</f>
        <v/>
      </c>
      <c r="BW6" s="26" t="str">
        <f t="array" ref="BW6">IF($ET6="","",IF(INDEX('[1]base consolidad MIDAGRI'!AN$2:AN$597,$ET6)="","",INDEX('[1]base consolidad MIDAGRI'!AN$2:AN$597,$ET6)))</f>
        <v/>
      </c>
      <c r="BX6" s="26">
        <f t="array" ref="BX6">IF($ET6="","",INDEX('[1]base consolidad MIDAGRI'!AO$2:AO$597,$ET6))</f>
        <v>0</v>
      </c>
      <c r="BY6" s="26" t="str">
        <f t="array" ref="BY6">IF($ET6="","",IF(INDEX('[1]base consolidad MIDAGRI'!AP$2:AP$597,$ET6)="","",INDEX('[1]base consolidad MIDAGRI'!AP$2:AP$597,$ET6)))</f>
        <v/>
      </c>
      <c r="BZ6" s="26" t="str">
        <f t="array" ref="BZ6">IF($ET6="","",IF(INDEX('[1]base consolidad MIDAGRI'!AQ$2:AQ$597,$ET6)="","",INDEX('[1]base consolidad MIDAGRI'!AQ$2:AQ$597,$ET6)))</f>
        <v/>
      </c>
      <c r="CA6" s="26">
        <f t="array" ref="CA6">IF($ET6="","",INDEX('[1]base consolidad MIDAGRI'!AR$2:AR$597,$ET6))</f>
        <v>0</v>
      </c>
      <c r="CB6" s="26">
        <f t="array" ref="CB6">IF($ET6="","",INDEX('[1]base consolidad MIDAGRI'!AT$2:AT$597,$ET6))</f>
        <v>0</v>
      </c>
      <c r="CC6" s="26">
        <f t="array" ref="CC6">IF($ET6="","",INDEX('[1]base consolidad MIDAGRI'!AU$2:AU$597,$ET6))</f>
        <v>0</v>
      </c>
      <c r="CD6" s="26">
        <f t="array" ref="CD6">IF($ET6="","",INDEX('[1]base consolidad MIDAGRI'!AV$2:AV$597,$ET6))</f>
        <v>0</v>
      </c>
      <c r="CE6" s="26">
        <f t="array" ref="CE6">IF($ET6="","",INDEX('[1]base consolidad MIDAGRI'!AW$2:AW$597,$ET6))</f>
        <v>0</v>
      </c>
      <c r="CF6" s="26">
        <f t="array" ref="CF6">IF($ET6="","",INDEX('[1]base consolidad MIDAGRI'!AX$2:AX$597,$ET6))</f>
        <v>0</v>
      </c>
      <c r="CG6" s="26">
        <f t="array" ref="CG6">IF($ET6="","",INDEX('[1]base consolidad MIDAGRI'!AY$2:AY$597,$ET6))</f>
        <v>0</v>
      </c>
      <c r="CH6" s="26">
        <f t="array" ref="CH6">IF($ET6="","",INDEX('[1]base consolidad MIDAGRI'!AZ$2:AZ$597,$ET6))</f>
        <v>0</v>
      </c>
      <c r="CI6" s="26">
        <f t="array" ref="CI6">IF($ET6="","",INDEX('[1]base consolidad MIDAGRI'!BA$2:BA$597,$ET6))</f>
        <v>0</v>
      </c>
      <c r="CJ6" s="26" t="str">
        <f t="array" ref="CJ6">IF($ET6="","",IF(INDEX('[1]base consolidad MIDAGRI'!BB$2:BB$597,$ET6)="","",INDEX('[1]base consolidad MIDAGRI'!BB$2:BB$597,$ET6)))</f>
        <v/>
      </c>
      <c r="CK6" s="26" t="str">
        <f t="array" ref="CK6">IF($ET6="","",IF(INDEX('[1]base consolidad MIDAGRI'!BC$2:BC$597,$ET6)="","",INDEX('[1]base consolidad MIDAGRI'!BC$2:BC$597,$ET6)))</f>
        <v/>
      </c>
      <c r="CL6" s="26" t="str">
        <f t="array" ref="CL6">IF($ET6="","",IF(INDEX('[1]base consolidad MIDAGRI'!BD$2:BD$597,$ET6)="","",INDEX('[1]base consolidad MIDAGRI'!BD$2:BD$597,$ET6)))</f>
        <v/>
      </c>
      <c r="CM6" s="26" t="str">
        <f t="array" ref="CM6">IF($ET6="","",IF(INDEX('[1]base consolidad MIDAGRI'!BE$2:BE$597,$ET6)="","",INDEX('[1]base consolidad MIDAGRI'!BE$2:BE$597,$ET6)))</f>
        <v/>
      </c>
      <c r="CN6" s="29">
        <f t="array" ref="CN6">IF($ET6="","",INDEX('[1]base consolidad MIDAGRI'!BF$2:BF$597,$ET6))</f>
        <v>0</v>
      </c>
      <c r="CO6" s="29">
        <f t="array" ref="CO6">IF($ET6="","",INDEX('[1]base consolidad MIDAGRI'!BG$2:BG$597,$ET6))</f>
        <v>0</v>
      </c>
      <c r="CP6" s="29">
        <f t="array" ref="CP6">IF($ET6="","",INDEX('[1]base consolidad MIDAGRI'!BH$2:BH$597,$ET6))</f>
        <v>0</v>
      </c>
      <c r="CQ6" s="29">
        <f t="array" ref="CQ6">IF($ET6="","",INDEX('[1]base consolidad MIDAGRI'!BI$2:BI$597,$ET6))</f>
        <v>0</v>
      </c>
      <c r="CR6" s="29">
        <f t="array" ref="CR6">IF($ET6="","",INDEX('[1]base consolidad MIDAGRI'!BL$2:BL$597,$ET6))</f>
        <v>0</v>
      </c>
      <c r="CS6" s="29">
        <f t="array" ref="CS6">IF($ET6="","",INDEX('[1]base consolidad MIDAGRI'!BM$2:BM$597,$ET6))</f>
        <v>0</v>
      </c>
      <c r="CT6" s="29">
        <f t="array" ref="CT6">IF($ET6="","",INDEX('[1]base consolidad MIDAGRI'!BN$2:BN$597,$ET6))</f>
        <v>0</v>
      </c>
      <c r="CU6" s="29">
        <f t="array" ref="CU6">IF($ET6="","",INDEX('[1]base consolidad MIDAGRI'!BQ$2:BQ$597,$ET6))</f>
        <v>0</v>
      </c>
      <c r="CV6" s="29">
        <f t="array" ref="CV6">IF($ET6="","",INDEX('[1]base consolidad MIDAGRI'!BR$2:BR$597,$ET6))</f>
        <v>0</v>
      </c>
      <c r="CW6" s="29">
        <f t="array" ref="CW6">IF($ET6="","",INDEX('[1]base consolidad MIDAGRI'!BS$2:BS$597,$ET6))</f>
        <v>0</v>
      </c>
      <c r="CX6" s="29">
        <f t="array" ref="CX6">IF($ET6="","",INDEX('[1]base consolidad MIDAGRI'!BV$2:BV$597,$ET6))</f>
        <v>0</v>
      </c>
      <c r="CY6" s="29">
        <f t="array" ref="CY6">IF($ET6="","",INDEX('[1]base consolidad MIDAGRI'!BW$2:BW$597,$ET6))</f>
        <v>0</v>
      </c>
      <c r="CZ6" s="29">
        <f t="array" ref="CZ6">IF($ET6="","",INDEX('[1]base consolidad MIDAGRI'!BX$2:BX$597,$ET6))</f>
        <v>0</v>
      </c>
      <c r="DA6" s="29">
        <f t="array" ref="DA6">IF($ET6="","",INDEX('[1]base consolidad MIDAGRI'!CA$2:CA$597,$ET6))</f>
        <v>0</v>
      </c>
      <c r="DB6" s="29">
        <f t="array" ref="DB6">IF($ET6="","",INDEX('[1]base consolidad MIDAGRI'!CB$2:CB$597,$ET6))</f>
        <v>0</v>
      </c>
      <c r="DC6" s="29">
        <f t="array" ref="DC6">IF($ET6="","",INDEX('[1]base consolidad MIDAGRI'!CC$2:CC$597,$ET6))</f>
        <v>0</v>
      </c>
      <c r="DD6" s="30" t="str">
        <f t="array" ref="DD6">IF($ET6="","",IF(INDEX('[1]base consolidad MIDAGRI'!CF$2:CF$597,$ET6)="","",INDEX('[1]base consolidad MIDAGRI'!CF$2:CF$597,$ET6)))</f>
        <v/>
      </c>
      <c r="DE6" s="30" t="str">
        <f t="array" ref="DE6">IF($ET6="","",IF(INDEX('[1]base consolidad MIDAGRI'!CG$2:CG$597,$ET6)="","",INDEX('[1]base consolidad MIDAGRI'!CG$2:CG$597,$ET6)))</f>
        <v/>
      </c>
      <c r="DF6" s="29">
        <f t="array" ref="DF6">IF($ET6="","",INDEX('[1]base consolidad MIDAGRI'!CH$2:CH$597,$ET6))</f>
        <v>0</v>
      </c>
      <c r="DG6" s="30" t="str">
        <f t="array" ref="DG6">IF($ET6="","",IF(INDEX('[1]base consolidad MIDAGRI'!CL$2:CL$597,$ET6)="","",INDEX('[1]base consolidad MIDAGRI'!CL$2:CL$597,$ET6)))</f>
        <v/>
      </c>
      <c r="DH6" s="30" t="str">
        <f t="array" ref="DH6">IF($ET6="","",IF(INDEX('[1]base consolidad MIDAGRI'!CM$2:CM$597,$ET6)="","",INDEX('[1]base consolidad MIDAGRI'!CM$2:CM$597,$ET6)))</f>
        <v/>
      </c>
      <c r="DI6" s="29">
        <f t="array" ref="DI6">IF($ET6="","",INDEX('[1]base consolidad MIDAGRI'!CN$2:CN$597,$ET6))</f>
        <v>0</v>
      </c>
      <c r="DJ6" s="29">
        <f t="array" ref="DJ6">IF($ET6="","",INDEX('[1]base consolidad MIDAGRI'!CQ$2:CQ$597,$ET6))</f>
        <v>0</v>
      </c>
      <c r="DK6" s="29">
        <f t="array" ref="DK6">IF($ET6="","",INDEX('[1]base consolidad MIDAGRI'!CR$2:CR$597,$ET6))</f>
        <v>0</v>
      </c>
      <c r="DL6" s="29">
        <f t="array" ref="DL6">IF($ET6="","",INDEX('[1]base consolidad MIDAGRI'!CS$2:CS$597,$ET6))</f>
        <v>0</v>
      </c>
      <c r="DM6" s="29">
        <f t="array" ref="DM6">IF($ET6="","",INDEX('[1]base consolidad MIDAGRI'!CT$2:CT$597,$ET6))</f>
        <v>0</v>
      </c>
      <c r="DN6" s="29">
        <f t="array" ref="DN6">IF($ET6="","",INDEX('[1]base consolidad MIDAGRI'!CU$2:CU$597,$ET6))</f>
        <v>0</v>
      </c>
      <c r="DO6" s="29">
        <f t="array" ref="DO6">IF($ET6="","",INDEX('[1]base consolidad MIDAGRI'!CV$2:CV$597,$ET6))</f>
        <v>0</v>
      </c>
      <c r="DP6" s="29">
        <f t="array" ref="DP6">IF($ET6="","",INDEX('[1]base consolidad MIDAGRI'!CW$2:CW$597,$ET6))</f>
        <v>0</v>
      </c>
      <c r="DQ6" s="29">
        <f t="array" ref="DQ6">IF($ET6="","",INDEX('[1]base consolidad MIDAGRI'!CX$2:CX$597,$ET6))</f>
        <v>0</v>
      </c>
      <c r="DR6" s="29">
        <f t="array" ref="DR6">IF($ET6="","",INDEX('[1]base consolidad MIDAGRI'!CY$2:CY$597,$ET6))</f>
        <v>0</v>
      </c>
      <c r="DS6" s="29">
        <f t="array" ref="DS6">IF($ET6="","",INDEX('[1]base consolidad MIDAGRI'!CZ$2:CZ$597,$ET6))</f>
        <v>0</v>
      </c>
      <c r="DT6" s="29">
        <f t="array" ref="DT6">IF($ET6="","",INDEX('[1]base consolidad MIDAGRI'!DA$2:DA$597,$ET6))</f>
        <v>0</v>
      </c>
      <c r="DU6" s="29">
        <f t="array" ref="DU6">IF($ET6="","",INDEX('[1]base consolidad MIDAGRI'!DB$2:DB$597,$ET6))</f>
        <v>0</v>
      </c>
      <c r="DV6" s="29">
        <f t="array" ref="DV6">IF($ET6="","",INDEX('[1]base consolidad MIDAGRI'!DC$2:DC$597,$ET6))</f>
        <v>0</v>
      </c>
      <c r="DW6" s="29">
        <f t="array" ref="DW6">IF($ET6="","",INDEX('[1]base consolidad MIDAGRI'!DD$2:DD$597,$ET6))</f>
        <v>0</v>
      </c>
      <c r="DX6" s="29">
        <f t="array" ref="DX6">IF($ET6="","",INDEX('[1]base consolidad MIDAGRI'!DE$2:DE$597,$ET6))</f>
        <v>0</v>
      </c>
      <c r="DY6" s="29">
        <f t="array" ref="DY6">IF($ET6="","",INDEX('[1]base consolidad MIDAGRI'!DF$2:DF$597,$ET6))</f>
        <v>0</v>
      </c>
      <c r="DZ6" s="29">
        <f t="array" ref="DZ6">IF($ET6="","",INDEX('[1]base consolidad MIDAGRI'!DG$2:DG$597,$ET6))</f>
        <v>0</v>
      </c>
      <c r="EA6" s="29">
        <f t="array" ref="EA6">IF($ET6="","",INDEX('[1]base consolidad MIDAGRI'!DH$2:DH$597,$ET6))</f>
        <v>0</v>
      </c>
      <c r="EB6" s="29">
        <f t="array" ref="EB6">IF($ET6="","",INDEX('[1]base consolidad MIDAGRI'!DI$2:DI$597,$ET6))</f>
        <v>0</v>
      </c>
      <c r="EC6" s="20" t="str">
        <f t="array" ref="EC6">IF($ET6="","",IF(INDEX('[1]base consolidad MIDAGRI'!D$2:D$597,$ET6)="","",INDEX('[1]base consolidad MIDAGRI'!D$2:D$597,$ET6)))</f>
        <v/>
      </c>
      <c r="ED6" s="20" t="e">
        <f t="array" aca="1" ref="ED6" ca="1">IF($B6="","",_xludf.LET(_xlpm.m,_xlfn.XLOOKUP($B6&amp;"",'[1]base consolidad MIDAGRI'!$A$2:$A$597&amp;"",'[1]base consolidad MIDAGRI'!$DK$2:$DK$597,""),_xlpm.g,_xlfn.XLOOKUP($B6&amp;"",'[1]base global'!$DI$5:$DI$682&amp;"",'[1]base global'!$DK$5:$DK$682,""),IF(_xlpm.m&lt;&gt;"",_xlpm.m,_xlpm.g)))</f>
        <v>#NAME?</v>
      </c>
      <c r="EE6" s="20" t="e">
        <f t="array" aca="1" ref="EE6" ca="1">_xludf.LET(_xlpm.x,IFERROR(_xlfn.XLOOKUP($B6&amp;"",'[1]base consolidad MIDAGRI'!$A$2:$A$597&amp;"",'[1]base consolidad MIDAGRI'!$FB$2:$FB$597,""),""),IF(OR(_xlpm.x="",_xlpm.x=0),"",_xlpm.x))</f>
        <v>#NAME?</v>
      </c>
      <c r="EF6" s="31" t="str">
        <f t="array" ref="EF6">IF($ET6="","",IF(INDEX('[1]base consolidad MIDAGRI'!T$2:T$597,$ET6)="","",INDEX('[1]base consolidad MIDAGRI'!T$2:T$597,$ET6)))</f>
        <v/>
      </c>
      <c r="EG6" s="20" t="str">
        <f t="array" ref="EG6">IF($ET6="","",IF(INDEX('[1]base consolidad MIDAGRI'!U$2:U$597,$ET6)="","",INDEX('[1]base consolidad MIDAGRI'!U$2:U$597,$ET6)))</f>
        <v/>
      </c>
      <c r="EH6" s="20" t="str">
        <f t="array" ref="EH6">IF($ET6="","",IF(INDEX('[1]base consolidad MIDAGRI'!V$2:V$597,$ET6)="","",INDEX('[1]base consolidad MIDAGRI'!V$2:V$597,$ET6)))</f>
        <v/>
      </c>
      <c r="EI6" s="26" t="str">
        <f t="array" ref="EI6">IF($ET6="","",IF(INDEX('[1]base consolidad MIDAGRI'!AS$2:AS$597,$ET6)="","",INDEX('[1]base consolidad MIDAGRI'!AS$2:AS$597,$ET6)))</f>
        <v/>
      </c>
      <c r="EJ6" s="32">
        <f t="shared" si="0"/>
        <v>0</v>
      </c>
      <c r="EK6" s="20" t="str">
        <f t="array" ref="EK6">IFERROR(_xlfn.XLOOKUP($B6&amp;"",'[1]base 7'!$AD$4:$AD$9&amp;"",'[1]base 7'!$I$4:$I$9,""),"")</f>
        <v/>
      </c>
      <c r="EL6" s="33" t="e">
        <f t="array" aca="1" ref="EL6" ca="1">_xludf.LET(_xlpm.x,IFERROR(_xlfn.XLOOKUP($B6&amp;"",'[1]ficha ruc cafe'!$A$2:$A$92&amp;"",'[1]ficha ruc cafe'!$G$2:$G$92,""),""),IF(OR(_xlpm.x="",_xlpm.x="-"),"",TRIM(_xlpm.x)))</f>
        <v>#NAME?</v>
      </c>
      <c r="EM6" s="33" t="e">
        <f t="array" aca="1" ref="EM6" ca="1">_xludf.LET(_xlpm.x,IFERROR(_xlfn.XLOOKUP($B6&amp;"",'[1]ficha ruc cafe'!$A$2:$A$92&amp;"",'[1]ficha ruc cafe'!$F$2:$F$92,""),""),IF(OR(_xlpm.x="",_xlpm.x="-"),"",TRIM(_xlpm.x)))</f>
        <v>#NAME?</v>
      </c>
      <c r="EN6" s="33" t="e">
        <f t="array" aca="1" ref="EN6" ca="1">_xludf.LET(_xlpm.x,IFERROR(_xlfn.XLOOKUP($B6&amp;"",'[1]ficha ruc cafe'!$A$2:$A$92&amp;"",'[1]ficha ruc cafe'!$C$2:$C$92,""),""),IF(OR(_xlpm.x="",_xlpm.x="-"),"",TRIM(_xlpm.x)))</f>
        <v>#NAME?</v>
      </c>
      <c r="EO6" s="25" t="e">
        <f t="array" aca="1" ref="EO6" ca="1">_xludf.LET(_xlpm.x,IFERROR(_xlfn.XLOOKUP($B6&amp;"",'[1]ficha ruc cafe'!$A$2:$A$92&amp;"",'[1]ficha ruc cafe'!$H$2:$H$92,""),""),IF(OR(_xlpm.x="",_xlpm.x="-"),"",IFERROR(DATEVALUE(TRIM(_xlpm.x)),TRIM(_xlpm.x))))</f>
        <v>#NAME?</v>
      </c>
      <c r="EP6" s="33" t="e">
        <f t="array" aca="1" ref="EP6" ca="1">_xludf.LET(_xlpm.x,IFERROR(_xlfn.XLOOKUP($B6&amp;"",'[1]ficha ruc cafe'!$A$2:$A$92&amp;"",'[1]ficha ruc cafe'!$P$2:$P$92,""),""),IF(OR(_xlpm.x="",_xlpm.x="-"),"",TRIM(_xlpm.x)))</f>
        <v>#NAME?</v>
      </c>
      <c r="EQ6" s="33" t="e">
        <f t="array" aca="1" ref="EQ6" ca="1">_xludf.LET(_xlpm.x,IFERROR(_xlfn.XLOOKUP($B6&amp;"",'[1]ficha ruc cafe'!$A$2:$A$92&amp;"",'[1]ficha ruc cafe'!$Q$2:$Q$92,""),""),IF(OR(_xlpm.x="",_xlpm.x="-"),"",TRIM(_xlpm.x)))</f>
        <v>#NAME?</v>
      </c>
      <c r="ER6" s="33" t="e">
        <f t="array" aca="1" ref="ER6" ca="1">_xludf.LET(_xlpm.x,IFERROR(_xlfn.XLOOKUP($B6&amp;"",'[1]ficha ruc cafe'!$A$2:$A$92&amp;"",'[1]ficha ruc cafe'!$R$2:$R$92,""),""),IF(OR(_xlpm.x="",_xlpm.x="-"),"",TRIM(_xlpm.x)))</f>
        <v>#NAME?</v>
      </c>
      <c r="ES6" s="33" t="e">
        <f t="array" aca="1" ref="ES6" ca="1">_xludf.LET(_xlpm.x,IFERROR(_xlfn.XLOOKUP($B6&amp;"",'[1]ficha ruc cafe'!$A$2:$A$92&amp;"",'[1]ficha ruc cafe'!$T$2:$T$92,""),""),IF(OR(_xlpm.x="",_xlpm.x="-"),"",TRIM(_xlpm.x)))</f>
        <v>#NAME?</v>
      </c>
      <c r="ET6" s="31">
        <f>IFERROR(MATCH($B6,'[1]base consolidad MIDAGRI'!$A$2:$A$597,0),"")</f>
        <v>17</v>
      </c>
      <c r="EU6" s="34" t="str">
        <f>IFERROR(MATCH($B6,'[1]base global'!$DI$5:$DI$682,0)+4,"")</f>
        <v/>
      </c>
    </row>
    <row r="7" spans="1:151" ht="183.75" customHeight="1" x14ac:dyDescent="0.3">
      <c r="A7" s="20">
        <v>6</v>
      </c>
      <c r="B7" s="21">
        <v>20140292657</v>
      </c>
      <c r="C7" s="22" t="s">
        <v>3181</v>
      </c>
      <c r="D7" s="22" t="s">
        <v>3182</v>
      </c>
      <c r="E7" s="24" t="str">
        <f t="array" ref="E7">IF($ET7="","",IF(INDEX('[1]base consolidad MIDAGRI'!DW$2:DW$597,$ET7)="","",INDEX('[1]base consolidad MIDAGRI'!DW$2:DW$597,$ET7)))</f>
        <v>Cooperativa Agraria Cafetalera Ccochapampa Ltda.</v>
      </c>
      <c r="F7" s="20" t="str">
        <f t="array" ref="F7">IF($ET7="","",IF(INDEX('[1]base consolidad MIDAGRI'!DU$2:DU$597,$ET7)="","",INDEX('[1]base consolidad MIDAGRI'!DU$2:DU$597,$ET7)))</f>
        <v>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v>
      </c>
      <c r="G7" s="20" t="s">
        <v>3183</v>
      </c>
      <c r="H7" s="20" t="s">
        <v>3184</v>
      </c>
      <c r="I7" s="23" t="str">
        <f t="array" ref="I7">IF($ET7="","",IF(INDEX('[1]base consolidad MIDAGRI'!DJ$2:DJ$597,$ET7)="","",INDEX('[1]base consolidad MIDAGRI'!DJ$2:DJ$597,$ET7)))</f>
        <v>COOPERATIVA AGRARIA CAFETALERA CCOCHAPAMPA LTDA.</v>
      </c>
      <c r="J7" s="23" t="str">
        <f t="array" ref="J7">IF($ET7="","",IF(INDEX('[1]base consolidad MIDAGRI'!DQ$2:DQ$597,$ET7)="","",INDEX('[1]base consolidad MIDAGRI'!DQ$2:DQ$597,$ET7)))</f>
        <v>SI</v>
      </c>
      <c r="K7" s="25">
        <f t="array" ref="K7">IF($ET7="","",IF(INDEX('[1]base consolidad MIDAGRI'!DR$2:DR$597,$ET7)="","",INDEX('[1]base consolidad MIDAGRI'!DR$2:DR$597,$ET7)))</f>
        <v>33909</v>
      </c>
      <c r="L7" s="20" t="str">
        <f t="array" ref="L7">IF($ET7="","",IF(INDEX('[1]base consolidad MIDAGRI'!DN$2:DN$597,$ET7)="","",INDEX('[1]base consolidad MIDAGRI'!DN$2:DN$597,$ET7)))</f>
        <v>Cusco</v>
      </c>
      <c r="M7" s="20" t="e">
        <f t="array" aca="1" ref="M7" ca="1">IF($ET7="","",_xludf.LET(_xlpm.x,INDEX('[1]base consolidad MIDAGRI'!H$2:H$597,$ET7),IF(_xlpm.x="","",SUBSTITUTE(TRIM(_xlpm.x),"Convencion","Convención"))))</f>
        <v>#NAME?</v>
      </c>
      <c r="N7" s="20" t="str">
        <f t="array" ref="N7">IF($ET7="","",IF(INDEX('[1]base consolidad MIDAGRI'!I$2:I$597,$ET7)="","",INDEX('[1]base consolidad MIDAGRI'!I$2:I$597,$ET7)))</f>
        <v>Santa Ana</v>
      </c>
      <c r="O7" s="20" t="e">
        <f t="array" aca="1" ref="O7" ca="1">IF($B7="","",_xludf.LET(_xlpm.m,_xlfn.XLOOKUP($B7&amp;"",'[1]base consolidad MIDAGRI'!$A$2:$A$597&amp;"",'[1]base consolidad MIDAGRI'!$F$2:$F$597,""),_xlpm.g,_xlfn.XLOOKUP($B7&amp;"",'[1]base global'!$DI$5:$DI$682&amp;"",'[1]base global'!$E$5:$E$682,""),RIGHT("000000"&amp;IF(_xlpm.m&lt;&gt;"",_xlpm.m,IF(_xlpm.g&lt;&gt;"",_xlpm.g,"080901")),6)))</f>
        <v>#NAME?</v>
      </c>
      <c r="P7" s="20" t="str">
        <f t="array" ref="P7">IF($ET7="","",IF(INDEX('[1]base consolidad MIDAGRI'!E$2:E$597,$ET7)="","",INDEX('[1]base consolidad MIDAGRI'!E$2:E$597,$ET7)))</f>
        <v>Cusco</v>
      </c>
      <c r="Q7" s="20" t="str">
        <f t="array" ref="Q7">IF($ET7="","",IF(INDEX('[1]base consolidad MIDAGRI'!EK$2:EK$597,$ET7)="","",INDEX('[1]base consolidad MIDAGRI'!EK$2:EK$597,$ET7)))</f>
        <v>Av. Edgar De La Torre Nro. 350 (Ft I.E Tupac Amar Local Coop. 2p Celeste) Cusco - La Convencion - Santa Ana</v>
      </c>
      <c r="R7" s="20" t="str">
        <f t="array" ref="R7">IF($ET7="","",IF(INDEX('[1]base consolidad MIDAGRI'!ES$2:ES$597,$ET7)="","",INDEX('[1]base consolidad MIDAGRI'!ES$2:ES$597,$ET7)))</f>
        <v>Augusto Tirado Bejar</v>
      </c>
      <c r="S7" s="20">
        <f t="array" ref="S7">IF($ET7="","",IF(INDEX('[1]base consolidad MIDAGRI'!ET$2:ET$597,$ET7)="","",INDEX('[1]base consolidad MIDAGRI'!ET$2:ET$597,$ET7)))</f>
        <v>984304031</v>
      </c>
      <c r="T7" s="20" t="str">
        <f t="array" ref="T7">IF($ET7="","",IF(INDEX('[1]base consolidad MIDAGRI'!EP$2:EP$597,$ET7)="","",INDEX('[1]base consolidad MIDAGRI'!EP$2:EP$597,$ET7)))</f>
        <v>Augusto Tirado Bejar</v>
      </c>
      <c r="U7" s="20" t="str">
        <f t="array" ref="U7">IF($ET7="","",IF(INDEX('[1]base consolidad MIDAGRI'!EL$2:EL$597,$ET7)="","",INDEX('[1]base consolidad MIDAGRI'!EL$2:EL$597,$ET7)))</f>
        <v>augustotb21@gmail.com</v>
      </c>
      <c r="V7" s="20">
        <f t="array" ref="V7">IF($ET7="","",IF(INDEX('[1]base consolidad MIDAGRI'!EM$2:EM$597,$ET7)="","",INDEX('[1]base consolidad MIDAGRI'!EM$2:EM$597,$ET7)))</f>
        <v>984304031</v>
      </c>
      <c r="W7" s="20" t="str">
        <f t="array" ref="W7">IF($ET7="","",IF(INDEX('[1]base consolidad MIDAGRI'!EN$2:EN$597,$ET7)="","",INDEX('[1]base consolidad MIDAGRI'!EN$2:EN$597,$ET7)))</f>
        <v/>
      </c>
      <c r="X7" s="20" t="str">
        <f t="array" ref="X7">IF($ET7="","",IF(INDEX('[1]base consolidad MIDAGRI'!EO$2:EO$597,$ET7)="","",INDEX('[1]base consolidad MIDAGRI'!EO$2:EO$597,$ET7)))</f>
        <v/>
      </c>
      <c r="Y7" s="26">
        <f t="array" ref="Y7">IF($ET7="","",IF(INDEX('[1]base consolidad MIDAGRI'!DX$2:DX$597,$ET7)="","",INDEX('[1]base consolidad MIDAGRI'!DX$2:DX$597,$ET7)))</f>
        <v>38</v>
      </c>
      <c r="Z7" s="26">
        <f t="array" ref="Z7">IF($ET7="","",IF(INDEX('[1]base consolidad MIDAGRI'!DY$2:DY$597,$ET7)="","",INDEX('[1]base consolidad MIDAGRI'!DY$2:DY$597,$ET7)))</f>
        <v>11</v>
      </c>
      <c r="AA7" s="20" t="str">
        <f t="array" ref="AA7">IF($ET7="","",IF(INDEX('[1]base consolidad MIDAGRI'!C$2:C$597,$ET7)="","",INDEX('[1]base consolidad MIDAGRI'!C$2:C$597,$ET7)))</f>
        <v>CAFÉ</v>
      </c>
      <c r="AB7" s="20">
        <f t="array" ref="AB7">IF($ET7="","",IF(INDEX('[1]base consolidad MIDAGRI'!DZ$2:DZ$597,$ET7)="","",INDEX('[1]base consolidad MIDAGRI'!DZ$2:DZ$597,$ET7)))</f>
        <v>136.9</v>
      </c>
      <c r="AC7" s="20" t="str">
        <f t="array" ref="AC7">IF($ET7="","",IF(INDEX('[1]base consolidad MIDAGRI'!EA$2:EA$597,$ET7)="","",INDEX('[1]base consolidad MIDAGRI'!EA$2:EA$597,$ET7)))</f>
        <v>50 TM</v>
      </c>
      <c r="AD7" s="20" t="str">
        <f t="array" ref="AD7">IF($ET7="","",IF(INDEX('[1]base consolidad MIDAGRI'!EB$2:EB$597,$ET7)="","",INDEX('[1]base consolidad MIDAGRI'!EB$2:EB$597,$ET7)))</f>
        <v>Mayo - Agosto</v>
      </c>
      <c r="AE7" s="20" t="str">
        <f t="array" ref="AE7">IF($ET7="","",IF(INDEX('[1]base consolidad MIDAGRI'!EC$2:EC$597,$ET7)="","",INDEX('[1]base consolidad MIDAGRI'!EC$2:EC$597,$ET7)))</f>
        <v>Junio - Diciembre</v>
      </c>
      <c r="AF7" s="20" t="e">
        <f t="array" aca="1" ref="AF7" ca="1">_xludf.LET(_xlpm.x,IFERROR(_xlfn.XLOOKUP($B7&amp;"",'[1]base consolidad MIDAGRI'!$A$2:$A$597&amp;"",'[1]base consolidad MIDAGRI'!$ED$2:$ED$597,""),""),IF(OR(_xlpm.x="",_xlpm.x=0),"",_xlpm.x))</f>
        <v>#NAME?</v>
      </c>
      <c r="AG7" s="20" t="e">
        <f t="array" aca="1" ref="AG7" ca="1">_xludf.LET(_xlpm.x,IFERROR(_xlfn.XLOOKUP($B7&amp;"",'[1]base consolidad MIDAGRI'!$A$2:$A$597&amp;"",'[1]base consolidad MIDAGRI'!$EE$2:$EE$597,""),""),IF(OR(_xlpm.x="",_xlpm.x=0),"",_xlpm.x))</f>
        <v>#NAME?</v>
      </c>
      <c r="AH7" s="20" t="str">
        <f t="array" ref="AH7">IF($ET7="","",IF(INDEX('[1]base consolidad MIDAGRI'!EF$2:EF$597,$ET7)="","",INDEX('[1]base consolidad MIDAGRI'!EF$2:EF$597,$ET7)))</f>
        <v>Certificacion Organica, , vigencia  hasta agosto 2026.</v>
      </c>
      <c r="AI7" s="20" t="str">
        <f t="array" ref="AI7">IF($ET7="","",IF(INDEX('[1]base consolidad MIDAGRI'!EG$2:EG$597,$ET7)="","",INDEX('[1]base consolidad MIDAGRI'!EG$2:EG$597,$ET7)))</f>
        <v xml:space="preserve">
FairTrade (en proceso)</v>
      </c>
      <c r="AJ7" s="20" t="str">
        <f t="array" ref="AJ7">IF($ET7="","",IF(INDEX('[1]base consolidad MIDAGRI'!EH$2:EH$597,$ET7)="","",INDEX('[1]base consolidad MIDAGRI'!EH$2:EH$597,$ET7)))</f>
        <v/>
      </c>
      <c r="AK7" s="20" t="str">
        <f t="array" ref="AK7">IF($ET7="","",IF(INDEX('[1]base consolidad MIDAGRI'!EI$2:EI$597,$ET7)="","",INDEX('[1]base consolidad MIDAGRI'!EI$2:EI$597,$ET7)))</f>
        <v>Grado 1: 65 %, Grado 2: 60%</v>
      </c>
      <c r="AL7" s="20" t="str">
        <f t="array" ref="AL7">IF($ET7="","",IF(INDEX('[1]base consolidad MIDAGRI'!EV$2:EV$597,$ET7)="","",INDEX('[1]base consolidad MIDAGRI'!EV$2:EV$597,$ET7)))</f>
        <v>no cuenta con registro</v>
      </c>
      <c r="AM7" s="25" t="str">
        <f t="array" ref="AM7">IF($ET7="","",IF(INDEX('[1]base consolidad MIDAGRI'!EW$2:EW$597,$ET7)="","",INDEX('[1]base consolidad MIDAGRI'!EW$2:EW$597,$ET7)))</f>
        <v/>
      </c>
      <c r="AN7" s="20" t="str">
        <f t="array" ref="AN7">IF($ET7="","",IF(INDEX('[1]base consolidad MIDAGRI'!EX$2:EX$597,$ET7)="","",INDEX('[1]base consolidad MIDAGRI'!EX$2:EX$597,$ET7)))</f>
        <v/>
      </c>
      <c r="AO7" s="20" t="str">
        <f t="array" ref="AO7">IF($ET7="","",IF(INDEX('[1]base consolidad MIDAGRI'!EY$2:EY$597,$ET7)="","",INDEX('[1]base consolidad MIDAGRI'!EY$2:EY$597,$ET7)))</f>
        <v/>
      </c>
      <c r="AP7" s="20" t="str">
        <f t="array" ref="AP7">IF($ET7="","",IF(INDEX('[1]base consolidad MIDAGRI'!EZ$2:EZ$597,$ET7)="","",INDEX('[1]base consolidad MIDAGRI'!EZ$2:EZ$597,$ET7)))</f>
        <v/>
      </c>
      <c r="AQ7" s="20" t="str">
        <f t="array" ref="AQ7">IF($ET7="","",IF(INDEX('[1]base consolidad MIDAGRI'!FA$2:FA$597,$ET7)="","",INDEX('[1]base consolidad MIDAGRI'!FA$2:FA$597,$ET7)))</f>
        <v/>
      </c>
      <c r="AR7" s="23" t="str">
        <f t="array" ref="AR7">IF($ET7="","",IF(INDEX('[1]base consolidad MIDAGRI'!FC$2:FC$597,$ET7)="","",INDEX('[1]base consolidad MIDAGRI'!FC$2:FC$597,$ET7)))</f>
        <v>NO</v>
      </c>
      <c r="AS7" s="27" t="str">
        <f t="array" ref="AS7">IF($ET7="","",IF(INDEX('[1]base consolidad MIDAGRI'!FD$2:FD$597,$ET7)="","",INDEX('[1]base consolidad MIDAGRI'!FD$2:FD$597,$ET7)))</f>
        <v/>
      </c>
      <c r="AT7" s="27" t="str">
        <f t="array" ref="AT7">IF($ET7="","",IF(INDEX('[1]base consolidad MIDAGRI'!FE$2:FE$597,$ET7)="","",INDEX('[1]base consolidad MIDAGRI'!FE$2:FE$597,$ET7)))</f>
        <v/>
      </c>
      <c r="AU7" s="27" t="str">
        <f t="array" ref="AU7">IF($ET7="","",IF(INDEX('[1]base consolidad MIDAGRI'!FF$2:FF$597,$ET7)="","",INDEX('[1]base consolidad MIDAGRI'!FF$2:FF$597,$ET7)))</f>
        <v/>
      </c>
      <c r="AV7" s="27" t="str">
        <f t="array" ref="AV7">IF($ET7="","",IF(INDEX('[1]base consolidad MIDAGRI'!FG$2:FG$597,$ET7)="","",INDEX('[1]base consolidad MIDAGRI'!FG$2:FG$597,$ET7)))</f>
        <v/>
      </c>
      <c r="AW7" s="20" t="str">
        <f t="array" ref="AW7">IF($ET7="","",IF(INDEX('[1]base consolidad MIDAGRI'!FH$2:FH$597,$ET7)="","",INDEX('[1]base consolidad MIDAGRI'!FH$2:FH$597,$ET7)))</f>
        <v/>
      </c>
      <c r="AX7" s="20" t="str">
        <f t="array" ref="AX7">IF($ET7="","",IF(INDEX('[1]base consolidad MIDAGRI'!R$2:R$597,$ET7)="","",INDEX('[1]base consolidad MIDAGRI'!R$2:R$597,$ET7)))</f>
        <v>PAC</v>
      </c>
      <c r="AY7" s="20" t="str">
        <f t="array" ref="AY7">IF($ET7="","",IF(INDEX('[1]base consolidad MIDAGRI'!S$2:S$597,$ET7)="","",INDEX('[1]base consolidad MIDAGRI'!S$2:S$597,$ET7)))</f>
        <v>2024 - 2025</v>
      </c>
      <c r="AZ7" s="20">
        <f t="array" ref="AZ7">IF($ET7="","",IF(INDEX('[1]base consolidad MIDAGRI'!DS$2:DS$597,$ET7)="","",INDEX('[1]base consolidad MIDAGRI'!DS$2:DS$597,$ET7)))</f>
        <v>2024</v>
      </c>
      <c r="BA7" s="20" t="s">
        <v>184</v>
      </c>
      <c r="BB7" s="20" t="e">
        <f t="array" aca="1" ref="BB7" ca="1">IF($ET7="","",_xludf.LET(_xlpm.x,INDEX('[1]base consolidad MIDAGRI'!DT$2:DT$597,$ET7),IF(_xlpm.x="","",_xludf.IFS(LOWER(TRIM(_xlpm.x))="ejecucion","Ejecución",LOWER(TRIM(_xlpm.x))="ejecusion","Ejecución",TRUE,TRIM(_xlpm.x)))))</f>
        <v>#NAME?</v>
      </c>
      <c r="BC7" s="20" t="str">
        <f t="array" ref="BC7">IF($ET7="","",IF(INDEX('[1]base consolidad MIDAGRI'!DV$2:DV$597,$ET7)="","",INDEX('[1]base consolidad MIDAGRI'!DV$2:DV$597,$ET7)))</f>
        <v>En el marco de las estrategias de apoyo al productor, AGROMERCADO se encuentra ejecutando un Plan de Articulación Comercial en beneficio de esta cooperativa. Esta intervención se realiza en estricto cumplimiento de lo priorizado en el Anexo 5A</v>
      </c>
      <c r="BD7" s="28">
        <f t="array" ref="BD7">IF($ET7="","",IF(INDEX('[1]base consolidad MIDAGRI'!EJ$2:EJ$597,$ET7)="","",INDEX('[1]base consolidad MIDAGRI'!EJ$2:EJ$597,$ET7)))</f>
        <v>0.75</v>
      </c>
      <c r="BE7" s="20" t="str">
        <f t="array" ref="BE7">IF($ET7="","",IF(INDEX('[1]base consolidad MIDAGRI'!FI$2:FI$597,$ET7)="","",INDEX('[1]base consolidad MIDAGRI'!FI$2:FI$597,$ET7)))</f>
        <v>pacMAYOR|san martin</v>
      </c>
      <c r="BF7" s="26">
        <f t="array" ref="BF7">IF($ET7="","",INDEX('[1]base consolidad MIDAGRI'!W$2:W$597,$ET7))</f>
        <v>0</v>
      </c>
      <c r="BG7" s="26">
        <f t="array" ref="BG7">IF($ET7="","",INDEX('[1]base consolidad MIDAGRI'!X$2:X$597,$ET7))</f>
        <v>0</v>
      </c>
      <c r="BH7" s="26">
        <f t="array" ref="BH7">IF($ET7="","",INDEX('[1]base consolidad MIDAGRI'!Y$2:Y$597,$ET7))</f>
        <v>0</v>
      </c>
      <c r="BI7" s="26">
        <f t="array" ref="BI7">IF($ET7="","",INDEX('[1]base consolidad MIDAGRI'!Z$2:Z$597,$ET7))</f>
        <v>0</v>
      </c>
      <c r="BJ7" s="26">
        <f t="array" ref="BJ7">IF($ET7="","",INDEX('[1]base consolidad MIDAGRI'!AA$2:AA$597,$ET7))</f>
        <v>0</v>
      </c>
      <c r="BK7" s="26">
        <f t="array" ref="BK7">IF($ET7="","",INDEX('[1]base consolidad MIDAGRI'!AB$2:AB$597,$ET7))</f>
        <v>0</v>
      </c>
      <c r="BL7" s="26">
        <f t="array" ref="BL7">IF($ET7="","",INDEX('[1]base consolidad MIDAGRI'!AC$2:AC$597,$ET7))</f>
        <v>0</v>
      </c>
      <c r="BM7" s="26">
        <f t="array" ref="BM7">IF($ET7="","",INDEX('[1]base consolidad MIDAGRI'!AD$2:AD$597,$ET7))</f>
        <v>0</v>
      </c>
      <c r="BN7" s="26">
        <f t="array" ref="BN7">IF($ET7="","",INDEX('[1]base consolidad MIDAGRI'!AE$2:AE$597,$ET7))</f>
        <v>0</v>
      </c>
      <c r="BO7" s="26">
        <f t="array" ref="BO7">IF($ET7="","",INDEX('[1]base consolidad MIDAGRI'!AF$2:AF$597,$ET7))</f>
        <v>0</v>
      </c>
      <c r="BP7" s="26">
        <f t="array" ref="BP7">IF($ET7="","",INDEX('[1]base consolidad MIDAGRI'!AG$2:AG$597,$ET7))</f>
        <v>0</v>
      </c>
      <c r="BQ7" s="26">
        <f t="array" ref="BQ7">IF($ET7="","",INDEX('[1]base consolidad MIDAGRI'!AH$2:AH$597,$ET7))</f>
        <v>0</v>
      </c>
      <c r="BR7" s="26">
        <f t="array" ref="BR7">IF($ET7="","",INDEX('[1]base consolidad MIDAGRI'!AI$2:AI$597,$ET7))</f>
        <v>0</v>
      </c>
      <c r="BS7" s="26">
        <f t="array" ref="BS7">IF($ET7="","",INDEX('[1]base consolidad MIDAGRI'!AJ$2:AJ$597,$ET7))</f>
        <v>0</v>
      </c>
      <c r="BT7" s="26">
        <f t="array" ref="BT7">IF($ET7="","",INDEX('[1]base consolidad MIDAGRI'!AK$2:AK$597,$ET7))</f>
        <v>0</v>
      </c>
      <c r="BU7" s="26">
        <f t="array" ref="BU7">IF($ET7="","",INDEX('[1]base consolidad MIDAGRI'!AL$2:AL$597,$ET7))</f>
        <v>0</v>
      </c>
      <c r="BV7" s="26">
        <f t="array" ref="BV7">IF($ET7="","",IF(INDEX('[1]base consolidad MIDAGRI'!AM$2:AM$597,$ET7)="","",INDEX('[1]base consolidad MIDAGRI'!AM$2:AM$597,$ET7)))</f>
        <v>38</v>
      </c>
      <c r="BW7" s="26">
        <f t="array" ref="BW7">IF($ET7="","",IF(INDEX('[1]base consolidad MIDAGRI'!AN$2:AN$597,$ET7)="","",INDEX('[1]base consolidad MIDAGRI'!AN$2:AN$597,$ET7)))</f>
        <v>11</v>
      </c>
      <c r="BX7" s="26">
        <f t="array" ref="BX7">IF($ET7="","",INDEX('[1]base consolidad MIDAGRI'!AO$2:AO$597,$ET7))</f>
        <v>49</v>
      </c>
      <c r="BY7" s="26">
        <f t="array" ref="BY7">IF($ET7="","",IF(INDEX('[1]base consolidad MIDAGRI'!AP$2:AP$597,$ET7)="","",INDEX('[1]base consolidad MIDAGRI'!AP$2:AP$597,$ET7)))</f>
        <v>47</v>
      </c>
      <c r="BZ7" s="26">
        <f t="array" ref="BZ7">IF($ET7="","",IF(INDEX('[1]base consolidad MIDAGRI'!AQ$2:AQ$597,$ET7)="","",INDEX('[1]base consolidad MIDAGRI'!AQ$2:AQ$597,$ET7)))</f>
        <v>13</v>
      </c>
      <c r="CA7" s="26">
        <f t="array" ref="CA7">IF($ET7="","",INDEX('[1]base consolidad MIDAGRI'!AR$2:AR$597,$ET7))</f>
        <v>60</v>
      </c>
      <c r="CB7" s="26">
        <f t="array" ref="CB7">IF($ET7="","",INDEX('[1]base consolidad MIDAGRI'!AT$2:AT$597,$ET7))</f>
        <v>0</v>
      </c>
      <c r="CC7" s="26">
        <f t="array" ref="CC7">IF($ET7="","",INDEX('[1]base consolidad MIDAGRI'!AU$2:AU$597,$ET7))</f>
        <v>0</v>
      </c>
      <c r="CD7" s="26">
        <f t="array" ref="CD7">IF($ET7="","",INDEX('[1]base consolidad MIDAGRI'!AV$2:AV$597,$ET7))</f>
        <v>0</v>
      </c>
      <c r="CE7" s="26">
        <f t="array" ref="CE7">IF($ET7="","",INDEX('[1]base consolidad MIDAGRI'!AW$2:AW$597,$ET7))</f>
        <v>0</v>
      </c>
      <c r="CF7" s="26">
        <f t="array" ref="CF7">IF($ET7="","",INDEX('[1]base consolidad MIDAGRI'!AX$2:AX$597,$ET7))</f>
        <v>0</v>
      </c>
      <c r="CG7" s="26">
        <f t="array" ref="CG7">IF($ET7="","",INDEX('[1]base consolidad MIDAGRI'!AY$2:AY$597,$ET7))</f>
        <v>0</v>
      </c>
      <c r="CH7" s="26">
        <f t="array" ref="CH7">IF($ET7="","",INDEX('[1]base consolidad MIDAGRI'!AZ$2:AZ$597,$ET7))</f>
        <v>0</v>
      </c>
      <c r="CI7" s="26">
        <f t="array" ref="CI7">IF($ET7="","",INDEX('[1]base consolidad MIDAGRI'!BA$2:BA$597,$ET7))</f>
        <v>0</v>
      </c>
      <c r="CJ7" s="26">
        <f t="array" ref="CJ7">IF($ET7="","",IF(INDEX('[1]base consolidad MIDAGRI'!BB$2:BB$597,$ET7)="","",INDEX('[1]base consolidad MIDAGRI'!BB$2:BB$597,$ET7)))</f>
        <v>34</v>
      </c>
      <c r="CK7" s="26">
        <f t="array" ref="CK7">IF($ET7="","",IF(INDEX('[1]base consolidad MIDAGRI'!BC$2:BC$597,$ET7)="","",INDEX('[1]base consolidad MIDAGRI'!BC$2:BC$597,$ET7)))</f>
        <v>8</v>
      </c>
      <c r="CL7" s="26">
        <f t="array" ref="CL7">IF($ET7="","",IF(INDEX('[1]base consolidad MIDAGRI'!BD$2:BD$597,$ET7)="","",INDEX('[1]base consolidad MIDAGRI'!BD$2:BD$597,$ET7)))</f>
        <v>25</v>
      </c>
      <c r="CM7" s="26">
        <f t="array" ref="CM7">IF($ET7="","",IF(INDEX('[1]base consolidad MIDAGRI'!BE$2:BE$597,$ET7)="","",INDEX('[1]base consolidad MIDAGRI'!BE$2:BE$597,$ET7)))</f>
        <v>5</v>
      </c>
      <c r="CN7" s="29">
        <f t="array" ref="CN7">IF($ET7="","",INDEX('[1]base consolidad MIDAGRI'!BF$2:BF$597,$ET7))</f>
        <v>0</v>
      </c>
      <c r="CO7" s="29">
        <f t="array" ref="CO7">IF($ET7="","",INDEX('[1]base consolidad MIDAGRI'!BG$2:BG$597,$ET7))</f>
        <v>0</v>
      </c>
      <c r="CP7" s="29">
        <f t="array" ref="CP7">IF($ET7="","",INDEX('[1]base consolidad MIDAGRI'!BH$2:BH$597,$ET7))</f>
        <v>0</v>
      </c>
      <c r="CQ7" s="29">
        <f t="array" ref="CQ7">IF($ET7="","",INDEX('[1]base consolidad MIDAGRI'!BI$2:BI$597,$ET7))</f>
        <v>0</v>
      </c>
      <c r="CR7" s="29">
        <f t="array" ref="CR7">IF($ET7="","",INDEX('[1]base consolidad MIDAGRI'!BL$2:BL$597,$ET7))</f>
        <v>0</v>
      </c>
      <c r="CS7" s="29">
        <f t="array" ref="CS7">IF($ET7="","",INDEX('[1]base consolidad MIDAGRI'!BM$2:BM$597,$ET7))</f>
        <v>0</v>
      </c>
      <c r="CT7" s="29">
        <f t="array" ref="CT7">IF($ET7="","",INDEX('[1]base consolidad MIDAGRI'!BN$2:BN$597,$ET7))</f>
        <v>0</v>
      </c>
      <c r="CU7" s="29">
        <f t="array" ref="CU7">IF($ET7="","",INDEX('[1]base consolidad MIDAGRI'!BQ$2:BQ$597,$ET7))</f>
        <v>0</v>
      </c>
      <c r="CV7" s="29">
        <f t="array" ref="CV7">IF($ET7="","",INDEX('[1]base consolidad MIDAGRI'!BR$2:BR$597,$ET7))</f>
        <v>0</v>
      </c>
      <c r="CW7" s="29">
        <f t="array" ref="CW7">IF($ET7="","",INDEX('[1]base consolidad MIDAGRI'!BS$2:BS$597,$ET7))</f>
        <v>0</v>
      </c>
      <c r="CX7" s="29">
        <f t="array" ref="CX7">IF($ET7="","",INDEX('[1]base consolidad MIDAGRI'!BV$2:BV$597,$ET7))</f>
        <v>0</v>
      </c>
      <c r="CY7" s="29">
        <f t="array" ref="CY7">IF($ET7="","",INDEX('[1]base consolidad MIDAGRI'!BW$2:BW$597,$ET7))</f>
        <v>0</v>
      </c>
      <c r="CZ7" s="29">
        <f t="array" ref="CZ7">IF($ET7="","",INDEX('[1]base consolidad MIDAGRI'!BX$2:BX$597,$ET7))</f>
        <v>0</v>
      </c>
      <c r="DA7" s="29">
        <f t="array" ref="DA7">IF($ET7="","",INDEX('[1]base consolidad MIDAGRI'!CA$2:CA$597,$ET7))</f>
        <v>0</v>
      </c>
      <c r="DB7" s="29">
        <f t="array" ref="DB7">IF($ET7="","",INDEX('[1]base consolidad MIDAGRI'!CB$2:CB$597,$ET7))</f>
        <v>0</v>
      </c>
      <c r="DC7" s="29">
        <f t="array" ref="DC7">IF($ET7="","",INDEX('[1]base consolidad MIDAGRI'!CC$2:CC$597,$ET7))</f>
        <v>0</v>
      </c>
      <c r="DD7" s="30">
        <f t="array" ref="DD7">IF($ET7="","",IF(INDEX('[1]base consolidad MIDAGRI'!CF$2:CF$597,$ET7)="","",INDEX('[1]base consolidad MIDAGRI'!CF$2:CF$597,$ET7)))</f>
        <v>477922.30663950997</v>
      </c>
      <c r="DE7" s="30">
        <f t="array" ref="DE7">IF($ET7="","",IF(INDEX('[1]base consolidad MIDAGRI'!CG$2:CG$597,$ET7)="","",INDEX('[1]base consolidad MIDAGRI'!CG$2:CG$597,$ET7)))</f>
        <v>0</v>
      </c>
      <c r="DF7" s="29">
        <f t="array" ref="DF7">IF($ET7="","",INDEX('[1]base consolidad MIDAGRI'!CH$2:CH$597,$ET7))</f>
        <v>477922.30663950997</v>
      </c>
      <c r="DG7" s="30">
        <f t="array" ref="DG7">IF($ET7="","",IF(INDEX('[1]base consolidad MIDAGRI'!CL$2:CL$597,$ET7)="","",INDEX('[1]base consolidad MIDAGRI'!CL$2:CL$597,$ET7)))</f>
        <v>0</v>
      </c>
      <c r="DH7" s="30">
        <f t="array" ref="DH7">IF($ET7="","",IF(INDEX('[1]base consolidad MIDAGRI'!CM$2:CM$597,$ET7)="","",INDEX('[1]base consolidad MIDAGRI'!CM$2:CM$597,$ET7)))</f>
        <v>1773460</v>
      </c>
      <c r="DI7" s="29">
        <f t="array" ref="DI7">IF($ET7="","",INDEX('[1]base consolidad MIDAGRI'!CN$2:CN$597,$ET7))</f>
        <v>1773460</v>
      </c>
      <c r="DJ7" s="29">
        <f t="array" ref="DJ7">IF($ET7="","",INDEX('[1]base consolidad MIDAGRI'!CQ$2:CQ$597,$ET7))</f>
        <v>0</v>
      </c>
      <c r="DK7" s="29">
        <f t="array" ref="DK7">IF($ET7="","",INDEX('[1]base consolidad MIDAGRI'!CR$2:CR$597,$ET7))</f>
        <v>0</v>
      </c>
      <c r="DL7" s="29">
        <f t="array" ref="DL7">IF($ET7="","",INDEX('[1]base consolidad MIDAGRI'!CS$2:CS$597,$ET7))</f>
        <v>0</v>
      </c>
      <c r="DM7" s="29">
        <f t="array" ref="DM7">IF($ET7="","",INDEX('[1]base consolidad MIDAGRI'!CT$2:CT$597,$ET7))</f>
        <v>0</v>
      </c>
      <c r="DN7" s="29">
        <f t="array" ref="DN7">IF($ET7="","",INDEX('[1]base consolidad MIDAGRI'!CU$2:CU$597,$ET7))</f>
        <v>0</v>
      </c>
      <c r="DO7" s="29">
        <f t="array" ref="DO7">IF($ET7="","",INDEX('[1]base consolidad MIDAGRI'!CV$2:CV$597,$ET7))</f>
        <v>0</v>
      </c>
      <c r="DP7" s="29">
        <f t="array" ref="DP7">IF($ET7="","",INDEX('[1]base consolidad MIDAGRI'!CW$2:CW$597,$ET7))</f>
        <v>0</v>
      </c>
      <c r="DQ7" s="29">
        <f t="array" ref="DQ7">IF($ET7="","",INDEX('[1]base consolidad MIDAGRI'!CX$2:CX$597,$ET7))</f>
        <v>0</v>
      </c>
      <c r="DR7" s="29">
        <f t="array" ref="DR7">IF($ET7="","",INDEX('[1]base consolidad MIDAGRI'!CY$2:CY$597,$ET7))</f>
        <v>0</v>
      </c>
      <c r="DS7" s="29">
        <f t="array" ref="DS7">IF($ET7="","",INDEX('[1]base consolidad MIDAGRI'!CZ$2:CZ$597,$ET7))</f>
        <v>477922.30663950997</v>
      </c>
      <c r="DT7" s="29">
        <f t="array" ref="DT7">IF($ET7="","",INDEX('[1]base consolidad MIDAGRI'!DA$2:DA$597,$ET7))</f>
        <v>0</v>
      </c>
      <c r="DU7" s="29">
        <f t="array" ref="DU7">IF($ET7="","",INDEX('[1]base consolidad MIDAGRI'!DB$2:DB$597,$ET7))</f>
        <v>0</v>
      </c>
      <c r="DV7" s="29">
        <f t="array" ref="DV7">IF($ET7="","",INDEX('[1]base consolidad MIDAGRI'!DC$2:DC$597,$ET7))</f>
        <v>477922.30663950997</v>
      </c>
      <c r="DW7" s="29">
        <f t="array" ref="DW7">IF($ET7="","",INDEX('[1]base consolidad MIDAGRI'!DD$2:DD$597,$ET7))</f>
        <v>0</v>
      </c>
      <c r="DX7" s="29">
        <f t="array" ref="DX7">IF($ET7="","",INDEX('[1]base consolidad MIDAGRI'!DE$2:DE$597,$ET7))</f>
        <v>1773460</v>
      </c>
      <c r="DY7" s="29">
        <f t="array" ref="DY7">IF($ET7="","",INDEX('[1]base consolidad MIDAGRI'!DF$2:DF$597,$ET7))</f>
        <v>0</v>
      </c>
      <c r="DZ7" s="29">
        <f t="array" ref="DZ7">IF($ET7="","",INDEX('[1]base consolidad MIDAGRI'!DG$2:DG$597,$ET7))</f>
        <v>0</v>
      </c>
      <c r="EA7" s="29">
        <f t="array" ref="EA7">IF($ET7="","",INDEX('[1]base consolidad MIDAGRI'!DH$2:DH$597,$ET7))</f>
        <v>0</v>
      </c>
      <c r="EB7" s="29">
        <f t="array" ref="EB7">IF($ET7="","",INDEX('[1]base consolidad MIDAGRI'!DI$2:DI$597,$ET7))</f>
        <v>1773460</v>
      </c>
      <c r="EC7" s="20" t="str">
        <f t="array" ref="EC7">IF($ET7="","",IF(INDEX('[1]base consolidad MIDAGRI'!D$2:D$597,$ET7)="","",INDEX('[1]base consolidad MIDAGRI'!D$2:D$597,$ET7)))</f>
        <v>CAFÉ</v>
      </c>
      <c r="ED7" s="20" t="e">
        <f t="array" aca="1" ref="ED7" ca="1">IF($B7="","",_xludf.LET(_xlpm.m,_xlfn.XLOOKUP($B7&amp;"",'[1]base consolidad MIDAGRI'!$A$2:$A$597&amp;"",'[1]base consolidad MIDAGRI'!$DK$2:$DK$597,""),_xlpm.g,_xlfn.XLOOKUP($B7&amp;"",'[1]base global'!$DI$5:$DI$682&amp;"",'[1]base global'!$DK$5:$DK$682,""),IF(_xlpm.m&lt;&gt;"",_xlpm.m,_xlpm.g)))</f>
        <v>#NAME?</v>
      </c>
      <c r="EE7" s="20" t="e">
        <f t="array" aca="1" ref="EE7" ca="1">_xludf.LET(_xlpm.x,IFERROR(_xlfn.XLOOKUP($B7&amp;"",'[1]base consolidad MIDAGRI'!$A$2:$A$597&amp;"",'[1]base consolidad MIDAGRI'!$FB$2:$FB$597,""),""),IF(OR(_xlpm.x="",_xlpm.x=0),"",_xlpm.x))</f>
        <v>#NAME?</v>
      </c>
      <c r="EF7" s="31">
        <f t="array" ref="EF7">IF($ET7="","",IF(INDEX('[1]base consolidad MIDAGRI'!T$2:T$597,$ET7)="","",INDEX('[1]base consolidad MIDAGRI'!T$2:T$597,$ET7)))</f>
        <v>2</v>
      </c>
      <c r="EG7" s="20" t="str">
        <f t="array" ref="EG7">IF($ET7="","",IF(INDEX('[1]base consolidad MIDAGRI'!U$2:U$597,$ET7)="","",INDEX('[1]base consolidad MIDAGRI'!U$2:U$597,$ET7)))</f>
        <v>SI</v>
      </c>
      <c r="EH7" s="20" t="str">
        <f t="array" ref="EH7">IF($ET7="","",IF(INDEX('[1]base consolidad MIDAGRI'!V$2:V$597,$ET7)="","",INDEX('[1]base consolidad MIDAGRI'!V$2:V$597,$ET7)))</f>
        <v>SI</v>
      </c>
      <c r="EI7" s="26">
        <f t="array" ref="EI7">IF($ET7="","",IF(INDEX('[1]base consolidad MIDAGRI'!AS$2:AS$597,$ET7)="","",INDEX('[1]base consolidad MIDAGRI'!AS$2:AS$597,$ET7)))</f>
        <v>60</v>
      </c>
      <c r="EJ7" s="32">
        <f t="shared" si="0"/>
        <v>2251382.3066395102</v>
      </c>
      <c r="EK7" s="20" t="str">
        <f t="array" ref="EK7">IFERROR(_xlfn.XLOOKUP($B7&amp;"",'[1]base 7'!$AD$4:$AD$9&amp;"",'[1]base 7'!$I$4:$I$9,""),"")</f>
        <v/>
      </c>
      <c r="EL7" s="33" t="e">
        <f t="array" aca="1" ref="EL7" ca="1">_xludf.LET(_xlpm.x,IFERROR(_xlfn.XLOOKUP($B7&amp;"",'[1]ficha ruc cafe'!$A$2:$A$92&amp;"",'[1]ficha ruc cafe'!$G$2:$G$92,""),""),IF(OR(_xlpm.x="",_xlpm.x="-"),"",TRIM(_xlpm.x)))</f>
        <v>#NAME?</v>
      </c>
      <c r="EM7" s="33" t="e">
        <f t="array" aca="1" ref="EM7" ca="1">_xludf.LET(_xlpm.x,IFERROR(_xlfn.XLOOKUP($B7&amp;"",'[1]ficha ruc cafe'!$A$2:$A$92&amp;"",'[1]ficha ruc cafe'!$F$2:$F$92,""),""),IF(OR(_xlpm.x="",_xlpm.x="-"),"",TRIM(_xlpm.x)))</f>
        <v>#NAME?</v>
      </c>
      <c r="EN7" s="33" t="e">
        <f t="array" aca="1" ref="EN7" ca="1">_xludf.LET(_xlpm.x,IFERROR(_xlfn.XLOOKUP($B7&amp;"",'[1]ficha ruc cafe'!$A$2:$A$92&amp;"",'[1]ficha ruc cafe'!$C$2:$C$92,""),""),IF(OR(_xlpm.x="",_xlpm.x="-"),"",TRIM(_xlpm.x)))</f>
        <v>#NAME?</v>
      </c>
      <c r="EO7" s="25" t="e">
        <f t="array" aca="1" ref="EO7" ca="1">_xludf.LET(_xlpm.x,IFERROR(_xlfn.XLOOKUP($B7&amp;"",'[1]ficha ruc cafe'!$A$2:$A$92&amp;"",'[1]ficha ruc cafe'!$H$2:$H$92,""),""),IF(OR(_xlpm.x="",_xlpm.x="-"),"",IFERROR(DATEVALUE(TRIM(_xlpm.x)),TRIM(_xlpm.x))))</f>
        <v>#NAME?</v>
      </c>
      <c r="EP7" s="33" t="e">
        <f t="array" aca="1" ref="EP7" ca="1">_xludf.LET(_xlpm.x,IFERROR(_xlfn.XLOOKUP($B7&amp;"",'[1]ficha ruc cafe'!$A$2:$A$92&amp;"",'[1]ficha ruc cafe'!$P$2:$P$92,""),""),IF(OR(_xlpm.x="",_xlpm.x="-"),"",TRIM(_xlpm.x)))</f>
        <v>#NAME?</v>
      </c>
      <c r="EQ7" s="33" t="e">
        <f t="array" aca="1" ref="EQ7" ca="1">_xludf.LET(_xlpm.x,IFERROR(_xlfn.XLOOKUP($B7&amp;"",'[1]ficha ruc cafe'!$A$2:$A$92&amp;"",'[1]ficha ruc cafe'!$Q$2:$Q$92,""),""),IF(OR(_xlpm.x="",_xlpm.x="-"),"",TRIM(_xlpm.x)))</f>
        <v>#NAME?</v>
      </c>
      <c r="ER7" s="33" t="e">
        <f t="array" aca="1" ref="ER7" ca="1">_xludf.LET(_xlpm.x,IFERROR(_xlfn.XLOOKUP($B7&amp;"",'[1]ficha ruc cafe'!$A$2:$A$92&amp;"",'[1]ficha ruc cafe'!$R$2:$R$92,""),""),IF(OR(_xlpm.x="",_xlpm.x="-"),"",TRIM(_xlpm.x)))</f>
        <v>#NAME?</v>
      </c>
      <c r="ES7" s="33" t="e">
        <f t="array" aca="1" ref="ES7" ca="1">_xludf.LET(_xlpm.x,IFERROR(_xlfn.XLOOKUP($B7&amp;"",'[1]ficha ruc cafe'!$A$2:$A$92&amp;"",'[1]ficha ruc cafe'!$T$2:$T$92,""),""),IF(OR(_xlpm.x="",_xlpm.x="-"),"",TRIM(_xlpm.x)))</f>
        <v>#NAME?</v>
      </c>
      <c r="ET7" s="31">
        <f>IFERROR(MATCH($B7,'[1]base consolidad MIDAGRI'!$A$2:$A$597,0),"")</f>
        <v>218</v>
      </c>
      <c r="EU7" s="34">
        <f>IFERROR(MATCH($B7,'[1]base global'!$DI$5:$DI$682,0)+4,"")</f>
        <v>426</v>
      </c>
    </row>
    <row r="8" spans="1:151" ht="183.75" customHeight="1" x14ac:dyDescent="0.3">
      <c r="A8" s="20">
        <v>7</v>
      </c>
      <c r="B8" s="21">
        <v>20147443120</v>
      </c>
      <c r="C8" s="22" t="s">
        <v>3185</v>
      </c>
      <c r="D8" s="23"/>
      <c r="E8" s="24" t="str">
        <f t="array" ref="E8">IF($ET8="","",IF(INDEX('[1]base consolidad MIDAGRI'!DW$2:DW$597,$ET8)="","",INDEX('[1]base consolidad MIDAGRI'!DW$2:DW$597,$ET8)))</f>
        <v>Cooperativa Agraria Cafetalera Tirijuay Pavayoc Ltda 13-B-VII</v>
      </c>
      <c r="F8" s="20" t="str">
        <f t="array" ref="F8">IF($ET8="","",IF(INDEX('[1]base consolidad MIDAGRI'!DU$2:DU$597,$ET8)="","",INDEX('[1]base consolidad MIDAGRI'!DU$2:DU$597,$ET8)))</f>
        <v>La Cooperativa agraria cafetalera Tirijuay Pavayoc es una organización sólida y debidamente formalizada que inició sus actividades económicas el 01/10/1975, se ha consolidado como un referente en la producción y comercialización de café de calidad de la region Cusco.</v>
      </c>
      <c r="G8" s="20" t="s">
        <v>3186</v>
      </c>
      <c r="H8" s="20" t="s">
        <v>3187</v>
      </c>
      <c r="I8" s="23" t="str">
        <f t="array" ref="I8">IF($ET8="","",IF(INDEX('[1]base consolidad MIDAGRI'!DJ$2:DJ$597,$ET8)="","",INDEX('[1]base consolidad MIDAGRI'!DJ$2:DJ$597,$ET8)))</f>
        <v>COOPERATIVA AGRARIA CAFETALERA TIRIJUAY PAVAYOC LTDA 013-B-VII</v>
      </c>
      <c r="J8" s="23" t="str">
        <f t="array" ref="J8">IF($ET8="","",IF(INDEX('[1]base consolidad MIDAGRI'!DQ$2:DQ$597,$ET8)="","",INDEX('[1]base consolidad MIDAGRI'!DQ$2:DQ$597,$ET8)))</f>
        <v>SUSPENSION TEMPORAL / NO HABIDO
 Deberá declarar el nuevo domicilio fiscal o confirmar el señalado en el RUC. Para ello, deberá acercarse a los Centros de Servicios al Contribuyente con los documentos que sustenten el nuevo domicilio.</v>
      </c>
      <c r="K8" s="25">
        <f t="array" ref="K8">IF($ET8="","",IF(INDEX('[1]base consolidad MIDAGRI'!DR$2:DR$597,$ET8)="","",INDEX('[1]base consolidad MIDAGRI'!DR$2:DR$597,$ET8)))</f>
        <v>27668</v>
      </c>
      <c r="L8" s="20" t="str">
        <f t="array" ref="L8">IF($ET8="","",IF(INDEX('[1]base consolidad MIDAGRI'!DN$2:DN$597,$ET8)="","",INDEX('[1]base consolidad MIDAGRI'!DN$2:DN$597,$ET8)))</f>
        <v>Cusco</v>
      </c>
      <c r="M8" s="20" t="e">
        <f t="array" aca="1" ref="M8" ca="1">IF($ET8="","",_xludf.LET(_xlpm.x,INDEX('[1]base consolidad MIDAGRI'!H$2:H$597,$ET8),IF(_xlpm.x="","",SUBSTITUTE(TRIM(_xlpm.x),"Convencion","Convención"))))</f>
        <v>#NAME?</v>
      </c>
      <c r="N8" s="20" t="str">
        <f t="array" ref="N8">IF($ET8="","",IF(INDEX('[1]base consolidad MIDAGRI'!I$2:I$597,$ET8)="","",INDEX('[1]base consolidad MIDAGRI'!I$2:I$597,$ET8)))</f>
        <v>Ocobamba</v>
      </c>
      <c r="O8" s="20" t="e">
        <f t="array" aca="1" ref="O8" ca="1">IF($B8="","",_xludf.LET(_xlpm.m,_xlfn.XLOOKUP($B8&amp;"",'[1]base consolidad MIDAGRI'!$A$2:$A$597&amp;"",'[1]base consolidad MIDAGRI'!$F$2:$F$597,""),_xlpm.g,_xlfn.XLOOKUP($B8&amp;"",'[1]base global'!$DI$5:$DI$682&amp;"",'[1]base global'!$E$5:$E$682,""),RIGHT("000000"&amp;IF(_xlpm.m&lt;&gt;"",_xlpm.m,IF(_xlpm.g&lt;&gt;"",_xlpm.g,"080905")),6)))</f>
        <v>#NAME?</v>
      </c>
      <c r="P8" s="20" t="str">
        <f t="array" ref="P8">IF($ET8="","",IF(INDEX('[1]base consolidad MIDAGRI'!E$2:E$597,$ET8)="","",INDEX('[1]base consolidad MIDAGRI'!E$2:E$597,$ET8)))</f>
        <v>Cusco</v>
      </c>
      <c r="Q8" s="20" t="str">
        <f t="array" ref="Q8">IF($ET8="","",IF(INDEX('[1]base consolidad MIDAGRI'!EK$2:EK$597,$ET8)="","",INDEX('[1]base consolidad MIDAGRI'!EK$2:EK$597,$ET8)))</f>
        <v>Centro Poblado de Versalles Distrito de Ocobamba, La Convencion</v>
      </c>
      <c r="R8" s="20" t="str">
        <f t="array" ref="R8">IF($ET8="","",IF(INDEX('[1]base consolidad MIDAGRI'!ES$2:ES$597,$ET8)="","",INDEX('[1]base consolidad MIDAGRI'!ES$2:ES$597,$ET8)))</f>
        <v>Carlos Velasquez Champi</v>
      </c>
      <c r="S8" s="20">
        <f t="array" ref="S8">IF($ET8="","",IF(INDEX('[1]base consolidad MIDAGRI'!ET$2:ET$597,$ET8)="","",INDEX('[1]base consolidad MIDAGRI'!ET$2:ET$597,$ET8)))</f>
        <v>974776817</v>
      </c>
      <c r="T8" s="20" t="str">
        <f t="array" ref="T8">IF($ET8="","",IF(INDEX('[1]base consolidad MIDAGRI'!EP$2:EP$597,$ET8)="","",INDEX('[1]base consolidad MIDAGRI'!EP$2:EP$597,$ET8)))</f>
        <v>Carlos Velasquez Champi</v>
      </c>
      <c r="U8" s="20" t="str">
        <f t="array" ref="U8">IF($ET8="","",IF(INDEX('[1]base consolidad MIDAGRI'!EL$2:EL$597,$ET8)="","",INDEX('[1]base consolidad MIDAGRI'!EL$2:EL$597,$ET8)))</f>
        <v>cactirijuaypavayoc@gmail.com</v>
      </c>
      <c r="V8" s="20">
        <f t="array" ref="V8">IF($ET8="","",IF(INDEX('[1]base consolidad MIDAGRI'!EM$2:EM$597,$ET8)="","",INDEX('[1]base consolidad MIDAGRI'!EM$2:EM$597,$ET8)))</f>
        <v>974776817</v>
      </c>
      <c r="W8" s="20" t="str">
        <f t="array" ref="W8">IF($ET8="","",IF(INDEX('[1]base consolidad MIDAGRI'!EN$2:EN$597,$ET8)="","",INDEX('[1]base consolidad MIDAGRI'!EN$2:EN$597,$ET8)))</f>
        <v/>
      </c>
      <c r="X8" s="20" t="str">
        <f t="array" ref="X8">IF($ET8="","",IF(INDEX('[1]base consolidad MIDAGRI'!EO$2:EO$597,$ET8)="","",INDEX('[1]base consolidad MIDAGRI'!EO$2:EO$597,$ET8)))</f>
        <v/>
      </c>
      <c r="Y8" s="26">
        <f t="array" ref="Y8">IF($ET8="","",IF(INDEX('[1]base consolidad MIDAGRI'!DX$2:DX$597,$ET8)="","",INDEX('[1]base consolidad MIDAGRI'!DX$2:DX$597,$ET8)))</f>
        <v>44</v>
      </c>
      <c r="Z8" s="26">
        <f t="array" ref="Z8">IF($ET8="","",IF(INDEX('[1]base consolidad MIDAGRI'!DY$2:DY$597,$ET8)="","",INDEX('[1]base consolidad MIDAGRI'!DY$2:DY$597,$ET8)))</f>
        <v>30</v>
      </c>
      <c r="AA8" s="20" t="str">
        <f t="array" ref="AA8">IF($ET8="","",IF(INDEX('[1]base consolidad MIDAGRI'!C$2:C$597,$ET8)="","",INDEX('[1]base consolidad MIDAGRI'!C$2:C$597,$ET8)))</f>
        <v>CAFÉ</v>
      </c>
      <c r="AB8" s="20">
        <f t="array" ref="AB8">IF($ET8="","",IF(INDEX('[1]base consolidad MIDAGRI'!DZ$2:DZ$597,$ET8)="","",INDEX('[1]base consolidad MIDAGRI'!DZ$2:DZ$597,$ET8)))</f>
        <v>150</v>
      </c>
      <c r="AC8" s="20" t="str">
        <f t="array" ref="AC8">IF($ET8="","",IF(INDEX('[1]base consolidad MIDAGRI'!EA$2:EA$597,$ET8)="","",INDEX('[1]base consolidad MIDAGRI'!EA$2:EA$597,$ET8)))</f>
        <v>20TM</v>
      </c>
      <c r="AD8" s="20" t="str">
        <f t="array" ref="AD8">IF($ET8="","",IF(INDEX('[1]base consolidad MIDAGRI'!EB$2:EB$597,$ET8)="","",INDEX('[1]base consolidad MIDAGRI'!EB$2:EB$597,$ET8)))</f>
        <v>Mayo - Agosto</v>
      </c>
      <c r="AE8" s="20" t="str">
        <f t="array" ref="AE8">IF($ET8="","",IF(INDEX('[1]base consolidad MIDAGRI'!EC$2:EC$597,$ET8)="","",INDEX('[1]base consolidad MIDAGRI'!EC$2:EC$597,$ET8)))</f>
        <v>Junio - Noviembre</v>
      </c>
      <c r="AF8" s="20" t="e">
        <f t="array" aca="1" ref="AF8" ca="1">_xludf.LET(_xlpm.x,IFERROR(_xlfn.XLOOKUP($B8&amp;"",'[1]base consolidad MIDAGRI'!$A$2:$A$597&amp;"",'[1]base consolidad MIDAGRI'!$ED$2:$ED$597,""),""),IF(OR(_xlpm.x="",_xlpm.x=0),"",_xlpm.x))</f>
        <v>#NAME?</v>
      </c>
      <c r="AG8" s="20" t="e">
        <f t="array" aca="1" ref="AG8" ca="1">_xludf.LET(_xlpm.x,IFERROR(_xlfn.XLOOKUP($B8&amp;"",'[1]base consolidad MIDAGRI'!$A$2:$A$597&amp;"",'[1]base consolidad MIDAGRI'!$EE$2:$EE$597,""),""),IF(OR(_xlpm.x="",_xlpm.x=0),"",_xlpm.x))</f>
        <v>#NAME?</v>
      </c>
      <c r="AH8" s="20" t="str">
        <f t="array" ref="AH8">IF($ET8="","",IF(INDEX('[1]base consolidad MIDAGRI'!EF$2:EF$597,$ET8)="","",INDEX('[1]base consolidad MIDAGRI'!EF$2:EF$597,$ET8)))</f>
        <v>Certificacion Organica, vigencia hasta 14/08/2026</v>
      </c>
      <c r="AI8" s="20" t="str">
        <f t="array" ref="AI8">IF($ET8="","",IF(INDEX('[1]base consolidad MIDAGRI'!EG$2:EG$597,$ET8)="","",INDEX('[1]base consolidad MIDAGRI'!EG$2:EG$597,$ET8)))</f>
        <v>Vigencia organica hasta 26/03/2027</v>
      </c>
      <c r="AJ8" s="20" t="str">
        <f t="array" ref="AJ8">IF($ET8="","",IF(INDEX('[1]base consolidad MIDAGRI'!EH$2:EH$597,$ET8)="","",INDEX('[1]base consolidad MIDAGRI'!EH$2:EH$597,$ET8)))</f>
        <v/>
      </c>
      <c r="AK8" s="20" t="str">
        <f t="array" ref="AK8">IF($ET8="","",IF(INDEX('[1]base consolidad MIDAGRI'!EI$2:EI$597,$ET8)="","",INDEX('[1]base consolidad MIDAGRI'!EI$2:EI$597,$ET8)))</f>
        <v>Grado 1: 65 %, Grado 2: 60%</v>
      </c>
      <c r="AL8" s="20" t="str">
        <f t="array" ref="AL8">IF($ET8="","",IF(INDEX('[1]base consolidad MIDAGRI'!EV$2:EV$597,$ET8)="","",INDEX('[1]base consolidad MIDAGRI'!EV$2:EV$597,$ET8)))</f>
        <v>no cuenta con registro</v>
      </c>
      <c r="AM8" s="25" t="str">
        <f t="array" ref="AM8">IF($ET8="","",IF(INDEX('[1]base consolidad MIDAGRI'!EW$2:EW$597,$ET8)="","",INDEX('[1]base consolidad MIDAGRI'!EW$2:EW$597,$ET8)))</f>
        <v/>
      </c>
      <c r="AN8" s="20" t="str">
        <f t="array" ref="AN8">IF($ET8="","",IF(INDEX('[1]base consolidad MIDAGRI'!EX$2:EX$597,$ET8)="","",INDEX('[1]base consolidad MIDAGRI'!EX$2:EX$597,$ET8)))</f>
        <v/>
      </c>
      <c r="AO8" s="20" t="str">
        <f t="array" ref="AO8">IF($ET8="","",IF(INDEX('[1]base consolidad MIDAGRI'!EY$2:EY$597,$ET8)="","",INDEX('[1]base consolidad MIDAGRI'!EY$2:EY$597,$ET8)))</f>
        <v/>
      </c>
      <c r="AP8" s="20" t="str">
        <f t="array" ref="AP8">IF($ET8="","",IF(INDEX('[1]base consolidad MIDAGRI'!EZ$2:EZ$597,$ET8)="","",INDEX('[1]base consolidad MIDAGRI'!EZ$2:EZ$597,$ET8)))</f>
        <v/>
      </c>
      <c r="AQ8" s="20" t="str">
        <f t="array" ref="AQ8">IF($ET8="","",IF(INDEX('[1]base consolidad MIDAGRI'!FA$2:FA$597,$ET8)="","",INDEX('[1]base consolidad MIDAGRI'!FA$2:FA$597,$ET8)))</f>
        <v/>
      </c>
      <c r="AR8" s="23" t="str">
        <f t="array" ref="AR8">IF($ET8="","",IF(INDEX('[1]base consolidad MIDAGRI'!FC$2:FC$597,$ET8)="","",INDEX('[1]base consolidad MIDAGRI'!FC$2:FC$597,$ET8)))</f>
        <v>NO</v>
      </c>
      <c r="AS8" s="27" t="str">
        <f t="array" ref="AS8">IF($ET8="","",IF(INDEX('[1]base consolidad MIDAGRI'!FD$2:FD$597,$ET8)="","",INDEX('[1]base consolidad MIDAGRI'!FD$2:FD$597,$ET8)))</f>
        <v/>
      </c>
      <c r="AT8" s="27" t="str">
        <f t="array" ref="AT8">IF($ET8="","",IF(INDEX('[1]base consolidad MIDAGRI'!FE$2:FE$597,$ET8)="","",INDEX('[1]base consolidad MIDAGRI'!FE$2:FE$597,$ET8)))</f>
        <v/>
      </c>
      <c r="AU8" s="27" t="str">
        <f t="array" ref="AU8">IF($ET8="","",IF(INDEX('[1]base consolidad MIDAGRI'!FF$2:FF$597,$ET8)="","",INDEX('[1]base consolidad MIDAGRI'!FF$2:FF$597,$ET8)))</f>
        <v/>
      </c>
      <c r="AV8" s="27" t="str">
        <f t="array" ref="AV8">IF($ET8="","",IF(INDEX('[1]base consolidad MIDAGRI'!FG$2:FG$597,$ET8)="","",INDEX('[1]base consolidad MIDAGRI'!FG$2:FG$597,$ET8)))</f>
        <v/>
      </c>
      <c r="AW8" s="20" t="str">
        <f t="array" ref="AW8">IF($ET8="","",IF(INDEX('[1]base consolidad MIDAGRI'!FH$2:FH$597,$ET8)="","",INDEX('[1]base consolidad MIDAGRI'!FH$2:FH$597,$ET8)))</f>
        <v/>
      </c>
      <c r="AX8" s="20" t="str">
        <f t="array" ref="AX8">IF($ET8="","",IF(INDEX('[1]base consolidad MIDAGRI'!R$2:R$597,$ET8)="","",INDEX('[1]base consolidad MIDAGRI'!R$2:R$597,$ET8)))</f>
        <v/>
      </c>
      <c r="AY8" s="20" t="str">
        <f t="array" ref="AY8">IF($ET8="","",IF(INDEX('[1]base consolidad MIDAGRI'!S$2:S$597,$ET8)="","",INDEX('[1]base consolidad MIDAGRI'!S$2:S$597,$ET8)))</f>
        <v/>
      </c>
      <c r="AZ8" s="20">
        <f t="array" ref="AZ8">IF($ET8="","",IF(INDEX('[1]base consolidad MIDAGRI'!DS$2:DS$597,$ET8)="","",INDEX('[1]base consolidad MIDAGRI'!DS$2:DS$597,$ET8)))</f>
        <v>2025</v>
      </c>
      <c r="BA8" s="20"/>
      <c r="BB8" s="20" t="e">
        <f t="array" aca="1" ref="BB8" ca="1">IF($ET8="","",_xludf.LET(_xlpm.x,INDEX('[1]base consolidad MIDAGRI'!DT$2:DT$597,$ET8),IF(_xlpm.x="","",_xludf.IFS(LOWER(TRIM(_xlpm.x))="ejecucion","Ejecución",LOWER(TRIM(_xlpm.x))="ejecusion","Ejecución",TRUE,TRIM(_xlpm.x)))))</f>
        <v>#NAME?</v>
      </c>
      <c r="BC8" s="20" t="str">
        <f t="array" ref="BC8">IF($ET8="","",IF(INDEX('[1]base consolidad MIDAGRI'!DV$2:DV$597,$ET8)="","",INDEX('[1]base consolidad MIDAGRI'!DV$2:DV$597,$ET8)))</f>
        <v>En el marco de las estrategias de apoyo al productor, AGROMERCADO se encuentra ejecutando un Plan de Articulación Comercial en beneficio de esta cooperativa. Esta intervención se realiza en estricto cumplimiento de lo priorizado en el Anexo 5A</v>
      </c>
      <c r="BD8" s="28" t="str">
        <f t="array" ref="BD8">IF($ET8="","",IF(INDEX('[1]base consolidad MIDAGRI'!EJ$2:EJ$597,$ET8)="","",INDEX('[1]base consolidad MIDAGRI'!EJ$2:EJ$597,$ET8)))</f>
        <v/>
      </c>
      <c r="BE8" s="20" t="str">
        <f t="array" ref="BE8">IF($ET8="","",IF(INDEX('[1]base consolidad MIDAGRI'!FI$2:FI$597,$ET8)="","",INDEX('[1]base consolidad MIDAGRI'!FI$2:FI$597,$ET8)))</f>
        <v>san martin</v>
      </c>
      <c r="BF8" s="26">
        <f t="array" ref="BF8">IF($ET8="","",INDEX('[1]base consolidad MIDAGRI'!W$2:W$597,$ET8))</f>
        <v>0</v>
      </c>
      <c r="BG8" s="26">
        <f t="array" ref="BG8">IF($ET8="","",INDEX('[1]base consolidad MIDAGRI'!X$2:X$597,$ET8))</f>
        <v>0</v>
      </c>
      <c r="BH8" s="26">
        <f t="array" ref="BH8">IF($ET8="","",INDEX('[1]base consolidad MIDAGRI'!Y$2:Y$597,$ET8))</f>
        <v>0</v>
      </c>
      <c r="BI8" s="26">
        <f t="array" ref="BI8">IF($ET8="","",INDEX('[1]base consolidad MIDAGRI'!Z$2:Z$597,$ET8))</f>
        <v>0</v>
      </c>
      <c r="BJ8" s="26">
        <f t="array" ref="BJ8">IF($ET8="","",INDEX('[1]base consolidad MIDAGRI'!AA$2:AA$597,$ET8))</f>
        <v>0</v>
      </c>
      <c r="BK8" s="26">
        <f t="array" ref="BK8">IF($ET8="","",INDEX('[1]base consolidad MIDAGRI'!AB$2:AB$597,$ET8))</f>
        <v>0</v>
      </c>
      <c r="BL8" s="26">
        <f t="array" ref="BL8">IF($ET8="","",INDEX('[1]base consolidad MIDAGRI'!AC$2:AC$597,$ET8))</f>
        <v>0</v>
      </c>
      <c r="BM8" s="26">
        <f t="array" ref="BM8">IF($ET8="","",INDEX('[1]base consolidad MIDAGRI'!AD$2:AD$597,$ET8))</f>
        <v>0</v>
      </c>
      <c r="BN8" s="26">
        <f t="array" ref="BN8">IF($ET8="","",INDEX('[1]base consolidad MIDAGRI'!AE$2:AE$597,$ET8))</f>
        <v>0</v>
      </c>
      <c r="BO8" s="26">
        <f t="array" ref="BO8">IF($ET8="","",INDEX('[1]base consolidad MIDAGRI'!AF$2:AF$597,$ET8))</f>
        <v>0</v>
      </c>
      <c r="BP8" s="26">
        <f t="array" ref="BP8">IF($ET8="","",INDEX('[1]base consolidad MIDAGRI'!AG$2:AG$597,$ET8))</f>
        <v>0</v>
      </c>
      <c r="BQ8" s="26">
        <f t="array" ref="BQ8">IF($ET8="","",INDEX('[1]base consolidad MIDAGRI'!AH$2:AH$597,$ET8))</f>
        <v>0</v>
      </c>
      <c r="BR8" s="26">
        <f t="array" ref="BR8">IF($ET8="","",INDEX('[1]base consolidad MIDAGRI'!AI$2:AI$597,$ET8))</f>
        <v>0</v>
      </c>
      <c r="BS8" s="26">
        <f t="array" ref="BS8">IF($ET8="","",INDEX('[1]base consolidad MIDAGRI'!AJ$2:AJ$597,$ET8))</f>
        <v>0</v>
      </c>
      <c r="BT8" s="26">
        <f t="array" ref="BT8">IF($ET8="","",INDEX('[1]base consolidad MIDAGRI'!AK$2:AK$597,$ET8))</f>
        <v>0</v>
      </c>
      <c r="BU8" s="26">
        <f t="array" ref="BU8">IF($ET8="","",INDEX('[1]base consolidad MIDAGRI'!AL$2:AL$597,$ET8))</f>
        <v>0</v>
      </c>
      <c r="BV8" s="26" t="str">
        <f t="array" ref="BV8">IF($ET8="","",IF(INDEX('[1]base consolidad MIDAGRI'!AM$2:AM$597,$ET8)="","",INDEX('[1]base consolidad MIDAGRI'!AM$2:AM$597,$ET8)))</f>
        <v/>
      </c>
      <c r="BW8" s="26" t="str">
        <f t="array" ref="BW8">IF($ET8="","",IF(INDEX('[1]base consolidad MIDAGRI'!AN$2:AN$597,$ET8)="","",INDEX('[1]base consolidad MIDAGRI'!AN$2:AN$597,$ET8)))</f>
        <v/>
      </c>
      <c r="BX8" s="26">
        <f t="array" ref="BX8">IF($ET8="","",INDEX('[1]base consolidad MIDAGRI'!AO$2:AO$597,$ET8))</f>
        <v>0</v>
      </c>
      <c r="BY8" s="26" t="str">
        <f t="array" ref="BY8">IF($ET8="","",IF(INDEX('[1]base consolidad MIDAGRI'!AP$2:AP$597,$ET8)="","",INDEX('[1]base consolidad MIDAGRI'!AP$2:AP$597,$ET8)))</f>
        <v/>
      </c>
      <c r="BZ8" s="26" t="str">
        <f t="array" ref="BZ8">IF($ET8="","",IF(INDEX('[1]base consolidad MIDAGRI'!AQ$2:AQ$597,$ET8)="","",INDEX('[1]base consolidad MIDAGRI'!AQ$2:AQ$597,$ET8)))</f>
        <v/>
      </c>
      <c r="CA8" s="26">
        <f t="array" ref="CA8">IF($ET8="","",INDEX('[1]base consolidad MIDAGRI'!AR$2:AR$597,$ET8))</f>
        <v>0</v>
      </c>
      <c r="CB8" s="26">
        <f t="array" ref="CB8">IF($ET8="","",INDEX('[1]base consolidad MIDAGRI'!AT$2:AT$597,$ET8))</f>
        <v>0</v>
      </c>
      <c r="CC8" s="26">
        <f t="array" ref="CC8">IF($ET8="","",INDEX('[1]base consolidad MIDAGRI'!AU$2:AU$597,$ET8))</f>
        <v>0</v>
      </c>
      <c r="CD8" s="26">
        <f t="array" ref="CD8">IF($ET8="","",INDEX('[1]base consolidad MIDAGRI'!AV$2:AV$597,$ET8))</f>
        <v>0</v>
      </c>
      <c r="CE8" s="26">
        <f t="array" ref="CE8">IF($ET8="","",INDEX('[1]base consolidad MIDAGRI'!AW$2:AW$597,$ET8))</f>
        <v>0</v>
      </c>
      <c r="CF8" s="26">
        <f t="array" ref="CF8">IF($ET8="","",INDEX('[1]base consolidad MIDAGRI'!AX$2:AX$597,$ET8))</f>
        <v>0</v>
      </c>
      <c r="CG8" s="26">
        <f t="array" ref="CG8">IF($ET8="","",INDEX('[1]base consolidad MIDAGRI'!AY$2:AY$597,$ET8))</f>
        <v>0</v>
      </c>
      <c r="CH8" s="26">
        <f t="array" ref="CH8">IF($ET8="","",INDEX('[1]base consolidad MIDAGRI'!AZ$2:AZ$597,$ET8))</f>
        <v>0</v>
      </c>
      <c r="CI8" s="26">
        <f t="array" ref="CI8">IF($ET8="","",INDEX('[1]base consolidad MIDAGRI'!BA$2:BA$597,$ET8))</f>
        <v>0</v>
      </c>
      <c r="CJ8" s="26" t="str">
        <f t="array" ref="CJ8">IF($ET8="","",IF(INDEX('[1]base consolidad MIDAGRI'!BB$2:BB$597,$ET8)="","",INDEX('[1]base consolidad MIDAGRI'!BB$2:BB$597,$ET8)))</f>
        <v/>
      </c>
      <c r="CK8" s="26" t="str">
        <f t="array" ref="CK8">IF($ET8="","",IF(INDEX('[1]base consolidad MIDAGRI'!BC$2:BC$597,$ET8)="","",INDEX('[1]base consolidad MIDAGRI'!BC$2:BC$597,$ET8)))</f>
        <v/>
      </c>
      <c r="CL8" s="26" t="str">
        <f t="array" ref="CL8">IF($ET8="","",IF(INDEX('[1]base consolidad MIDAGRI'!BD$2:BD$597,$ET8)="","",INDEX('[1]base consolidad MIDAGRI'!BD$2:BD$597,$ET8)))</f>
        <v/>
      </c>
      <c r="CM8" s="26" t="str">
        <f t="array" ref="CM8">IF($ET8="","",IF(INDEX('[1]base consolidad MIDAGRI'!BE$2:BE$597,$ET8)="","",INDEX('[1]base consolidad MIDAGRI'!BE$2:BE$597,$ET8)))</f>
        <v/>
      </c>
      <c r="CN8" s="29">
        <f t="array" ref="CN8">IF($ET8="","",INDEX('[1]base consolidad MIDAGRI'!BF$2:BF$597,$ET8))</f>
        <v>0</v>
      </c>
      <c r="CO8" s="29">
        <f t="array" ref="CO8">IF($ET8="","",INDEX('[1]base consolidad MIDAGRI'!BG$2:BG$597,$ET8))</f>
        <v>0</v>
      </c>
      <c r="CP8" s="29">
        <f t="array" ref="CP8">IF($ET8="","",INDEX('[1]base consolidad MIDAGRI'!BH$2:BH$597,$ET8))</f>
        <v>0</v>
      </c>
      <c r="CQ8" s="29">
        <f t="array" ref="CQ8">IF($ET8="","",INDEX('[1]base consolidad MIDAGRI'!BI$2:BI$597,$ET8))</f>
        <v>0</v>
      </c>
      <c r="CR8" s="29">
        <f t="array" ref="CR8">IF($ET8="","",INDEX('[1]base consolidad MIDAGRI'!BL$2:BL$597,$ET8))</f>
        <v>0</v>
      </c>
      <c r="CS8" s="29">
        <f t="array" ref="CS8">IF($ET8="","",INDEX('[1]base consolidad MIDAGRI'!BM$2:BM$597,$ET8))</f>
        <v>0</v>
      </c>
      <c r="CT8" s="29">
        <f t="array" ref="CT8">IF($ET8="","",INDEX('[1]base consolidad MIDAGRI'!BN$2:BN$597,$ET8))</f>
        <v>0</v>
      </c>
      <c r="CU8" s="29">
        <f t="array" ref="CU8">IF($ET8="","",INDEX('[1]base consolidad MIDAGRI'!BQ$2:BQ$597,$ET8))</f>
        <v>0</v>
      </c>
      <c r="CV8" s="29">
        <f t="array" ref="CV8">IF($ET8="","",INDEX('[1]base consolidad MIDAGRI'!BR$2:BR$597,$ET8))</f>
        <v>0</v>
      </c>
      <c r="CW8" s="29">
        <f t="array" ref="CW8">IF($ET8="","",INDEX('[1]base consolidad MIDAGRI'!BS$2:BS$597,$ET8))</f>
        <v>0</v>
      </c>
      <c r="CX8" s="29">
        <f t="array" ref="CX8">IF($ET8="","",INDEX('[1]base consolidad MIDAGRI'!BV$2:BV$597,$ET8))</f>
        <v>0</v>
      </c>
      <c r="CY8" s="29">
        <f t="array" ref="CY8">IF($ET8="","",INDEX('[1]base consolidad MIDAGRI'!BW$2:BW$597,$ET8))</f>
        <v>0</v>
      </c>
      <c r="CZ8" s="29">
        <f t="array" ref="CZ8">IF($ET8="","",INDEX('[1]base consolidad MIDAGRI'!BX$2:BX$597,$ET8))</f>
        <v>0</v>
      </c>
      <c r="DA8" s="29">
        <f t="array" ref="DA8">IF($ET8="","",INDEX('[1]base consolidad MIDAGRI'!CA$2:CA$597,$ET8))</f>
        <v>0</v>
      </c>
      <c r="DB8" s="29">
        <f t="array" ref="DB8">IF($ET8="","",INDEX('[1]base consolidad MIDAGRI'!CB$2:CB$597,$ET8))</f>
        <v>0</v>
      </c>
      <c r="DC8" s="29">
        <f t="array" ref="DC8">IF($ET8="","",INDEX('[1]base consolidad MIDAGRI'!CC$2:CC$597,$ET8))</f>
        <v>0</v>
      </c>
      <c r="DD8" s="30" t="str">
        <f t="array" ref="DD8">IF($ET8="","",IF(INDEX('[1]base consolidad MIDAGRI'!CF$2:CF$597,$ET8)="","",INDEX('[1]base consolidad MIDAGRI'!CF$2:CF$597,$ET8)))</f>
        <v/>
      </c>
      <c r="DE8" s="30" t="str">
        <f t="array" ref="DE8">IF($ET8="","",IF(INDEX('[1]base consolidad MIDAGRI'!CG$2:CG$597,$ET8)="","",INDEX('[1]base consolidad MIDAGRI'!CG$2:CG$597,$ET8)))</f>
        <v/>
      </c>
      <c r="DF8" s="29">
        <f t="array" ref="DF8">IF($ET8="","",INDEX('[1]base consolidad MIDAGRI'!CH$2:CH$597,$ET8))</f>
        <v>0</v>
      </c>
      <c r="DG8" s="30" t="str">
        <f t="array" ref="DG8">IF($ET8="","",IF(INDEX('[1]base consolidad MIDAGRI'!CL$2:CL$597,$ET8)="","",INDEX('[1]base consolidad MIDAGRI'!CL$2:CL$597,$ET8)))</f>
        <v/>
      </c>
      <c r="DH8" s="30" t="str">
        <f t="array" ref="DH8">IF($ET8="","",IF(INDEX('[1]base consolidad MIDAGRI'!CM$2:CM$597,$ET8)="","",INDEX('[1]base consolidad MIDAGRI'!CM$2:CM$597,$ET8)))</f>
        <v/>
      </c>
      <c r="DI8" s="29">
        <f t="array" ref="DI8">IF($ET8="","",INDEX('[1]base consolidad MIDAGRI'!CN$2:CN$597,$ET8))</f>
        <v>0</v>
      </c>
      <c r="DJ8" s="29">
        <f t="array" ref="DJ8">IF($ET8="","",INDEX('[1]base consolidad MIDAGRI'!CQ$2:CQ$597,$ET8))</f>
        <v>0</v>
      </c>
      <c r="DK8" s="29">
        <f t="array" ref="DK8">IF($ET8="","",INDEX('[1]base consolidad MIDAGRI'!CR$2:CR$597,$ET8))</f>
        <v>0</v>
      </c>
      <c r="DL8" s="29">
        <f t="array" ref="DL8">IF($ET8="","",INDEX('[1]base consolidad MIDAGRI'!CS$2:CS$597,$ET8))</f>
        <v>0</v>
      </c>
      <c r="DM8" s="29">
        <f t="array" ref="DM8">IF($ET8="","",INDEX('[1]base consolidad MIDAGRI'!CT$2:CT$597,$ET8))</f>
        <v>0</v>
      </c>
      <c r="DN8" s="29">
        <f t="array" ref="DN8">IF($ET8="","",INDEX('[1]base consolidad MIDAGRI'!CU$2:CU$597,$ET8))</f>
        <v>0</v>
      </c>
      <c r="DO8" s="29">
        <f t="array" ref="DO8">IF($ET8="","",INDEX('[1]base consolidad MIDAGRI'!CV$2:CV$597,$ET8))</f>
        <v>0</v>
      </c>
      <c r="DP8" s="29">
        <f t="array" ref="DP8">IF($ET8="","",INDEX('[1]base consolidad MIDAGRI'!CW$2:CW$597,$ET8))</f>
        <v>0</v>
      </c>
      <c r="DQ8" s="29">
        <f t="array" ref="DQ8">IF($ET8="","",INDEX('[1]base consolidad MIDAGRI'!CX$2:CX$597,$ET8))</f>
        <v>0</v>
      </c>
      <c r="DR8" s="29">
        <f t="array" ref="DR8">IF($ET8="","",INDEX('[1]base consolidad MIDAGRI'!CY$2:CY$597,$ET8))</f>
        <v>0</v>
      </c>
      <c r="DS8" s="29">
        <f t="array" ref="DS8">IF($ET8="","",INDEX('[1]base consolidad MIDAGRI'!CZ$2:CZ$597,$ET8))</f>
        <v>0</v>
      </c>
      <c r="DT8" s="29">
        <f t="array" ref="DT8">IF($ET8="","",INDEX('[1]base consolidad MIDAGRI'!DA$2:DA$597,$ET8))</f>
        <v>0</v>
      </c>
      <c r="DU8" s="29">
        <f t="array" ref="DU8">IF($ET8="","",INDEX('[1]base consolidad MIDAGRI'!DB$2:DB$597,$ET8))</f>
        <v>0</v>
      </c>
      <c r="DV8" s="29">
        <f t="array" ref="DV8">IF($ET8="","",INDEX('[1]base consolidad MIDAGRI'!DC$2:DC$597,$ET8))</f>
        <v>0</v>
      </c>
      <c r="DW8" s="29">
        <f t="array" ref="DW8">IF($ET8="","",INDEX('[1]base consolidad MIDAGRI'!DD$2:DD$597,$ET8))</f>
        <v>0</v>
      </c>
      <c r="DX8" s="29">
        <f t="array" ref="DX8">IF($ET8="","",INDEX('[1]base consolidad MIDAGRI'!DE$2:DE$597,$ET8))</f>
        <v>0</v>
      </c>
      <c r="DY8" s="29">
        <f t="array" ref="DY8">IF($ET8="","",INDEX('[1]base consolidad MIDAGRI'!DF$2:DF$597,$ET8))</f>
        <v>0</v>
      </c>
      <c r="DZ8" s="29">
        <f t="array" ref="DZ8">IF($ET8="","",INDEX('[1]base consolidad MIDAGRI'!DG$2:DG$597,$ET8))</f>
        <v>0</v>
      </c>
      <c r="EA8" s="29">
        <f t="array" ref="EA8">IF($ET8="","",INDEX('[1]base consolidad MIDAGRI'!DH$2:DH$597,$ET8))</f>
        <v>0</v>
      </c>
      <c r="EB8" s="29">
        <f t="array" ref="EB8">IF($ET8="","",INDEX('[1]base consolidad MIDAGRI'!DI$2:DI$597,$ET8))</f>
        <v>0</v>
      </c>
      <c r="EC8" s="20" t="str">
        <f t="array" ref="EC8">IF($ET8="","",IF(INDEX('[1]base consolidad MIDAGRI'!D$2:D$597,$ET8)="","",INDEX('[1]base consolidad MIDAGRI'!D$2:D$597,$ET8)))</f>
        <v/>
      </c>
      <c r="ED8" s="20" t="e">
        <f t="array" aca="1" ref="ED8" ca="1">IF($B8="","",_xludf.LET(_xlpm.m,_xlfn.XLOOKUP($B8&amp;"",'[1]base consolidad MIDAGRI'!$A$2:$A$597&amp;"",'[1]base consolidad MIDAGRI'!$DK$2:$DK$597,""),_xlpm.g,_xlfn.XLOOKUP($B8&amp;"",'[1]base global'!$DI$5:$DI$682&amp;"",'[1]base global'!$DK$5:$DK$682,""),IF(_xlpm.m&lt;&gt;"",_xlpm.m,_xlpm.g)))</f>
        <v>#NAME?</v>
      </c>
      <c r="EE8" s="20" t="e">
        <f t="array" aca="1" ref="EE8" ca="1">_xludf.LET(_xlpm.x,IFERROR(_xlfn.XLOOKUP($B8&amp;"",'[1]base consolidad MIDAGRI'!$A$2:$A$597&amp;"",'[1]base consolidad MIDAGRI'!$FB$2:$FB$597,""),""),IF(OR(_xlpm.x="",_xlpm.x=0),"",_xlpm.x))</f>
        <v>#NAME?</v>
      </c>
      <c r="EF8" s="31" t="str">
        <f t="array" ref="EF8">IF($ET8="","",IF(INDEX('[1]base consolidad MIDAGRI'!T$2:T$597,$ET8)="","",INDEX('[1]base consolidad MIDAGRI'!T$2:T$597,$ET8)))</f>
        <v/>
      </c>
      <c r="EG8" s="20" t="str">
        <f t="array" ref="EG8">IF($ET8="","",IF(INDEX('[1]base consolidad MIDAGRI'!U$2:U$597,$ET8)="","",INDEX('[1]base consolidad MIDAGRI'!U$2:U$597,$ET8)))</f>
        <v/>
      </c>
      <c r="EH8" s="20" t="str">
        <f t="array" ref="EH8">IF($ET8="","",IF(INDEX('[1]base consolidad MIDAGRI'!V$2:V$597,$ET8)="","",INDEX('[1]base consolidad MIDAGRI'!V$2:V$597,$ET8)))</f>
        <v/>
      </c>
      <c r="EI8" s="26" t="str">
        <f t="array" ref="EI8">IF($ET8="","",IF(INDEX('[1]base consolidad MIDAGRI'!AS$2:AS$597,$ET8)="","",INDEX('[1]base consolidad MIDAGRI'!AS$2:AS$597,$ET8)))</f>
        <v/>
      </c>
      <c r="EJ8" s="32">
        <f t="shared" si="0"/>
        <v>0</v>
      </c>
      <c r="EK8" s="20" t="str">
        <f t="array" ref="EK8">IFERROR(_xlfn.XLOOKUP($B8&amp;"",'[1]base 7'!$AD$4:$AD$9&amp;"",'[1]base 7'!$I$4:$I$9,""),"")</f>
        <v/>
      </c>
      <c r="EL8" s="33" t="e">
        <f t="array" aca="1" ref="EL8" ca="1">_xludf.LET(_xlpm.x,IFERROR(_xlfn.XLOOKUP($B8&amp;"",'[1]ficha ruc cafe'!$A$2:$A$92&amp;"",'[1]ficha ruc cafe'!$G$2:$G$92,""),""),IF(OR(_xlpm.x="",_xlpm.x="-"),"",TRIM(_xlpm.x)))</f>
        <v>#NAME?</v>
      </c>
      <c r="EM8" s="33" t="e">
        <f t="array" aca="1" ref="EM8" ca="1">_xludf.LET(_xlpm.x,IFERROR(_xlfn.XLOOKUP($B8&amp;"",'[1]ficha ruc cafe'!$A$2:$A$92&amp;"",'[1]ficha ruc cafe'!$F$2:$F$92,""),""),IF(OR(_xlpm.x="",_xlpm.x="-"),"",TRIM(_xlpm.x)))</f>
        <v>#NAME?</v>
      </c>
      <c r="EN8" s="33" t="e">
        <f t="array" aca="1" ref="EN8" ca="1">_xludf.LET(_xlpm.x,IFERROR(_xlfn.XLOOKUP($B8&amp;"",'[1]ficha ruc cafe'!$A$2:$A$92&amp;"",'[1]ficha ruc cafe'!$C$2:$C$92,""),""),IF(OR(_xlpm.x="",_xlpm.x="-"),"",TRIM(_xlpm.x)))</f>
        <v>#NAME?</v>
      </c>
      <c r="EO8" s="25" t="e">
        <f t="array" aca="1" ref="EO8" ca="1">_xludf.LET(_xlpm.x,IFERROR(_xlfn.XLOOKUP($B8&amp;"",'[1]ficha ruc cafe'!$A$2:$A$92&amp;"",'[1]ficha ruc cafe'!$H$2:$H$92,""),""),IF(OR(_xlpm.x="",_xlpm.x="-"),"",IFERROR(DATEVALUE(TRIM(_xlpm.x)),TRIM(_xlpm.x))))</f>
        <v>#NAME?</v>
      </c>
      <c r="EP8" s="33" t="e">
        <f t="array" aca="1" ref="EP8" ca="1">_xludf.LET(_xlpm.x,IFERROR(_xlfn.XLOOKUP($B8&amp;"",'[1]ficha ruc cafe'!$A$2:$A$92&amp;"",'[1]ficha ruc cafe'!$P$2:$P$92,""),""),IF(OR(_xlpm.x="",_xlpm.x="-"),"",TRIM(_xlpm.x)))</f>
        <v>#NAME?</v>
      </c>
      <c r="EQ8" s="33" t="e">
        <f t="array" aca="1" ref="EQ8" ca="1">_xludf.LET(_xlpm.x,IFERROR(_xlfn.XLOOKUP($B8&amp;"",'[1]ficha ruc cafe'!$A$2:$A$92&amp;"",'[1]ficha ruc cafe'!$Q$2:$Q$92,""),""),IF(OR(_xlpm.x="",_xlpm.x="-"),"",TRIM(_xlpm.x)))</f>
        <v>#NAME?</v>
      </c>
      <c r="ER8" s="33" t="e">
        <f t="array" aca="1" ref="ER8" ca="1">_xludf.LET(_xlpm.x,IFERROR(_xlfn.XLOOKUP($B8&amp;"",'[1]ficha ruc cafe'!$A$2:$A$92&amp;"",'[1]ficha ruc cafe'!$R$2:$R$92,""),""),IF(OR(_xlpm.x="",_xlpm.x="-"),"",TRIM(_xlpm.x)))</f>
        <v>#NAME?</v>
      </c>
      <c r="ES8" s="33" t="e">
        <f t="array" aca="1" ref="ES8" ca="1">_xludf.LET(_xlpm.x,IFERROR(_xlfn.XLOOKUP($B8&amp;"",'[1]ficha ruc cafe'!$A$2:$A$92&amp;"",'[1]ficha ruc cafe'!$T$2:$T$92,""),""),IF(OR(_xlpm.x="",_xlpm.x="-"),"",TRIM(_xlpm.x)))</f>
        <v>#NAME?</v>
      </c>
      <c r="ET8" s="31">
        <f>IFERROR(MATCH($B8,'[1]base consolidad MIDAGRI'!$A$2:$A$597,0),"")</f>
        <v>23</v>
      </c>
      <c r="EU8" s="34" t="str">
        <f>IFERROR(MATCH($B8,'[1]base global'!$DI$5:$DI$682,0)+4,"")</f>
        <v/>
      </c>
    </row>
    <row r="9" spans="1:151" ht="183.75" customHeight="1" x14ac:dyDescent="0.3">
      <c r="A9" s="20">
        <v>8</v>
      </c>
      <c r="B9" s="21">
        <v>20200880448</v>
      </c>
      <c r="C9" s="22" t="s">
        <v>3188</v>
      </c>
      <c r="D9" s="23"/>
      <c r="E9" s="24" t="str">
        <f t="array" ref="E9">IF($ET9="","",IF(INDEX('[1]base consolidad MIDAGRI'!DW$2:DW$597,$ET9)="","",INDEX('[1]base consolidad MIDAGRI'!DW$2:DW$597,$ET9)))</f>
        <v>Cooperativa Agraria Cafetalera Jorge Chavez Ltda</v>
      </c>
      <c r="F9" s="20" t="str">
        <f t="array" ref="F9">IF($ET9="","",IF(INDEX('[1]base consolidad MIDAGRI'!DU$2:DU$597,$ET9)="","",INDEX('[1]base consolidad MIDAGRI'!DU$2:DU$597,$ET9)))</f>
        <v>La Cooperativa agraria cafetalera Aguilayoc es una organización sólida y debidamente formalizada que inició sus actividades económicas el 07/10/1982, se ha consolidado como un referente en la producción y comercialización de café de calidad de la region Cusco.</v>
      </c>
      <c r="G9" s="20"/>
      <c r="H9" s="20"/>
      <c r="I9" s="23" t="str">
        <f t="array" ref="I9">IF($ET9="","",IF(INDEX('[1]base consolidad MIDAGRI'!DJ$2:DJ$597,$ET9)="","",INDEX('[1]base consolidad MIDAGRI'!DJ$2:DJ$597,$ET9)))</f>
        <v>COOPERATIVA AGRARIA CAFETALERA JORGE CHAVEZ LTDA</v>
      </c>
      <c r="J9" s="23" t="str">
        <f t="array" ref="J9">IF($ET9="","",IF(INDEX('[1]base consolidad MIDAGRI'!DQ$2:DQ$597,$ET9)="","",INDEX('[1]base consolidad MIDAGRI'!DQ$2:DQ$597,$ET9)))</f>
        <v>SI</v>
      </c>
      <c r="K9" s="25">
        <f t="array" ref="K9">IF($ET9="","",IF(INDEX('[1]base consolidad MIDAGRI'!DR$2:DR$597,$ET9)="","",INDEX('[1]base consolidad MIDAGRI'!DR$2:DR$597,$ET9)))</f>
        <v>30231</v>
      </c>
      <c r="L9" s="20" t="str">
        <f t="array" ref="L9">IF($ET9="","",IF(INDEX('[1]base consolidad MIDAGRI'!DN$2:DN$597,$ET9)="","",INDEX('[1]base consolidad MIDAGRI'!DN$2:DN$597,$ET9)))</f>
        <v>Cusco</v>
      </c>
      <c r="M9" s="20" t="e">
        <f t="array" aca="1" ref="M9" ca="1">IF($ET9="","",_xludf.LET(_xlpm.x,INDEX('[1]base consolidad MIDAGRI'!H$2:H$597,$ET9),IF(_xlpm.x="","",SUBSTITUTE(TRIM(_xlpm.x),"Convencion","Convención"))))</f>
        <v>#NAME?</v>
      </c>
      <c r="N9" s="20" t="str">
        <f t="array" ref="N9">IF($ET9="","",IF(INDEX('[1]base consolidad MIDAGRI'!I$2:I$597,$ET9)="","",INDEX('[1]base consolidad MIDAGRI'!I$2:I$597,$ET9)))</f>
        <v>Yanatile</v>
      </c>
      <c r="O9" s="20" t="e">
        <f t="array" aca="1" ref="O9" ca="1">IF($B9="","",_xludf.LET(_xlpm.m,_xlfn.XLOOKUP($B9&amp;"",'[1]base consolidad MIDAGRI'!$A$2:$A$597&amp;"",'[1]base consolidad MIDAGRI'!$F$2:$F$597,""),_xlpm.g,_xlfn.XLOOKUP($B9&amp;"",'[1]base global'!$DI$5:$DI$682&amp;"",'[1]base global'!$E$5:$E$682,""),RIGHT("000000"&amp;IF(_xlpm.m&lt;&gt;"",_xlpm.m,IF(_xlpm.g&lt;&gt;"",_xlpm.g,"080408")),6)))</f>
        <v>#NAME?</v>
      </c>
      <c r="P9" s="20" t="str">
        <f t="array" ref="P9">IF($ET9="","",IF(INDEX('[1]base consolidad MIDAGRI'!E$2:E$597,$ET9)="","",INDEX('[1]base consolidad MIDAGRI'!E$2:E$597,$ET9)))</f>
        <v>Cusco</v>
      </c>
      <c r="Q9" s="20" t="str">
        <f t="array" ref="Q9">IF($ET9="","",IF(INDEX('[1]base consolidad MIDAGRI'!EK$2:EK$597,$ET9)="","",INDEX('[1]base consolidad MIDAGRI'!EK$2:EK$597,$ET9)))</f>
        <v>NRO. S/N INT. S/N C.C.CUQUIPATA (CARRETERA KM.117) CUSCO - CALCA - YANATILE</v>
      </c>
      <c r="R9" s="20" t="str">
        <f t="array" ref="R9">IF($ET9="","",IF(INDEX('[1]base consolidad MIDAGRI'!ES$2:ES$597,$ET9)="","",INDEX('[1]base consolidad MIDAGRI'!ES$2:ES$597,$ET9)))</f>
        <v>Raul Castro Farfan</v>
      </c>
      <c r="S9" s="20">
        <f t="array" ref="S9">IF($ET9="","",IF(INDEX('[1]base consolidad MIDAGRI'!ET$2:ET$597,$ET9)="","",INDEX('[1]base consolidad MIDAGRI'!ET$2:ET$597,$ET9)))</f>
        <v>954004223</v>
      </c>
      <c r="T9" s="20" t="str">
        <f t="array" ref="T9">IF($ET9="","",IF(INDEX('[1]base consolidad MIDAGRI'!EP$2:EP$597,$ET9)="","",INDEX('[1]base consolidad MIDAGRI'!EP$2:EP$597,$ET9)))</f>
        <v/>
      </c>
      <c r="U9" s="20" t="str">
        <f t="array" ref="U9">IF($ET9="","",IF(INDEX('[1]base consolidad MIDAGRI'!EL$2:EL$597,$ET9)="","",INDEX('[1]base consolidad MIDAGRI'!EL$2:EL$597,$ET9)))</f>
        <v>josecarloshanccotorres144@gmail.com</v>
      </c>
      <c r="V9" s="20">
        <f t="array" ref="V9">IF($ET9="","",IF(INDEX('[1]base consolidad MIDAGRI'!EM$2:EM$597,$ET9)="","",INDEX('[1]base consolidad MIDAGRI'!EM$2:EM$597,$ET9)))</f>
        <v>954004223</v>
      </c>
      <c r="W9" s="20" t="str">
        <f t="array" ref="W9">IF($ET9="","",IF(INDEX('[1]base consolidad MIDAGRI'!EN$2:EN$597,$ET9)="","",INDEX('[1]base consolidad MIDAGRI'!EN$2:EN$597,$ET9)))</f>
        <v/>
      </c>
      <c r="X9" s="20" t="str">
        <f t="array" ref="X9">IF($ET9="","",IF(INDEX('[1]base consolidad MIDAGRI'!EO$2:EO$597,$ET9)="","",INDEX('[1]base consolidad MIDAGRI'!EO$2:EO$597,$ET9)))</f>
        <v/>
      </c>
      <c r="Y9" s="26">
        <f t="array" ref="Y9">IF($ET9="","",IF(INDEX('[1]base consolidad MIDAGRI'!DX$2:DX$597,$ET9)="","",INDEX('[1]base consolidad MIDAGRI'!DX$2:DX$597,$ET9)))</f>
        <v>29</v>
      </c>
      <c r="Z9" s="26">
        <f t="array" ref="Z9">IF($ET9="","",IF(INDEX('[1]base consolidad MIDAGRI'!DY$2:DY$597,$ET9)="","",INDEX('[1]base consolidad MIDAGRI'!DY$2:DY$597,$ET9)))</f>
        <v>7</v>
      </c>
      <c r="AA9" s="20" t="str">
        <f t="array" ref="AA9">IF($ET9="","",IF(INDEX('[1]base consolidad MIDAGRI'!C$2:C$597,$ET9)="","",INDEX('[1]base consolidad MIDAGRI'!C$2:C$597,$ET9)))</f>
        <v>CAFÉ</v>
      </c>
      <c r="AB9" s="20">
        <f t="array" ref="AB9">IF($ET9="","",IF(INDEX('[1]base consolidad MIDAGRI'!DZ$2:DZ$597,$ET9)="","",INDEX('[1]base consolidad MIDAGRI'!DZ$2:DZ$597,$ET9)))</f>
        <v>38</v>
      </c>
      <c r="AC9" s="20" t="str">
        <f t="array" ref="AC9">IF($ET9="","",IF(INDEX('[1]base consolidad MIDAGRI'!EA$2:EA$597,$ET9)="","",INDEX('[1]base consolidad MIDAGRI'!EA$2:EA$597,$ET9)))</f>
        <v>20TM</v>
      </c>
      <c r="AD9" s="20" t="str">
        <f t="array" ref="AD9">IF($ET9="","",IF(INDEX('[1]base consolidad MIDAGRI'!EB$2:EB$597,$ET9)="","",INDEX('[1]base consolidad MIDAGRI'!EB$2:EB$597,$ET9)))</f>
        <v>Mayo - Agosto</v>
      </c>
      <c r="AE9" s="20" t="str">
        <f t="array" ref="AE9">IF($ET9="","",IF(INDEX('[1]base consolidad MIDAGRI'!EC$2:EC$597,$ET9)="","",INDEX('[1]base consolidad MIDAGRI'!EC$2:EC$597,$ET9)))</f>
        <v>Junio - Noviembre</v>
      </c>
      <c r="AF9" s="20" t="e">
        <f t="array" aca="1" ref="AF9" ca="1">_xludf.LET(_xlpm.x,IFERROR(_xlfn.XLOOKUP($B9&amp;"",'[1]base consolidad MIDAGRI'!$A$2:$A$597&amp;"",'[1]base consolidad MIDAGRI'!$ED$2:$ED$597,""),""),IF(OR(_xlpm.x="",_xlpm.x=0),"",_xlpm.x))</f>
        <v>#NAME?</v>
      </c>
      <c r="AG9" s="20" t="e">
        <f t="array" aca="1" ref="AG9" ca="1">_xludf.LET(_xlpm.x,IFERROR(_xlfn.XLOOKUP($B9&amp;"",'[1]base consolidad MIDAGRI'!$A$2:$A$597&amp;"",'[1]base consolidad MIDAGRI'!$EE$2:$EE$597,""),""),IF(OR(_xlpm.x="",_xlpm.x=0),"",_xlpm.x))</f>
        <v>#NAME?</v>
      </c>
      <c r="AH9" s="20" t="str">
        <f t="array" ref="AH9">IF($ET9="","",IF(INDEX('[1]base consolidad MIDAGRI'!EF$2:EF$597,$ET9)="","",INDEX('[1]base consolidad MIDAGRI'!EF$2:EF$597,$ET9)))</f>
        <v>Certificacion Organica, vigencia hasta 14/08/2026</v>
      </c>
      <c r="AI9" s="20" t="str">
        <f t="array" ref="AI9">IF($ET9="","",IF(INDEX('[1]base consolidad MIDAGRI'!EG$2:EG$597,$ET9)="","",INDEX('[1]base consolidad MIDAGRI'!EG$2:EG$597,$ET9)))</f>
        <v>Vigencia organica hasta 26/03/2027</v>
      </c>
      <c r="AJ9" s="20" t="str">
        <f t="array" ref="AJ9">IF($ET9="","",IF(INDEX('[1]base consolidad MIDAGRI'!EH$2:EH$597,$ET9)="","",INDEX('[1]base consolidad MIDAGRI'!EH$2:EH$597,$ET9)))</f>
        <v/>
      </c>
      <c r="AK9" s="20" t="str">
        <f t="array" ref="AK9">IF($ET9="","",IF(INDEX('[1]base consolidad MIDAGRI'!EI$2:EI$597,$ET9)="","",INDEX('[1]base consolidad MIDAGRI'!EI$2:EI$597,$ET9)))</f>
        <v>Grado 1: 65 %, Grado 2: 60%</v>
      </c>
      <c r="AL9" s="20" t="str">
        <f t="array" ref="AL9">IF($ET9="","",IF(INDEX('[1]base consolidad MIDAGRI'!EV$2:EV$597,$ET9)="","",INDEX('[1]base consolidad MIDAGRI'!EV$2:EV$597,$ET9)))</f>
        <v>no cuenta con registro</v>
      </c>
      <c r="AM9" s="25" t="str">
        <f t="array" ref="AM9">IF($ET9="","",IF(INDEX('[1]base consolidad MIDAGRI'!EW$2:EW$597,$ET9)="","",INDEX('[1]base consolidad MIDAGRI'!EW$2:EW$597,$ET9)))</f>
        <v/>
      </c>
      <c r="AN9" s="20" t="str">
        <f t="array" ref="AN9">IF($ET9="","",IF(INDEX('[1]base consolidad MIDAGRI'!EX$2:EX$597,$ET9)="","",INDEX('[1]base consolidad MIDAGRI'!EX$2:EX$597,$ET9)))</f>
        <v/>
      </c>
      <c r="AO9" s="20" t="str">
        <f t="array" ref="AO9">IF($ET9="","",IF(INDEX('[1]base consolidad MIDAGRI'!EY$2:EY$597,$ET9)="","",INDEX('[1]base consolidad MIDAGRI'!EY$2:EY$597,$ET9)))</f>
        <v/>
      </c>
      <c r="AP9" s="20" t="str">
        <f t="array" ref="AP9">IF($ET9="","",IF(INDEX('[1]base consolidad MIDAGRI'!EZ$2:EZ$597,$ET9)="","",INDEX('[1]base consolidad MIDAGRI'!EZ$2:EZ$597,$ET9)))</f>
        <v/>
      </c>
      <c r="AQ9" s="20" t="str">
        <f t="array" ref="AQ9">IF($ET9="","",IF(INDEX('[1]base consolidad MIDAGRI'!FA$2:FA$597,$ET9)="","",INDEX('[1]base consolidad MIDAGRI'!FA$2:FA$597,$ET9)))</f>
        <v/>
      </c>
      <c r="AR9" s="23" t="str">
        <f t="array" ref="AR9">IF($ET9="","",IF(INDEX('[1]base consolidad MIDAGRI'!FC$2:FC$597,$ET9)="","",INDEX('[1]base consolidad MIDAGRI'!FC$2:FC$597,$ET9)))</f>
        <v>NO</v>
      </c>
      <c r="AS9" s="27" t="str">
        <f t="array" ref="AS9">IF($ET9="","",IF(INDEX('[1]base consolidad MIDAGRI'!FD$2:FD$597,$ET9)="","",INDEX('[1]base consolidad MIDAGRI'!FD$2:FD$597,$ET9)))</f>
        <v/>
      </c>
      <c r="AT9" s="27" t="str">
        <f t="array" ref="AT9">IF($ET9="","",IF(INDEX('[1]base consolidad MIDAGRI'!FE$2:FE$597,$ET9)="","",INDEX('[1]base consolidad MIDAGRI'!FE$2:FE$597,$ET9)))</f>
        <v/>
      </c>
      <c r="AU9" s="27" t="str">
        <f t="array" ref="AU9">IF($ET9="","",IF(INDEX('[1]base consolidad MIDAGRI'!FF$2:FF$597,$ET9)="","",INDEX('[1]base consolidad MIDAGRI'!FF$2:FF$597,$ET9)))</f>
        <v/>
      </c>
      <c r="AV9" s="27" t="str">
        <f t="array" ref="AV9">IF($ET9="","",IF(INDEX('[1]base consolidad MIDAGRI'!FG$2:FG$597,$ET9)="","",INDEX('[1]base consolidad MIDAGRI'!FG$2:FG$597,$ET9)))</f>
        <v/>
      </c>
      <c r="AW9" s="20" t="str">
        <f t="array" ref="AW9">IF($ET9="","",IF(INDEX('[1]base consolidad MIDAGRI'!FH$2:FH$597,$ET9)="","",INDEX('[1]base consolidad MIDAGRI'!FH$2:FH$597,$ET9)))</f>
        <v/>
      </c>
      <c r="AX9" s="20" t="str">
        <f t="array" ref="AX9">IF($ET9="","",IF(INDEX('[1]base consolidad MIDAGRI'!R$2:R$597,$ET9)="","",INDEX('[1]base consolidad MIDAGRI'!R$2:R$597,$ET9)))</f>
        <v/>
      </c>
      <c r="AY9" s="20" t="str">
        <f t="array" ref="AY9">IF($ET9="","",IF(INDEX('[1]base consolidad MIDAGRI'!S$2:S$597,$ET9)="","",INDEX('[1]base consolidad MIDAGRI'!S$2:S$597,$ET9)))</f>
        <v/>
      </c>
      <c r="AZ9" s="20">
        <f t="array" ref="AZ9">IF($ET9="","",IF(INDEX('[1]base consolidad MIDAGRI'!DS$2:DS$597,$ET9)="","",INDEX('[1]base consolidad MIDAGRI'!DS$2:DS$597,$ET9)))</f>
        <v>2025</v>
      </c>
      <c r="BA9" s="20"/>
      <c r="BB9" s="20" t="e">
        <f t="array" aca="1" ref="BB9" ca="1">IF($ET9="","",_xludf.LET(_xlpm.x,INDEX('[1]base consolidad MIDAGRI'!DT$2:DT$597,$ET9),IF(_xlpm.x="","",_xludf.IFS(LOWER(TRIM(_xlpm.x))="ejecucion","Ejecución",LOWER(TRIM(_xlpm.x))="ejecusion","Ejecución",TRUE,TRIM(_xlpm.x)))))</f>
        <v>#NAME?</v>
      </c>
      <c r="BC9" s="20" t="str">
        <f t="array" ref="BC9">IF($ET9="","",IF(INDEX('[1]base consolidad MIDAGRI'!DV$2:DV$597,$ET9)="","",INDEX('[1]base consolidad MIDAGRI'!DV$2:DV$597,$ET9)))</f>
        <v>En el marco de las estrategias de apoyo al productor, AGROMERCADO se encuentra ejecutando un Plan de Articulación Comercial en beneficio de esta cooperativa. Esta intervención se realiza en estricto cumplimiento de lo priorizado en el Anexo 5A</v>
      </c>
      <c r="BD9" s="28" t="str">
        <f t="array" ref="BD9">IF($ET9="","",IF(INDEX('[1]base consolidad MIDAGRI'!EJ$2:EJ$597,$ET9)="","",INDEX('[1]base consolidad MIDAGRI'!EJ$2:EJ$597,$ET9)))</f>
        <v/>
      </c>
      <c r="BE9" s="20" t="str">
        <f t="array" ref="BE9">IF($ET9="","",IF(INDEX('[1]base consolidad MIDAGRI'!FI$2:FI$597,$ET9)="","",INDEX('[1]base consolidad MIDAGRI'!FI$2:FI$597,$ET9)))</f>
        <v>san martin</v>
      </c>
      <c r="BF9" s="26">
        <f t="array" ref="BF9">IF($ET9="","",INDEX('[1]base consolidad MIDAGRI'!W$2:W$597,$ET9))</f>
        <v>0</v>
      </c>
      <c r="BG9" s="26">
        <f t="array" ref="BG9">IF($ET9="","",INDEX('[1]base consolidad MIDAGRI'!X$2:X$597,$ET9))</f>
        <v>0</v>
      </c>
      <c r="BH9" s="26">
        <f t="array" ref="BH9">IF($ET9="","",INDEX('[1]base consolidad MIDAGRI'!Y$2:Y$597,$ET9))</f>
        <v>0</v>
      </c>
      <c r="BI9" s="26">
        <f t="array" ref="BI9">IF($ET9="","",INDEX('[1]base consolidad MIDAGRI'!Z$2:Z$597,$ET9))</f>
        <v>0</v>
      </c>
      <c r="BJ9" s="26">
        <f t="array" ref="BJ9">IF($ET9="","",INDEX('[1]base consolidad MIDAGRI'!AA$2:AA$597,$ET9))</f>
        <v>0</v>
      </c>
      <c r="BK9" s="26">
        <f t="array" ref="BK9">IF($ET9="","",INDEX('[1]base consolidad MIDAGRI'!AB$2:AB$597,$ET9))</f>
        <v>0</v>
      </c>
      <c r="BL9" s="26">
        <f t="array" ref="BL9">IF($ET9="","",INDEX('[1]base consolidad MIDAGRI'!AC$2:AC$597,$ET9))</f>
        <v>0</v>
      </c>
      <c r="BM9" s="26">
        <f t="array" ref="BM9">IF($ET9="","",INDEX('[1]base consolidad MIDAGRI'!AD$2:AD$597,$ET9))</f>
        <v>0</v>
      </c>
      <c r="BN9" s="26">
        <f t="array" ref="BN9">IF($ET9="","",INDEX('[1]base consolidad MIDAGRI'!AE$2:AE$597,$ET9))</f>
        <v>0</v>
      </c>
      <c r="BO9" s="26">
        <f t="array" ref="BO9">IF($ET9="","",INDEX('[1]base consolidad MIDAGRI'!AF$2:AF$597,$ET9))</f>
        <v>0</v>
      </c>
      <c r="BP9" s="26">
        <f t="array" ref="BP9">IF($ET9="","",INDEX('[1]base consolidad MIDAGRI'!AG$2:AG$597,$ET9))</f>
        <v>0</v>
      </c>
      <c r="BQ9" s="26">
        <f t="array" ref="BQ9">IF($ET9="","",INDEX('[1]base consolidad MIDAGRI'!AH$2:AH$597,$ET9))</f>
        <v>0</v>
      </c>
      <c r="BR9" s="26">
        <f t="array" ref="BR9">IF($ET9="","",INDEX('[1]base consolidad MIDAGRI'!AI$2:AI$597,$ET9))</f>
        <v>0</v>
      </c>
      <c r="BS9" s="26">
        <f t="array" ref="BS9">IF($ET9="","",INDEX('[1]base consolidad MIDAGRI'!AJ$2:AJ$597,$ET9))</f>
        <v>0</v>
      </c>
      <c r="BT9" s="26">
        <f t="array" ref="BT9">IF($ET9="","",INDEX('[1]base consolidad MIDAGRI'!AK$2:AK$597,$ET9))</f>
        <v>0</v>
      </c>
      <c r="BU9" s="26">
        <f t="array" ref="BU9">IF($ET9="","",INDEX('[1]base consolidad MIDAGRI'!AL$2:AL$597,$ET9))</f>
        <v>0</v>
      </c>
      <c r="BV9" s="26" t="str">
        <f t="array" ref="BV9">IF($ET9="","",IF(INDEX('[1]base consolidad MIDAGRI'!AM$2:AM$597,$ET9)="","",INDEX('[1]base consolidad MIDAGRI'!AM$2:AM$597,$ET9)))</f>
        <v/>
      </c>
      <c r="BW9" s="26" t="str">
        <f t="array" ref="BW9">IF($ET9="","",IF(INDEX('[1]base consolidad MIDAGRI'!AN$2:AN$597,$ET9)="","",INDEX('[1]base consolidad MIDAGRI'!AN$2:AN$597,$ET9)))</f>
        <v/>
      </c>
      <c r="BX9" s="26">
        <f t="array" ref="BX9">IF($ET9="","",INDEX('[1]base consolidad MIDAGRI'!AO$2:AO$597,$ET9))</f>
        <v>0</v>
      </c>
      <c r="BY9" s="26" t="str">
        <f t="array" ref="BY9">IF($ET9="","",IF(INDEX('[1]base consolidad MIDAGRI'!AP$2:AP$597,$ET9)="","",INDEX('[1]base consolidad MIDAGRI'!AP$2:AP$597,$ET9)))</f>
        <v/>
      </c>
      <c r="BZ9" s="26" t="str">
        <f t="array" ref="BZ9">IF($ET9="","",IF(INDEX('[1]base consolidad MIDAGRI'!AQ$2:AQ$597,$ET9)="","",INDEX('[1]base consolidad MIDAGRI'!AQ$2:AQ$597,$ET9)))</f>
        <v/>
      </c>
      <c r="CA9" s="26">
        <f t="array" ref="CA9">IF($ET9="","",INDEX('[1]base consolidad MIDAGRI'!AR$2:AR$597,$ET9))</f>
        <v>0</v>
      </c>
      <c r="CB9" s="26">
        <f t="array" ref="CB9">IF($ET9="","",INDEX('[1]base consolidad MIDAGRI'!AT$2:AT$597,$ET9))</f>
        <v>0</v>
      </c>
      <c r="CC9" s="26">
        <f t="array" ref="CC9">IF($ET9="","",INDEX('[1]base consolidad MIDAGRI'!AU$2:AU$597,$ET9))</f>
        <v>0</v>
      </c>
      <c r="CD9" s="26">
        <f t="array" ref="CD9">IF($ET9="","",INDEX('[1]base consolidad MIDAGRI'!AV$2:AV$597,$ET9))</f>
        <v>0</v>
      </c>
      <c r="CE9" s="26">
        <f t="array" ref="CE9">IF($ET9="","",INDEX('[1]base consolidad MIDAGRI'!AW$2:AW$597,$ET9))</f>
        <v>0</v>
      </c>
      <c r="CF9" s="26">
        <f t="array" ref="CF9">IF($ET9="","",INDEX('[1]base consolidad MIDAGRI'!AX$2:AX$597,$ET9))</f>
        <v>0</v>
      </c>
      <c r="CG9" s="26">
        <f t="array" ref="CG9">IF($ET9="","",INDEX('[1]base consolidad MIDAGRI'!AY$2:AY$597,$ET9))</f>
        <v>0</v>
      </c>
      <c r="CH9" s="26">
        <f t="array" ref="CH9">IF($ET9="","",INDEX('[1]base consolidad MIDAGRI'!AZ$2:AZ$597,$ET9))</f>
        <v>0</v>
      </c>
      <c r="CI9" s="26">
        <f t="array" ref="CI9">IF($ET9="","",INDEX('[1]base consolidad MIDAGRI'!BA$2:BA$597,$ET9))</f>
        <v>0</v>
      </c>
      <c r="CJ9" s="26" t="str">
        <f t="array" ref="CJ9">IF($ET9="","",IF(INDEX('[1]base consolidad MIDAGRI'!BB$2:BB$597,$ET9)="","",INDEX('[1]base consolidad MIDAGRI'!BB$2:BB$597,$ET9)))</f>
        <v/>
      </c>
      <c r="CK9" s="26" t="str">
        <f t="array" ref="CK9">IF($ET9="","",IF(INDEX('[1]base consolidad MIDAGRI'!BC$2:BC$597,$ET9)="","",INDEX('[1]base consolidad MIDAGRI'!BC$2:BC$597,$ET9)))</f>
        <v/>
      </c>
      <c r="CL9" s="26" t="str">
        <f t="array" ref="CL9">IF($ET9="","",IF(INDEX('[1]base consolidad MIDAGRI'!BD$2:BD$597,$ET9)="","",INDEX('[1]base consolidad MIDAGRI'!BD$2:BD$597,$ET9)))</f>
        <v/>
      </c>
      <c r="CM9" s="26" t="str">
        <f t="array" ref="CM9">IF($ET9="","",IF(INDEX('[1]base consolidad MIDAGRI'!BE$2:BE$597,$ET9)="","",INDEX('[1]base consolidad MIDAGRI'!BE$2:BE$597,$ET9)))</f>
        <v/>
      </c>
      <c r="CN9" s="29">
        <f t="array" ref="CN9">IF($ET9="","",INDEX('[1]base consolidad MIDAGRI'!BF$2:BF$597,$ET9))</f>
        <v>0</v>
      </c>
      <c r="CO9" s="29">
        <f t="array" ref="CO9">IF($ET9="","",INDEX('[1]base consolidad MIDAGRI'!BG$2:BG$597,$ET9))</f>
        <v>0</v>
      </c>
      <c r="CP9" s="29">
        <f t="array" ref="CP9">IF($ET9="","",INDEX('[1]base consolidad MIDAGRI'!BH$2:BH$597,$ET9))</f>
        <v>0</v>
      </c>
      <c r="CQ9" s="29">
        <f t="array" ref="CQ9">IF($ET9="","",INDEX('[1]base consolidad MIDAGRI'!BI$2:BI$597,$ET9))</f>
        <v>0</v>
      </c>
      <c r="CR9" s="29">
        <f t="array" ref="CR9">IF($ET9="","",INDEX('[1]base consolidad MIDAGRI'!BL$2:BL$597,$ET9))</f>
        <v>0</v>
      </c>
      <c r="CS9" s="29">
        <f t="array" ref="CS9">IF($ET9="","",INDEX('[1]base consolidad MIDAGRI'!BM$2:BM$597,$ET9))</f>
        <v>0</v>
      </c>
      <c r="CT9" s="29">
        <f t="array" ref="CT9">IF($ET9="","",INDEX('[1]base consolidad MIDAGRI'!BN$2:BN$597,$ET9))</f>
        <v>0</v>
      </c>
      <c r="CU9" s="29">
        <f t="array" ref="CU9">IF($ET9="","",INDEX('[1]base consolidad MIDAGRI'!BQ$2:BQ$597,$ET9))</f>
        <v>0</v>
      </c>
      <c r="CV9" s="29">
        <f t="array" ref="CV9">IF($ET9="","",INDEX('[1]base consolidad MIDAGRI'!BR$2:BR$597,$ET9))</f>
        <v>0</v>
      </c>
      <c r="CW9" s="29">
        <f t="array" ref="CW9">IF($ET9="","",INDEX('[1]base consolidad MIDAGRI'!BS$2:BS$597,$ET9))</f>
        <v>0</v>
      </c>
      <c r="CX9" s="29">
        <f t="array" ref="CX9">IF($ET9="","",INDEX('[1]base consolidad MIDAGRI'!BV$2:BV$597,$ET9))</f>
        <v>0</v>
      </c>
      <c r="CY9" s="29">
        <f t="array" ref="CY9">IF($ET9="","",INDEX('[1]base consolidad MIDAGRI'!BW$2:BW$597,$ET9))</f>
        <v>0</v>
      </c>
      <c r="CZ9" s="29">
        <f t="array" ref="CZ9">IF($ET9="","",INDEX('[1]base consolidad MIDAGRI'!BX$2:BX$597,$ET9))</f>
        <v>0</v>
      </c>
      <c r="DA9" s="29">
        <f t="array" ref="DA9">IF($ET9="","",INDEX('[1]base consolidad MIDAGRI'!CA$2:CA$597,$ET9))</f>
        <v>0</v>
      </c>
      <c r="DB9" s="29">
        <f t="array" ref="DB9">IF($ET9="","",INDEX('[1]base consolidad MIDAGRI'!CB$2:CB$597,$ET9))</f>
        <v>0</v>
      </c>
      <c r="DC9" s="29">
        <f t="array" ref="DC9">IF($ET9="","",INDEX('[1]base consolidad MIDAGRI'!CC$2:CC$597,$ET9))</f>
        <v>0</v>
      </c>
      <c r="DD9" s="30" t="str">
        <f t="array" ref="DD9">IF($ET9="","",IF(INDEX('[1]base consolidad MIDAGRI'!CF$2:CF$597,$ET9)="","",INDEX('[1]base consolidad MIDAGRI'!CF$2:CF$597,$ET9)))</f>
        <v/>
      </c>
      <c r="DE9" s="30" t="str">
        <f t="array" ref="DE9">IF($ET9="","",IF(INDEX('[1]base consolidad MIDAGRI'!CG$2:CG$597,$ET9)="","",INDEX('[1]base consolidad MIDAGRI'!CG$2:CG$597,$ET9)))</f>
        <v/>
      </c>
      <c r="DF9" s="29">
        <f t="array" ref="DF9">IF($ET9="","",INDEX('[1]base consolidad MIDAGRI'!CH$2:CH$597,$ET9))</f>
        <v>0</v>
      </c>
      <c r="DG9" s="30" t="str">
        <f t="array" ref="DG9">IF($ET9="","",IF(INDEX('[1]base consolidad MIDAGRI'!CL$2:CL$597,$ET9)="","",INDEX('[1]base consolidad MIDAGRI'!CL$2:CL$597,$ET9)))</f>
        <v/>
      </c>
      <c r="DH9" s="30" t="str">
        <f t="array" ref="DH9">IF($ET9="","",IF(INDEX('[1]base consolidad MIDAGRI'!CM$2:CM$597,$ET9)="","",INDEX('[1]base consolidad MIDAGRI'!CM$2:CM$597,$ET9)))</f>
        <v/>
      </c>
      <c r="DI9" s="29">
        <f t="array" ref="DI9">IF($ET9="","",INDEX('[1]base consolidad MIDAGRI'!CN$2:CN$597,$ET9))</f>
        <v>0</v>
      </c>
      <c r="DJ9" s="29">
        <f t="array" ref="DJ9">IF($ET9="","",INDEX('[1]base consolidad MIDAGRI'!CQ$2:CQ$597,$ET9))</f>
        <v>0</v>
      </c>
      <c r="DK9" s="29">
        <f t="array" ref="DK9">IF($ET9="","",INDEX('[1]base consolidad MIDAGRI'!CR$2:CR$597,$ET9))</f>
        <v>0</v>
      </c>
      <c r="DL9" s="29">
        <f t="array" ref="DL9">IF($ET9="","",INDEX('[1]base consolidad MIDAGRI'!CS$2:CS$597,$ET9))</f>
        <v>0</v>
      </c>
      <c r="DM9" s="29">
        <f t="array" ref="DM9">IF($ET9="","",INDEX('[1]base consolidad MIDAGRI'!CT$2:CT$597,$ET9))</f>
        <v>0</v>
      </c>
      <c r="DN9" s="29">
        <f t="array" ref="DN9">IF($ET9="","",INDEX('[1]base consolidad MIDAGRI'!CU$2:CU$597,$ET9))</f>
        <v>0</v>
      </c>
      <c r="DO9" s="29">
        <f t="array" ref="DO9">IF($ET9="","",INDEX('[1]base consolidad MIDAGRI'!CV$2:CV$597,$ET9))</f>
        <v>0</v>
      </c>
      <c r="DP9" s="29">
        <f t="array" ref="DP9">IF($ET9="","",INDEX('[1]base consolidad MIDAGRI'!CW$2:CW$597,$ET9))</f>
        <v>0</v>
      </c>
      <c r="DQ9" s="29">
        <f t="array" ref="DQ9">IF($ET9="","",INDEX('[1]base consolidad MIDAGRI'!CX$2:CX$597,$ET9))</f>
        <v>0</v>
      </c>
      <c r="DR9" s="29">
        <f t="array" ref="DR9">IF($ET9="","",INDEX('[1]base consolidad MIDAGRI'!CY$2:CY$597,$ET9))</f>
        <v>0</v>
      </c>
      <c r="DS9" s="29">
        <f t="array" ref="DS9">IF($ET9="","",INDEX('[1]base consolidad MIDAGRI'!CZ$2:CZ$597,$ET9))</f>
        <v>0</v>
      </c>
      <c r="DT9" s="29">
        <f t="array" ref="DT9">IF($ET9="","",INDEX('[1]base consolidad MIDAGRI'!DA$2:DA$597,$ET9))</f>
        <v>0</v>
      </c>
      <c r="DU9" s="29">
        <f t="array" ref="DU9">IF($ET9="","",INDEX('[1]base consolidad MIDAGRI'!DB$2:DB$597,$ET9))</f>
        <v>0</v>
      </c>
      <c r="DV9" s="29">
        <f t="array" ref="DV9">IF($ET9="","",INDEX('[1]base consolidad MIDAGRI'!DC$2:DC$597,$ET9))</f>
        <v>0</v>
      </c>
      <c r="DW9" s="29">
        <f t="array" ref="DW9">IF($ET9="","",INDEX('[1]base consolidad MIDAGRI'!DD$2:DD$597,$ET9))</f>
        <v>0</v>
      </c>
      <c r="DX9" s="29">
        <f t="array" ref="DX9">IF($ET9="","",INDEX('[1]base consolidad MIDAGRI'!DE$2:DE$597,$ET9))</f>
        <v>0</v>
      </c>
      <c r="DY9" s="29">
        <f t="array" ref="DY9">IF($ET9="","",INDEX('[1]base consolidad MIDAGRI'!DF$2:DF$597,$ET9))</f>
        <v>0</v>
      </c>
      <c r="DZ9" s="29">
        <f t="array" ref="DZ9">IF($ET9="","",INDEX('[1]base consolidad MIDAGRI'!DG$2:DG$597,$ET9))</f>
        <v>0</v>
      </c>
      <c r="EA9" s="29">
        <f t="array" ref="EA9">IF($ET9="","",INDEX('[1]base consolidad MIDAGRI'!DH$2:DH$597,$ET9))</f>
        <v>0</v>
      </c>
      <c r="EB9" s="29">
        <f t="array" ref="EB9">IF($ET9="","",INDEX('[1]base consolidad MIDAGRI'!DI$2:DI$597,$ET9))</f>
        <v>0</v>
      </c>
      <c r="EC9" s="20" t="str">
        <f t="array" ref="EC9">IF($ET9="","",IF(INDEX('[1]base consolidad MIDAGRI'!D$2:D$597,$ET9)="","",INDEX('[1]base consolidad MIDAGRI'!D$2:D$597,$ET9)))</f>
        <v>CAFÉ</v>
      </c>
      <c r="ED9" s="20" t="e">
        <f t="array" aca="1" ref="ED9" ca="1">IF($B9="","",_xludf.LET(_xlpm.m,_xlfn.XLOOKUP($B9&amp;"",'[1]base consolidad MIDAGRI'!$A$2:$A$597&amp;"",'[1]base consolidad MIDAGRI'!$DK$2:$DK$597,""),_xlpm.g,_xlfn.XLOOKUP($B9&amp;"",'[1]base global'!$DI$5:$DI$682&amp;"",'[1]base global'!$DK$5:$DK$682,""),IF(_xlpm.m&lt;&gt;"",_xlpm.m,_xlpm.g)))</f>
        <v>#NAME?</v>
      </c>
      <c r="EE9" s="20" t="e">
        <f t="array" aca="1" ref="EE9" ca="1">_xludf.LET(_xlpm.x,IFERROR(_xlfn.XLOOKUP($B9&amp;"",'[1]base consolidad MIDAGRI'!$A$2:$A$597&amp;"",'[1]base consolidad MIDAGRI'!$FB$2:$FB$597,""),""),IF(OR(_xlpm.x="",_xlpm.x=0),"",_xlpm.x))</f>
        <v>#NAME?</v>
      </c>
      <c r="EF9" s="31" t="str">
        <f t="array" ref="EF9">IF($ET9="","",IF(INDEX('[1]base consolidad MIDAGRI'!T$2:T$597,$ET9)="","",INDEX('[1]base consolidad MIDAGRI'!T$2:T$597,$ET9)))</f>
        <v/>
      </c>
      <c r="EG9" s="20" t="str">
        <f t="array" ref="EG9">IF($ET9="","",IF(INDEX('[1]base consolidad MIDAGRI'!U$2:U$597,$ET9)="","",INDEX('[1]base consolidad MIDAGRI'!U$2:U$597,$ET9)))</f>
        <v/>
      </c>
      <c r="EH9" s="20" t="str">
        <f t="array" ref="EH9">IF($ET9="","",IF(INDEX('[1]base consolidad MIDAGRI'!V$2:V$597,$ET9)="","",INDEX('[1]base consolidad MIDAGRI'!V$2:V$597,$ET9)))</f>
        <v/>
      </c>
      <c r="EI9" s="26" t="str">
        <f t="array" ref="EI9">IF($ET9="","",IF(INDEX('[1]base consolidad MIDAGRI'!AS$2:AS$597,$ET9)="","",INDEX('[1]base consolidad MIDAGRI'!AS$2:AS$597,$ET9)))</f>
        <v/>
      </c>
      <c r="EJ9" s="32">
        <f t="shared" si="0"/>
        <v>0</v>
      </c>
      <c r="EK9" s="20" t="str">
        <f t="array" ref="EK9">IFERROR(_xlfn.XLOOKUP($B9&amp;"",'[1]base 7'!$AD$4:$AD$9&amp;"",'[1]base 7'!$I$4:$I$9,""),"")</f>
        <v/>
      </c>
      <c r="EL9" s="33" t="e">
        <f t="array" aca="1" ref="EL9" ca="1">_xludf.LET(_xlpm.x,IFERROR(_xlfn.XLOOKUP($B9&amp;"",'[1]ficha ruc cafe'!$A$2:$A$92&amp;"",'[1]ficha ruc cafe'!$G$2:$G$92,""),""),IF(OR(_xlpm.x="",_xlpm.x="-"),"",TRIM(_xlpm.x)))</f>
        <v>#NAME?</v>
      </c>
      <c r="EM9" s="33" t="e">
        <f t="array" aca="1" ref="EM9" ca="1">_xludf.LET(_xlpm.x,IFERROR(_xlfn.XLOOKUP($B9&amp;"",'[1]ficha ruc cafe'!$A$2:$A$92&amp;"",'[1]ficha ruc cafe'!$F$2:$F$92,""),""),IF(OR(_xlpm.x="",_xlpm.x="-"),"",TRIM(_xlpm.x)))</f>
        <v>#NAME?</v>
      </c>
      <c r="EN9" s="33" t="e">
        <f t="array" aca="1" ref="EN9" ca="1">_xludf.LET(_xlpm.x,IFERROR(_xlfn.XLOOKUP($B9&amp;"",'[1]ficha ruc cafe'!$A$2:$A$92&amp;"",'[1]ficha ruc cafe'!$C$2:$C$92,""),""),IF(OR(_xlpm.x="",_xlpm.x="-"),"",TRIM(_xlpm.x)))</f>
        <v>#NAME?</v>
      </c>
      <c r="EO9" s="25" t="e">
        <f t="array" aca="1" ref="EO9" ca="1">_xludf.LET(_xlpm.x,IFERROR(_xlfn.XLOOKUP($B9&amp;"",'[1]ficha ruc cafe'!$A$2:$A$92&amp;"",'[1]ficha ruc cafe'!$H$2:$H$92,""),""),IF(OR(_xlpm.x="",_xlpm.x="-"),"",IFERROR(DATEVALUE(TRIM(_xlpm.x)),TRIM(_xlpm.x))))</f>
        <v>#NAME?</v>
      </c>
      <c r="EP9" s="33" t="e">
        <f t="array" aca="1" ref="EP9" ca="1">_xludf.LET(_xlpm.x,IFERROR(_xlfn.XLOOKUP($B9&amp;"",'[1]ficha ruc cafe'!$A$2:$A$92&amp;"",'[1]ficha ruc cafe'!$P$2:$P$92,""),""),IF(OR(_xlpm.x="",_xlpm.x="-"),"",TRIM(_xlpm.x)))</f>
        <v>#NAME?</v>
      </c>
      <c r="EQ9" s="33" t="e">
        <f t="array" aca="1" ref="EQ9" ca="1">_xludf.LET(_xlpm.x,IFERROR(_xlfn.XLOOKUP($B9&amp;"",'[1]ficha ruc cafe'!$A$2:$A$92&amp;"",'[1]ficha ruc cafe'!$Q$2:$Q$92,""),""),IF(OR(_xlpm.x="",_xlpm.x="-"),"",TRIM(_xlpm.x)))</f>
        <v>#NAME?</v>
      </c>
      <c r="ER9" s="33" t="e">
        <f t="array" aca="1" ref="ER9" ca="1">_xludf.LET(_xlpm.x,IFERROR(_xlfn.XLOOKUP($B9&amp;"",'[1]ficha ruc cafe'!$A$2:$A$92&amp;"",'[1]ficha ruc cafe'!$R$2:$R$92,""),""),IF(OR(_xlpm.x="",_xlpm.x="-"),"",TRIM(_xlpm.x)))</f>
        <v>#NAME?</v>
      </c>
      <c r="ES9" s="33" t="e">
        <f t="array" aca="1" ref="ES9" ca="1">_xludf.LET(_xlpm.x,IFERROR(_xlfn.XLOOKUP($B9&amp;"",'[1]ficha ruc cafe'!$A$2:$A$92&amp;"",'[1]ficha ruc cafe'!$T$2:$T$92,""),""),IF(OR(_xlpm.x="",_xlpm.x="-"),"",TRIM(_xlpm.x)))</f>
        <v>#NAME?</v>
      </c>
      <c r="ET9" s="31">
        <f>IFERROR(MATCH($B9,'[1]base consolidad MIDAGRI'!$A$2:$A$597,0),"")</f>
        <v>28</v>
      </c>
      <c r="EU9" s="34" t="str">
        <f>IFERROR(MATCH($B9,'[1]base global'!$DI$5:$DI$682,0)+4,"")</f>
        <v/>
      </c>
    </row>
    <row r="10" spans="1:151" ht="183.75" customHeight="1" x14ac:dyDescent="0.3">
      <c r="A10" s="20">
        <v>9</v>
      </c>
      <c r="B10" s="21">
        <v>20479595276</v>
      </c>
      <c r="C10" s="22" t="s">
        <v>3189</v>
      </c>
      <c r="D10" s="22" t="s">
        <v>3190</v>
      </c>
      <c r="E10" s="24" t="str">
        <f t="array" ref="E10">IF($ET10="","",IF(INDEX('[1]base consolidad MIDAGRI'!DW$2:DW$597,$ET10)="","",INDEX('[1]base consolidad MIDAGRI'!DW$2:DW$597,$ET10)))</f>
        <v>Cooperativa Agraria Cafetalera CASIL LTDA</v>
      </c>
      <c r="F10" s="20" t="str">
        <f t="array" ref="F10">IF($ET10="","",IF(INDEX('[1]base consolidad MIDAGRI'!DU$2:DU$597,$ET10)="","",INDEX('[1]base consolidad MIDAGRI'!DU$2:DU$597,$ET10)))</f>
        <v>ORGANIZACIÓN CONSOLIDADA CON 60 AÑOS DE VIDA INSTITUCIONAL</v>
      </c>
      <c r="G10" s="20" t="s">
        <v>3191</v>
      </c>
      <c r="H10" s="35" t="s">
        <v>3192</v>
      </c>
      <c r="I10" s="23" t="str">
        <f t="array" ref="I10">IF($ET10="","",IF(INDEX('[1]base consolidad MIDAGRI'!DJ$2:DJ$597,$ET10)="","",INDEX('[1]base consolidad MIDAGRI'!DJ$2:DJ$597,$ET10)))</f>
        <v>COOPERATIVA AGRARIA CAFETALERA CASIL LTD</v>
      </c>
      <c r="J10" s="23" t="str">
        <f t="array" ref="J10">IF($ET10="","",IF(INDEX('[1]base consolidad MIDAGRI'!DQ$2:DQ$597,$ET10)="","",INDEX('[1]base consolidad MIDAGRI'!DQ$2:DQ$597,$ET10)))</f>
        <v>si</v>
      </c>
      <c r="K10" s="25">
        <f t="array" ref="K10">IF($ET10="","",IF(INDEX('[1]base consolidad MIDAGRI'!DR$2:DR$597,$ET10)="","",INDEX('[1]base consolidad MIDAGRI'!DR$2:DR$597,$ET10)))</f>
        <v>37681</v>
      </c>
      <c r="L10" s="20" t="str">
        <f t="array" ref="L10">IF($ET10="","",IF(INDEX('[1]base consolidad MIDAGRI'!DN$2:DN$597,$ET10)="","",INDEX('[1]base consolidad MIDAGRI'!DN$2:DN$597,$ET10)))</f>
        <v>Cajamarca</v>
      </c>
      <c r="M10" s="20" t="e">
        <f t="array" aca="1" ref="M10" ca="1">IF($ET10="","",_xludf.LET(_xlpm.x,INDEX('[1]base consolidad MIDAGRI'!H$2:H$597,$ET10),IF(_xlpm.x="","",SUBSTITUTE(TRIM(_xlpm.x),"Convencion","Convención"))))</f>
        <v>#NAME?</v>
      </c>
      <c r="N10" s="20" t="str">
        <f t="array" ref="N10">IF($ET10="","",IF(INDEX('[1]base consolidad MIDAGRI'!I$2:I$597,$ET10)="","",INDEX('[1]base consolidad MIDAGRI'!I$2:I$597,$ET10)))</f>
        <v>San Ignacio</v>
      </c>
      <c r="O10" s="20" t="e">
        <f t="array" aca="1" ref="O10" ca="1">IF($B10="","",_xludf.LET(_xlpm.m,_xlfn.XLOOKUP($B10&amp;"",'[1]base consolidad MIDAGRI'!$A$2:$A$597&amp;"",'[1]base consolidad MIDAGRI'!$F$2:$F$597,""),_xlpm.g,_xlfn.XLOOKUP($B10&amp;"",'[1]base global'!$DI$5:$DI$682&amp;"",'[1]base global'!$E$5:$E$682,""),RIGHT("000000"&amp;IF(_xlpm.m&lt;&gt;"",_xlpm.m,IF(_xlpm.g&lt;&gt;"",_xlpm.g,"060901")),6)))</f>
        <v>#NAME?</v>
      </c>
      <c r="P10" s="20" t="str">
        <f t="array" ref="P10">IF($ET10="","",IF(INDEX('[1]base consolidad MIDAGRI'!E$2:E$597,$ET10)="","",INDEX('[1]base consolidad MIDAGRI'!E$2:E$597,$ET10)))</f>
        <v>Cajamarca</v>
      </c>
      <c r="Q10" s="20" t="str">
        <f t="array" ref="Q10">IF($ET10="","",IF(INDEX('[1]base consolidad MIDAGRI'!EK$2:EK$597,$ET10)="","",INDEX('[1]base consolidad MIDAGRI'!EK$2:EK$597,$ET10)))</f>
        <v>AV. SAN IGNACIO NRO. 625 
- SAN IGNACIO</v>
      </c>
      <c r="R10" s="20" t="str">
        <f t="array" ref="R10">IF($ET10="","",IF(INDEX('[1]base consolidad MIDAGRI'!ES$2:ES$597,$ET10)="","",INDEX('[1]base consolidad MIDAGRI'!ES$2:ES$597,$ET10)))</f>
        <v>ANDRES NUÑEZ RAMIREZ</v>
      </c>
      <c r="S10" s="20">
        <f t="array" ref="S10">IF($ET10="","",IF(INDEX('[1]base consolidad MIDAGRI'!ET$2:ET$597,$ET10)="","",INDEX('[1]base consolidad MIDAGRI'!ET$2:ET$597,$ET10)))</f>
        <v>956300479</v>
      </c>
      <c r="T10" s="20" t="str">
        <f t="array" ref="T10">IF($ET10="","",IF(INDEX('[1]base consolidad MIDAGRI'!EP$2:EP$597,$ET10)="","",INDEX('[1]base consolidad MIDAGRI'!EP$2:EP$597,$ET10)))</f>
        <v>ANDRES NUÑEZ RAMIREZ</v>
      </c>
      <c r="U10" s="20" t="str">
        <f t="array" ref="U10">IF($ET10="","",IF(INDEX('[1]base consolidad MIDAGRI'!EL$2:EL$597,$ET10)="","",INDEX('[1]base consolidad MIDAGRI'!EL$2:EL$597,$ET10)))</f>
        <v>gerencia@coopcasil.pe</v>
      </c>
      <c r="V10" s="20">
        <f t="array" ref="V10">IF($ET10="","",IF(INDEX('[1]base consolidad MIDAGRI'!EM$2:EM$597,$ET10)="","",INDEX('[1]base consolidad MIDAGRI'!EM$2:EM$597,$ET10)))</f>
        <v>956300479</v>
      </c>
      <c r="W10" s="35" t="str">
        <f t="array" ref="W10">IF($ET10="","",IF(INDEX('[1]base consolidad MIDAGRI'!EN$2:EN$597,$ET10)="","",INDEX('[1]base consolidad MIDAGRI'!EN$2:EN$597,$ET10)))</f>
        <v>https://coopcasil.pe/inicio/</v>
      </c>
      <c r="X10" s="35" t="str">
        <f t="array" ref="X10">IF($ET10="","",IF(INDEX('[1]base consolidad MIDAGRI'!EO$2:EO$597,$ET10)="","",INDEX('[1]base consolidad MIDAGRI'!EO$2:EO$597,$ET10)))</f>
        <v>https://web.facebook.com/cooperativacasil</v>
      </c>
      <c r="Y10" s="26">
        <f t="array" ref="Y10">IF($ET10="","",IF(INDEX('[1]base consolidad MIDAGRI'!DX$2:DX$597,$ET10)="","",INDEX('[1]base consolidad MIDAGRI'!DX$2:DX$597,$ET10)))</f>
        <v>136</v>
      </c>
      <c r="Z10" s="26">
        <f t="array" ref="Z10">IF($ET10="","",IF(INDEX('[1]base consolidad MIDAGRI'!DY$2:DY$597,$ET10)="","",INDEX('[1]base consolidad MIDAGRI'!DY$2:DY$597,$ET10)))</f>
        <v>42</v>
      </c>
      <c r="AA10" s="20" t="str">
        <f t="array" ref="AA10">IF($ET10="","",IF(INDEX('[1]base consolidad MIDAGRI'!C$2:C$597,$ET10)="","",INDEX('[1]base consolidad MIDAGRI'!C$2:C$597,$ET10)))</f>
        <v>CAFÉ</v>
      </c>
      <c r="AB10" s="20">
        <f t="array" ref="AB10">IF($ET10="","",IF(INDEX('[1]base consolidad MIDAGRI'!DZ$2:DZ$597,$ET10)="","",INDEX('[1]base consolidad MIDAGRI'!DZ$2:DZ$597,$ET10)))</f>
        <v>437</v>
      </c>
      <c r="AC10" s="20">
        <f t="array" ref="AC10">IF($ET10="","",IF(INDEX('[1]base consolidad MIDAGRI'!EA$2:EA$597,$ET10)="","",INDEX('[1]base consolidad MIDAGRI'!EA$2:EA$597,$ET10)))</f>
        <v>9000</v>
      </c>
      <c r="AD10" s="20" t="str">
        <f t="array" ref="AD10">IF($ET10="","",IF(INDEX('[1]base consolidad MIDAGRI'!EB$2:EB$597,$ET10)="","",INDEX('[1]base consolidad MIDAGRI'!EB$2:EB$597,$ET10)))</f>
        <v>Junio - Noviembre</v>
      </c>
      <c r="AE10" s="20" t="str">
        <f t="array" ref="AE10">IF($ET10="","",IF(INDEX('[1]base consolidad MIDAGRI'!EC$2:EC$597,$ET10)="","",INDEX('[1]base consolidad MIDAGRI'!EC$2:EC$597,$ET10)))</f>
        <v>Julio - Diciembre</v>
      </c>
      <c r="AF10" s="20" t="e">
        <f t="array" aca="1" ref="AF10" ca="1">_xludf.LET(_xlpm.x,IFERROR(_xlfn.XLOOKUP($B10&amp;"",'[1]base consolidad MIDAGRI'!$A$2:$A$597&amp;"",'[1]base consolidad MIDAGRI'!$ED$2:$ED$597,""),""),IF(OR(_xlpm.x="",_xlpm.x=0),"",_xlpm.x))</f>
        <v>#NAME?</v>
      </c>
      <c r="AG10" s="20" t="e">
        <f t="array" aca="1" ref="AG10" ca="1">_xludf.LET(_xlpm.x,IFERROR(_xlfn.XLOOKUP($B10&amp;"",'[1]base consolidad MIDAGRI'!$A$2:$A$597&amp;"",'[1]base consolidad MIDAGRI'!$EE$2:$EE$597,""),""),IF(OR(_xlpm.x="",_xlpm.x=0),"",_xlpm.x))</f>
        <v>#NAME?</v>
      </c>
      <c r="AH10" s="20" t="str">
        <f t="array" ref="AH10">IF($ET10="","",IF(INDEX('[1]base consolidad MIDAGRI'!EF$2:EF$597,$ET10)="","",INDEX('[1]base consolidad MIDAGRI'!EF$2:EF$597,$ET10)))</f>
        <v>SI</v>
      </c>
      <c r="AI10" s="20" t="str">
        <f t="array" ref="AI10">IF($ET10="","",IF(INDEX('[1]base consolidad MIDAGRI'!EG$2:EG$597,$ET10)="","",INDEX('[1]base consolidad MIDAGRI'!EG$2:EG$597,$ET10)))</f>
        <v>SI</v>
      </c>
      <c r="AJ10" s="20" t="str">
        <f t="array" ref="AJ10">IF($ET10="","",IF(INDEX('[1]base consolidad MIDAGRI'!EH$2:EH$597,$ET10)="","",INDEX('[1]base consolidad MIDAGRI'!EH$2:EH$597,$ET10)))</f>
        <v/>
      </c>
      <c r="AK10" s="20" t="str">
        <f t="array" ref="AK10">IF($ET10="","",IF(INDEX('[1]base consolidad MIDAGRI'!EI$2:EI$597,$ET10)="","",INDEX('[1]base consolidad MIDAGRI'!EI$2:EI$597,$ET10)))</f>
        <v>GRADO 1, GRADO 2</v>
      </c>
      <c r="AL10" s="20" t="str">
        <f t="array" ref="AL10">IF($ET10="","",IF(INDEX('[1]base consolidad MIDAGRI'!EV$2:EV$597,$ET10)="","",INDEX('[1]base consolidad MIDAGRI'!EV$2:EV$597,$ET10)))</f>
        <v>Q1000922N/FICOAR
Q1001022N/FICOAR</v>
      </c>
      <c r="AM10" s="25" t="str">
        <f t="array" ref="AM10">IF($ET10="","",IF(INDEX('[1]base consolidad MIDAGRI'!EW$2:EW$597,$ET10)="","",INDEX('[1]base consolidad MIDAGRI'!EW$2:EW$597,$ET10)))</f>
        <v>23/06/2027
23/06/2027</v>
      </c>
      <c r="AN10" s="20" t="str">
        <f t="array" ref="AN10">IF($ET10="","",IF(INDEX('[1]base consolidad MIDAGRI'!EX$2:EX$597,$ET10)="","",INDEX('[1]base consolidad MIDAGRI'!EX$2:EX$597,$ET10)))</f>
        <v>"12 APÓSTOLES DE CASIL ", "LOS GUARDIANES", "CAFE CASIL", "CAFÉ MUJER",</v>
      </c>
      <c r="AO10" s="20" t="str">
        <f t="array" ref="AO10">IF($ET10="","",IF(INDEX('[1]base consolidad MIDAGRI'!EY$2:EY$597,$ET10)="","",INDEX('[1]base consolidad MIDAGRI'!EY$2:EY$597,$ET10)))</f>
        <v>en bolsas de polietileno / polipropileno / trilaminada metalizada/ bilaminada metalizada de 100 g a 10 kg</v>
      </c>
      <c r="AP10" s="20" t="str">
        <f t="array" ref="AP10">IF($ET10="","",IF(INDEX('[1]base consolidad MIDAGRI'!EZ$2:EZ$597,$ET10)="","",INDEX('[1]base consolidad MIDAGRI'!EZ$2:EZ$597,$ET10)))</f>
        <v>"12 APÓSTOLES DE CASIL ", "LOS GUARDIANES", "CAFE CASIL", "CAFÉ MUJER"</v>
      </c>
      <c r="AQ10" s="20" t="str">
        <f t="array" ref="AQ10">IF($ET10="","",IF(INDEX('[1]base consolidad MIDAGRI'!FA$2:FA$597,$ET10)="","",INDEX('[1]base consolidad MIDAGRI'!FA$2:FA$597,$ET10)))</f>
        <v>en bolsas de polietileno / polipropileno / trilaminada metalizada/ bilaminada metalizada de 100 g a 10 kg.</v>
      </c>
      <c r="AR10" s="23" t="str">
        <f t="array" ref="AR10">IF($ET10="","",IF(INDEX('[1]base consolidad MIDAGRI'!FC$2:FC$597,$ET10)="","",INDEX('[1]base consolidad MIDAGRI'!FC$2:FC$597,$ET10)))</f>
        <v>SI</v>
      </c>
      <c r="AS10" s="27">
        <f t="array" ref="AS10">IF($ET10="","",IF(INDEX('[1]base consolidad MIDAGRI'!FD$2:FD$597,$ET10)="","",INDEX('[1]base consolidad MIDAGRI'!FD$2:FD$597,$ET10)))</f>
        <v>3256066</v>
      </c>
      <c r="AT10" s="27">
        <f t="array" ref="AT10">IF($ET10="","",IF(INDEX('[1]base consolidad MIDAGRI'!FE$2:FE$597,$ET10)="","",INDEX('[1]base consolidad MIDAGRI'!FE$2:FE$597,$ET10)))</f>
        <v>422535</v>
      </c>
      <c r="AU10" s="27">
        <f t="array" ref="AU10">IF($ET10="","",IF(INDEX('[1]base consolidad MIDAGRI'!FF$2:FF$597,$ET10)="","",INDEX('[1]base consolidad MIDAGRI'!FF$2:FF$597,$ET10)))</f>
        <v>6123.695652173913</v>
      </c>
      <c r="AV10" s="27">
        <f t="array" ref="AV10">IF($ET10="","",IF(INDEX('[1]base consolidad MIDAGRI'!FG$2:FG$597,$ET10)="","",INDEX('[1]base consolidad MIDAGRI'!FG$2:FG$597,$ET10)))</f>
        <v>22.267984189723322</v>
      </c>
      <c r="AW10" s="20" t="str">
        <f t="array" ref="AW10">IF($ET10="","",IF(INDEX('[1]base consolidad MIDAGRI'!FH$2:FH$597,$ET10)="","",INDEX('[1]base consolidad MIDAGRI'!FH$2:FH$597,$ET10)))</f>
        <v>JAPON, ALEMANIA, ESTADOS UNIDOS</v>
      </c>
      <c r="AX10" s="20" t="str">
        <f t="array" ref="AX10">IF($ET10="","",IF(INDEX('[1]base consolidad MIDAGRI'!R$2:R$597,$ET10)="","",INDEX('[1]base consolidad MIDAGRI'!R$2:R$597,$ET10)))</f>
        <v>PAC</v>
      </c>
      <c r="AY10" s="20" t="str">
        <f t="array" ref="AY10">IF($ET10="","",IF(INDEX('[1]base consolidad MIDAGRI'!S$2:S$597,$ET10)="","",INDEX('[1]base consolidad MIDAGRI'!S$2:S$597,$ET10)))</f>
        <v>2025</v>
      </c>
      <c r="AZ10" s="20">
        <f t="array" ref="AZ10">IF($ET10="","",IF(INDEX('[1]base consolidad MIDAGRI'!DS$2:DS$597,$ET10)="","",INDEX('[1]base consolidad MIDAGRI'!DS$2:DS$597,$ET10)))</f>
        <v>2025</v>
      </c>
      <c r="BA10" s="20" t="s">
        <v>184</v>
      </c>
      <c r="BB10" s="20" t="e">
        <f t="array" aca="1" ref="BB10" ca="1">IF($ET10="","",_xludf.LET(_xlpm.x,INDEX('[1]base consolidad MIDAGRI'!DT$2:DT$597,$ET10),IF(_xlpm.x="","",_xludf.IFS(LOWER(TRIM(_xlpm.x))="ejecucion","Ejecución",LOWER(TRIM(_xlpm.x))="ejecusion","Ejecución",TRUE,TRIM(_xlpm.x)))))</f>
        <v>#NAME?</v>
      </c>
      <c r="BC10" s="20" t="str">
        <f t="array" ref="BC10">IF($ET10="","",IF(INDEX('[1]base consolidad MIDAGRI'!DV$2:DV$597,$ET10)="","",INDEX('[1]base consolidad MIDAGRI'!DV$2:DV$597,$ET10)))</f>
        <v>SE BUSCA QUE LA ORGANIZACIÓN PUEDA MEJORAR LA CALIDAD DE SU OFERTA EXPORTABLE DE CAFÉ</v>
      </c>
      <c r="BD10" s="28" t="str">
        <f t="array" ref="BD10">IF($ET10="","",IF(INDEX('[1]base consolidad MIDAGRI'!EJ$2:EJ$597,$ET10)="","",INDEX('[1]base consolidad MIDAGRI'!EJ$2:EJ$597,$ET10)))</f>
        <v/>
      </c>
      <c r="BE10" s="20" t="str">
        <f t="array" ref="BE10">IF($ET10="","",IF(INDEX('[1]base consolidad MIDAGRI'!FI$2:FI$597,$ET10)="","",INDEX('[1]base consolidad MIDAGRI'!FI$2:FI$597,$ET10)))</f>
        <v>pacMAYOR|san martin</v>
      </c>
      <c r="BF10" s="26">
        <f t="array" ref="BF10">IF($ET10="","",INDEX('[1]base consolidad MIDAGRI'!W$2:W$597,$ET10))</f>
        <v>0</v>
      </c>
      <c r="BG10" s="26">
        <f t="array" ref="BG10">IF($ET10="","",INDEX('[1]base consolidad MIDAGRI'!X$2:X$597,$ET10))</f>
        <v>0</v>
      </c>
      <c r="BH10" s="26">
        <f t="array" ref="BH10">IF($ET10="","",INDEX('[1]base consolidad MIDAGRI'!Y$2:Y$597,$ET10))</f>
        <v>0</v>
      </c>
      <c r="BI10" s="26">
        <f t="array" ref="BI10">IF($ET10="","",INDEX('[1]base consolidad MIDAGRI'!Z$2:Z$597,$ET10))</f>
        <v>0</v>
      </c>
      <c r="BJ10" s="26">
        <f t="array" ref="BJ10">IF($ET10="","",INDEX('[1]base consolidad MIDAGRI'!AA$2:AA$597,$ET10))</f>
        <v>0</v>
      </c>
      <c r="BK10" s="26">
        <f t="array" ref="BK10">IF($ET10="","",INDEX('[1]base consolidad MIDAGRI'!AB$2:AB$597,$ET10))</f>
        <v>0</v>
      </c>
      <c r="BL10" s="26">
        <f t="array" ref="BL10">IF($ET10="","",INDEX('[1]base consolidad MIDAGRI'!AC$2:AC$597,$ET10))</f>
        <v>0</v>
      </c>
      <c r="BM10" s="26">
        <f t="array" ref="BM10">IF($ET10="","",INDEX('[1]base consolidad MIDAGRI'!AD$2:AD$597,$ET10))</f>
        <v>0</v>
      </c>
      <c r="BN10" s="26">
        <f t="array" ref="BN10">IF($ET10="","",INDEX('[1]base consolidad MIDAGRI'!AE$2:AE$597,$ET10))</f>
        <v>0</v>
      </c>
      <c r="BO10" s="26">
        <f t="array" ref="BO10">IF($ET10="","",INDEX('[1]base consolidad MIDAGRI'!AF$2:AF$597,$ET10))</f>
        <v>0</v>
      </c>
      <c r="BP10" s="26">
        <f t="array" ref="BP10">IF($ET10="","",INDEX('[1]base consolidad MIDAGRI'!AG$2:AG$597,$ET10))</f>
        <v>0</v>
      </c>
      <c r="BQ10" s="26">
        <f t="array" ref="BQ10">IF($ET10="","",INDEX('[1]base consolidad MIDAGRI'!AH$2:AH$597,$ET10))</f>
        <v>0</v>
      </c>
      <c r="BR10" s="26">
        <f t="array" ref="BR10">IF($ET10="","",INDEX('[1]base consolidad MIDAGRI'!AI$2:AI$597,$ET10))</f>
        <v>0</v>
      </c>
      <c r="BS10" s="26">
        <f t="array" ref="BS10">IF($ET10="","",INDEX('[1]base consolidad MIDAGRI'!AJ$2:AJ$597,$ET10))</f>
        <v>0</v>
      </c>
      <c r="BT10" s="26">
        <f t="array" ref="BT10">IF($ET10="","",INDEX('[1]base consolidad MIDAGRI'!AK$2:AK$597,$ET10))</f>
        <v>0</v>
      </c>
      <c r="BU10" s="26">
        <f t="array" ref="BU10">IF($ET10="","",INDEX('[1]base consolidad MIDAGRI'!AL$2:AL$597,$ET10))</f>
        <v>0</v>
      </c>
      <c r="BV10" s="26">
        <f t="array" ref="BV10">IF($ET10="","",IF(INDEX('[1]base consolidad MIDAGRI'!AM$2:AM$597,$ET10)="","",INDEX('[1]base consolidad MIDAGRI'!AM$2:AM$597,$ET10)))</f>
        <v>0</v>
      </c>
      <c r="BW10" s="26">
        <f t="array" ref="BW10">IF($ET10="","",IF(INDEX('[1]base consolidad MIDAGRI'!AN$2:AN$597,$ET10)="","",INDEX('[1]base consolidad MIDAGRI'!AN$2:AN$597,$ET10)))</f>
        <v>0</v>
      </c>
      <c r="BX10" s="26">
        <f t="array" ref="BX10">IF($ET10="","",INDEX('[1]base consolidad MIDAGRI'!AO$2:AO$597,$ET10))</f>
        <v>0</v>
      </c>
      <c r="BY10" s="26">
        <f t="array" ref="BY10">IF($ET10="","",IF(INDEX('[1]base consolidad MIDAGRI'!AP$2:AP$597,$ET10)="","",INDEX('[1]base consolidad MIDAGRI'!AP$2:AP$597,$ET10)))</f>
        <v>145</v>
      </c>
      <c r="BZ10" s="26">
        <f t="array" ref="BZ10">IF($ET10="","",IF(INDEX('[1]base consolidad MIDAGRI'!AQ$2:AQ$597,$ET10)="","",INDEX('[1]base consolidad MIDAGRI'!AQ$2:AQ$597,$ET10)))</f>
        <v>50</v>
      </c>
      <c r="CA10" s="26">
        <f t="array" ref="CA10">IF($ET10="","",INDEX('[1]base consolidad MIDAGRI'!AR$2:AR$597,$ET10))</f>
        <v>195</v>
      </c>
      <c r="CB10" s="26">
        <f t="array" ref="CB10">IF($ET10="","",INDEX('[1]base consolidad MIDAGRI'!AT$2:AT$597,$ET10))</f>
        <v>0</v>
      </c>
      <c r="CC10" s="26">
        <f t="array" ref="CC10">IF($ET10="","",INDEX('[1]base consolidad MIDAGRI'!AU$2:AU$597,$ET10))</f>
        <v>0</v>
      </c>
      <c r="CD10" s="26">
        <f t="array" ref="CD10">IF($ET10="","",INDEX('[1]base consolidad MIDAGRI'!AV$2:AV$597,$ET10))</f>
        <v>0</v>
      </c>
      <c r="CE10" s="26">
        <f t="array" ref="CE10">IF($ET10="","",INDEX('[1]base consolidad MIDAGRI'!AW$2:AW$597,$ET10))</f>
        <v>0</v>
      </c>
      <c r="CF10" s="26">
        <f t="array" ref="CF10">IF($ET10="","",INDEX('[1]base consolidad MIDAGRI'!AX$2:AX$597,$ET10))</f>
        <v>0</v>
      </c>
      <c r="CG10" s="26">
        <f t="array" ref="CG10">IF($ET10="","",INDEX('[1]base consolidad MIDAGRI'!AY$2:AY$597,$ET10))</f>
        <v>0</v>
      </c>
      <c r="CH10" s="26">
        <f t="array" ref="CH10">IF($ET10="","",INDEX('[1]base consolidad MIDAGRI'!AZ$2:AZ$597,$ET10))</f>
        <v>0</v>
      </c>
      <c r="CI10" s="26">
        <f t="array" ref="CI10">IF($ET10="","",INDEX('[1]base consolidad MIDAGRI'!BA$2:BA$597,$ET10))</f>
        <v>0</v>
      </c>
      <c r="CJ10" s="26" t="str">
        <f t="array" ref="CJ10">IF($ET10="","",IF(INDEX('[1]base consolidad MIDAGRI'!BB$2:BB$597,$ET10)="","",INDEX('[1]base consolidad MIDAGRI'!BB$2:BB$597,$ET10)))</f>
        <v/>
      </c>
      <c r="CK10" s="26" t="str">
        <f t="array" ref="CK10">IF($ET10="","",IF(INDEX('[1]base consolidad MIDAGRI'!BC$2:BC$597,$ET10)="","",INDEX('[1]base consolidad MIDAGRI'!BC$2:BC$597,$ET10)))</f>
        <v/>
      </c>
      <c r="CL10" s="26">
        <f t="array" ref="CL10">IF($ET10="","",IF(INDEX('[1]base consolidad MIDAGRI'!BD$2:BD$597,$ET10)="","",INDEX('[1]base consolidad MIDAGRI'!BD$2:BD$597,$ET10)))</f>
        <v>15</v>
      </c>
      <c r="CM10" s="26">
        <f t="array" ref="CM10">IF($ET10="","",IF(INDEX('[1]base consolidad MIDAGRI'!BE$2:BE$597,$ET10)="","",INDEX('[1]base consolidad MIDAGRI'!BE$2:BE$597,$ET10)))</f>
        <v>2</v>
      </c>
      <c r="CN10" s="29">
        <f t="array" ref="CN10">IF($ET10="","",INDEX('[1]base consolidad MIDAGRI'!BF$2:BF$597,$ET10))</f>
        <v>0</v>
      </c>
      <c r="CO10" s="29">
        <f t="array" ref="CO10">IF($ET10="","",INDEX('[1]base consolidad MIDAGRI'!BG$2:BG$597,$ET10))</f>
        <v>0</v>
      </c>
      <c r="CP10" s="29">
        <f t="array" ref="CP10">IF($ET10="","",INDEX('[1]base consolidad MIDAGRI'!BH$2:BH$597,$ET10))</f>
        <v>0</v>
      </c>
      <c r="CQ10" s="29">
        <f t="array" ref="CQ10">IF($ET10="","",INDEX('[1]base consolidad MIDAGRI'!BI$2:BI$597,$ET10))</f>
        <v>0</v>
      </c>
      <c r="CR10" s="29">
        <f t="array" ref="CR10">IF($ET10="","",INDEX('[1]base consolidad MIDAGRI'!BL$2:BL$597,$ET10))</f>
        <v>0</v>
      </c>
      <c r="CS10" s="29">
        <f t="array" ref="CS10">IF($ET10="","",INDEX('[1]base consolidad MIDAGRI'!BM$2:BM$597,$ET10))</f>
        <v>0</v>
      </c>
      <c r="CT10" s="29">
        <f t="array" ref="CT10">IF($ET10="","",INDEX('[1]base consolidad MIDAGRI'!BN$2:BN$597,$ET10))</f>
        <v>0</v>
      </c>
      <c r="CU10" s="29">
        <f t="array" ref="CU10">IF($ET10="","",INDEX('[1]base consolidad MIDAGRI'!BQ$2:BQ$597,$ET10))</f>
        <v>0</v>
      </c>
      <c r="CV10" s="29">
        <f t="array" ref="CV10">IF($ET10="","",INDEX('[1]base consolidad MIDAGRI'!BR$2:BR$597,$ET10))</f>
        <v>0</v>
      </c>
      <c r="CW10" s="29">
        <f t="array" ref="CW10">IF($ET10="","",INDEX('[1]base consolidad MIDAGRI'!BS$2:BS$597,$ET10))</f>
        <v>0</v>
      </c>
      <c r="CX10" s="29">
        <f t="array" ref="CX10">IF($ET10="","",INDEX('[1]base consolidad MIDAGRI'!BV$2:BV$597,$ET10))</f>
        <v>0</v>
      </c>
      <c r="CY10" s="29">
        <f t="array" ref="CY10">IF($ET10="","",INDEX('[1]base consolidad MIDAGRI'!BW$2:BW$597,$ET10))</f>
        <v>0</v>
      </c>
      <c r="CZ10" s="29">
        <f t="array" ref="CZ10">IF($ET10="","",INDEX('[1]base consolidad MIDAGRI'!BX$2:BX$597,$ET10))</f>
        <v>0</v>
      </c>
      <c r="DA10" s="29">
        <f t="array" ref="DA10">IF($ET10="","",INDEX('[1]base consolidad MIDAGRI'!CA$2:CA$597,$ET10))</f>
        <v>0</v>
      </c>
      <c r="DB10" s="29">
        <f t="array" ref="DB10">IF($ET10="","",INDEX('[1]base consolidad MIDAGRI'!CB$2:CB$597,$ET10))</f>
        <v>0</v>
      </c>
      <c r="DC10" s="29">
        <f t="array" ref="DC10">IF($ET10="","",INDEX('[1]base consolidad MIDAGRI'!CC$2:CC$597,$ET10))</f>
        <v>0</v>
      </c>
      <c r="DD10" s="30" t="str">
        <f t="array" ref="DD10">IF($ET10="","",IF(INDEX('[1]base consolidad MIDAGRI'!CF$2:CF$597,$ET10)="","",INDEX('[1]base consolidad MIDAGRI'!CF$2:CF$597,$ET10)))</f>
        <v/>
      </c>
      <c r="DE10" s="30" t="str">
        <f t="array" ref="DE10">IF($ET10="","",IF(INDEX('[1]base consolidad MIDAGRI'!CG$2:CG$597,$ET10)="","",INDEX('[1]base consolidad MIDAGRI'!CG$2:CG$597,$ET10)))</f>
        <v/>
      </c>
      <c r="DF10" s="29">
        <f t="array" ref="DF10">IF($ET10="","",INDEX('[1]base consolidad MIDAGRI'!CH$2:CH$597,$ET10))</f>
        <v>0</v>
      </c>
      <c r="DG10" s="30">
        <f t="array" ref="DG10">IF($ET10="","",IF(INDEX('[1]base consolidad MIDAGRI'!CL$2:CL$597,$ET10)="","",INDEX('[1]base consolidad MIDAGRI'!CL$2:CL$597,$ET10)))</f>
        <v>0</v>
      </c>
      <c r="DH10" s="30">
        <f t="array" ref="DH10">IF($ET10="","",IF(INDEX('[1]base consolidad MIDAGRI'!CM$2:CM$597,$ET10)="","",INDEX('[1]base consolidad MIDAGRI'!CM$2:CM$597,$ET10)))</f>
        <v>2396608.5597000001</v>
      </c>
      <c r="DI10" s="29">
        <f t="array" ref="DI10">IF($ET10="","",INDEX('[1]base consolidad MIDAGRI'!CN$2:CN$597,$ET10))</f>
        <v>2396608.5597000001</v>
      </c>
      <c r="DJ10" s="29">
        <f t="array" ref="DJ10">IF($ET10="","",INDEX('[1]base consolidad MIDAGRI'!CQ$2:CQ$597,$ET10))</f>
        <v>0</v>
      </c>
      <c r="DK10" s="29">
        <f t="array" ref="DK10">IF($ET10="","",INDEX('[1]base consolidad MIDAGRI'!CR$2:CR$597,$ET10))</f>
        <v>0</v>
      </c>
      <c r="DL10" s="29">
        <f t="array" ref="DL10">IF($ET10="","",INDEX('[1]base consolidad MIDAGRI'!CS$2:CS$597,$ET10))</f>
        <v>0</v>
      </c>
      <c r="DM10" s="29">
        <f t="array" ref="DM10">IF($ET10="","",INDEX('[1]base consolidad MIDAGRI'!CT$2:CT$597,$ET10))</f>
        <v>0</v>
      </c>
      <c r="DN10" s="29">
        <f t="array" ref="DN10">IF($ET10="","",INDEX('[1]base consolidad MIDAGRI'!CU$2:CU$597,$ET10))</f>
        <v>0</v>
      </c>
      <c r="DO10" s="29">
        <f t="array" ref="DO10">IF($ET10="","",INDEX('[1]base consolidad MIDAGRI'!CV$2:CV$597,$ET10))</f>
        <v>0</v>
      </c>
      <c r="DP10" s="29">
        <f t="array" ref="DP10">IF($ET10="","",INDEX('[1]base consolidad MIDAGRI'!CW$2:CW$597,$ET10))</f>
        <v>0</v>
      </c>
      <c r="DQ10" s="29">
        <f t="array" ref="DQ10">IF($ET10="","",INDEX('[1]base consolidad MIDAGRI'!CX$2:CX$597,$ET10))</f>
        <v>0</v>
      </c>
      <c r="DR10" s="29">
        <f t="array" ref="DR10">IF($ET10="","",INDEX('[1]base consolidad MIDAGRI'!CY$2:CY$597,$ET10))</f>
        <v>0</v>
      </c>
      <c r="DS10" s="29">
        <f t="array" ref="DS10">IF($ET10="","",INDEX('[1]base consolidad MIDAGRI'!CZ$2:CZ$597,$ET10))</f>
        <v>0</v>
      </c>
      <c r="DT10" s="29">
        <f t="array" ref="DT10">IF($ET10="","",INDEX('[1]base consolidad MIDAGRI'!DA$2:DA$597,$ET10))</f>
        <v>0</v>
      </c>
      <c r="DU10" s="29">
        <f t="array" ref="DU10">IF($ET10="","",INDEX('[1]base consolidad MIDAGRI'!DB$2:DB$597,$ET10))</f>
        <v>0</v>
      </c>
      <c r="DV10" s="29">
        <f t="array" ref="DV10">IF($ET10="","",INDEX('[1]base consolidad MIDAGRI'!DC$2:DC$597,$ET10))</f>
        <v>0</v>
      </c>
      <c r="DW10" s="29">
        <f t="array" ref="DW10">IF($ET10="","",INDEX('[1]base consolidad MIDAGRI'!DD$2:DD$597,$ET10))</f>
        <v>0</v>
      </c>
      <c r="DX10" s="29">
        <f t="array" ref="DX10">IF($ET10="","",INDEX('[1]base consolidad MIDAGRI'!DE$2:DE$597,$ET10))</f>
        <v>0</v>
      </c>
      <c r="DY10" s="29">
        <f t="array" ref="DY10">IF($ET10="","",INDEX('[1]base consolidad MIDAGRI'!DF$2:DF$597,$ET10))</f>
        <v>2396608.5597000001</v>
      </c>
      <c r="DZ10" s="29">
        <f t="array" ref="DZ10">IF($ET10="","",INDEX('[1]base consolidad MIDAGRI'!DG$2:DG$597,$ET10))</f>
        <v>0</v>
      </c>
      <c r="EA10" s="29">
        <f t="array" ref="EA10">IF($ET10="","",INDEX('[1]base consolidad MIDAGRI'!DH$2:DH$597,$ET10))</f>
        <v>0</v>
      </c>
      <c r="EB10" s="29">
        <f t="array" ref="EB10">IF($ET10="","",INDEX('[1]base consolidad MIDAGRI'!DI$2:DI$597,$ET10))</f>
        <v>2396608.5597000001</v>
      </c>
      <c r="EC10" s="20" t="str">
        <f t="array" ref="EC10">IF($ET10="","",IF(INDEX('[1]base consolidad MIDAGRI'!D$2:D$597,$ET10)="","",INDEX('[1]base consolidad MIDAGRI'!D$2:D$597,$ET10)))</f>
        <v>CAFE VERDE</v>
      </c>
      <c r="ED10" s="20" t="e">
        <f t="array" aca="1" ref="ED10" ca="1">IF($B10="","",_xludf.LET(_xlpm.m,_xlfn.XLOOKUP($B10&amp;"",'[1]base consolidad MIDAGRI'!$A$2:$A$597&amp;"",'[1]base consolidad MIDAGRI'!$DK$2:$DK$597,""),_xlpm.g,_xlfn.XLOOKUP($B10&amp;"",'[1]base global'!$DI$5:$DI$682&amp;"",'[1]base global'!$DK$5:$DK$682,""),IF(_xlpm.m&lt;&gt;"",_xlpm.m,_xlpm.g)))</f>
        <v>#NAME?</v>
      </c>
      <c r="EE10" s="20" t="e">
        <f t="array" aca="1" ref="EE10" ca="1">_xludf.LET(_xlpm.x,IFERROR(_xlfn.XLOOKUP($B10&amp;"",'[1]base consolidad MIDAGRI'!$A$2:$A$597&amp;"",'[1]base consolidad MIDAGRI'!$FB$2:$FB$597,""),""),IF(OR(_xlpm.x="",_xlpm.x=0),"",_xlpm.x))</f>
        <v>#NAME?</v>
      </c>
      <c r="EF10" s="31">
        <f t="array" ref="EF10">IF($ET10="","",IF(INDEX('[1]base consolidad MIDAGRI'!T$2:T$597,$ET10)="","",INDEX('[1]base consolidad MIDAGRI'!T$2:T$597,$ET10)))</f>
        <v>1</v>
      </c>
      <c r="EG10" s="20" t="str">
        <f t="array" ref="EG10">IF($ET10="","",IF(INDEX('[1]base consolidad MIDAGRI'!U$2:U$597,$ET10)="","",INDEX('[1]base consolidad MIDAGRI'!U$2:U$597,$ET10)))</f>
        <v>SI</v>
      </c>
      <c r="EH10" s="20" t="str">
        <f t="array" ref="EH10">IF($ET10="","",IF(INDEX('[1]base consolidad MIDAGRI'!V$2:V$597,$ET10)="","",INDEX('[1]base consolidad MIDAGRI'!V$2:V$597,$ET10)))</f>
        <v>SI</v>
      </c>
      <c r="EI10" s="26">
        <f t="array" ref="EI10">IF($ET10="","",IF(INDEX('[1]base consolidad MIDAGRI'!AS$2:AS$597,$ET10)="","",INDEX('[1]base consolidad MIDAGRI'!AS$2:AS$597,$ET10)))</f>
        <v>195</v>
      </c>
      <c r="EJ10" s="32">
        <f t="shared" si="0"/>
        <v>2396608.5597000001</v>
      </c>
      <c r="EK10" s="20" t="str">
        <f t="array" ref="EK10">IFERROR(_xlfn.XLOOKUP($B10&amp;"",'[1]base 7'!$AD$4:$AD$9&amp;"",'[1]base 7'!$I$4:$I$9,""),"")</f>
        <v/>
      </c>
      <c r="EL10" s="33" t="e">
        <f t="array" aca="1" ref="EL10" ca="1">_xludf.LET(_xlpm.x,IFERROR(_xlfn.XLOOKUP($B10&amp;"",'[1]ficha ruc cafe'!$A$2:$A$92&amp;"",'[1]ficha ruc cafe'!$G$2:$G$92,""),""),IF(OR(_xlpm.x="",_xlpm.x="-"),"",TRIM(_xlpm.x)))</f>
        <v>#NAME?</v>
      </c>
      <c r="EM10" s="33" t="e">
        <f t="array" aca="1" ref="EM10" ca="1">_xludf.LET(_xlpm.x,IFERROR(_xlfn.XLOOKUP($B10&amp;"",'[1]ficha ruc cafe'!$A$2:$A$92&amp;"",'[1]ficha ruc cafe'!$F$2:$F$92,""),""),IF(OR(_xlpm.x="",_xlpm.x="-"),"",TRIM(_xlpm.x)))</f>
        <v>#NAME?</v>
      </c>
      <c r="EN10" s="33" t="e">
        <f t="array" aca="1" ref="EN10" ca="1">_xludf.LET(_xlpm.x,IFERROR(_xlfn.XLOOKUP($B10&amp;"",'[1]ficha ruc cafe'!$A$2:$A$92&amp;"",'[1]ficha ruc cafe'!$C$2:$C$92,""),""),IF(OR(_xlpm.x="",_xlpm.x="-"),"",TRIM(_xlpm.x)))</f>
        <v>#NAME?</v>
      </c>
      <c r="EO10" s="25" t="e">
        <f t="array" aca="1" ref="EO10" ca="1">_xludf.LET(_xlpm.x,IFERROR(_xlfn.XLOOKUP($B10&amp;"",'[1]ficha ruc cafe'!$A$2:$A$92&amp;"",'[1]ficha ruc cafe'!$H$2:$H$92,""),""),IF(OR(_xlpm.x="",_xlpm.x="-"),"",IFERROR(DATEVALUE(TRIM(_xlpm.x)),TRIM(_xlpm.x))))</f>
        <v>#NAME?</v>
      </c>
      <c r="EP10" s="33" t="e">
        <f t="array" aca="1" ref="EP10" ca="1">_xludf.LET(_xlpm.x,IFERROR(_xlfn.XLOOKUP($B10&amp;"",'[1]ficha ruc cafe'!$A$2:$A$92&amp;"",'[1]ficha ruc cafe'!$P$2:$P$92,""),""),IF(OR(_xlpm.x="",_xlpm.x="-"),"",TRIM(_xlpm.x)))</f>
        <v>#NAME?</v>
      </c>
      <c r="EQ10" s="33" t="e">
        <f t="array" aca="1" ref="EQ10" ca="1">_xludf.LET(_xlpm.x,IFERROR(_xlfn.XLOOKUP($B10&amp;"",'[1]ficha ruc cafe'!$A$2:$A$92&amp;"",'[1]ficha ruc cafe'!$Q$2:$Q$92,""),""),IF(OR(_xlpm.x="",_xlpm.x="-"),"",TRIM(_xlpm.x)))</f>
        <v>#NAME?</v>
      </c>
      <c r="ER10" s="33" t="e">
        <f t="array" aca="1" ref="ER10" ca="1">_xludf.LET(_xlpm.x,IFERROR(_xlfn.XLOOKUP($B10&amp;"",'[1]ficha ruc cafe'!$A$2:$A$92&amp;"",'[1]ficha ruc cafe'!$R$2:$R$92,""),""),IF(OR(_xlpm.x="",_xlpm.x="-"),"",TRIM(_xlpm.x)))</f>
        <v>#NAME?</v>
      </c>
      <c r="ES10" s="33" t="e">
        <f t="array" aca="1" ref="ES10" ca="1">_xludf.LET(_xlpm.x,IFERROR(_xlfn.XLOOKUP($B10&amp;"",'[1]ficha ruc cafe'!$A$2:$A$92&amp;"",'[1]ficha ruc cafe'!$T$2:$T$92,""),""),IF(OR(_xlpm.x="",_xlpm.x="-"),"",TRIM(_xlpm.x)))</f>
        <v>#NAME?</v>
      </c>
      <c r="ET10" s="31">
        <f>IFERROR(MATCH($B10,'[1]base consolidad MIDAGRI'!$A$2:$A$597,0),"")</f>
        <v>212</v>
      </c>
      <c r="EU10" s="34">
        <f>IFERROR(MATCH($B10,'[1]base global'!$DI$5:$DI$682,0)+4,"")</f>
        <v>578</v>
      </c>
    </row>
    <row r="11" spans="1:151" ht="183.75" customHeight="1" x14ac:dyDescent="0.3">
      <c r="A11" s="20">
        <v>10</v>
      </c>
      <c r="B11" s="21">
        <v>20542209951</v>
      </c>
      <c r="C11" s="22" t="s">
        <v>3193</v>
      </c>
      <c r="D11" s="22" t="s">
        <v>3194</v>
      </c>
      <c r="E11" s="24" t="str">
        <f t="array" ref="E11">IF($ET11="","",IF(INDEX('[1]base consolidad MIDAGRI'!DW$2:DW$597,$ET11)="","",INDEX('[1]base consolidad MIDAGRI'!DW$2:DW$597,$ET11)))</f>
        <v>Cooperativa Agraria Valle Grande</v>
      </c>
      <c r="F11" s="20" t="str">
        <f t="array" ref="F11">IF($ET11="","",IF(INDEX('[1]base consolidad MIDAGRI'!DU$2:DU$597,$ET11)="","",INDEX('[1]base consolidad MIDAGRI'!DU$2:DU$597,$ET11)))</f>
        <v xml:space="preserve">Inicia actividades el 17 de agosto del 2012, organización que se encuentra ubicado en la distrito de Soritor, provincia de Moyobamba </v>
      </c>
      <c r="G11" s="20" t="s">
        <v>3195</v>
      </c>
      <c r="H11" s="20" t="s">
        <v>3196</v>
      </c>
      <c r="I11" s="23" t="str">
        <f t="array" ref="I11">IF($ET11="","",IF(INDEX('[1]base consolidad MIDAGRI'!DJ$2:DJ$597,$ET11)="","",INDEX('[1]base consolidad MIDAGRI'!DJ$2:DJ$597,$ET11)))</f>
        <v>COOPERATIVA AGRARIA VALLE GRANDE</v>
      </c>
      <c r="J11" s="23" t="str">
        <f t="array" ref="J11">IF($ET11="","",IF(INDEX('[1]base consolidad MIDAGRI'!DQ$2:DQ$597,$ET11)="","",INDEX('[1]base consolidad MIDAGRI'!DQ$2:DQ$597,$ET11)))</f>
        <v>SI</v>
      </c>
      <c r="K11" s="25">
        <f t="array" ref="K11">IF($ET11="","",IF(INDEX('[1]base consolidad MIDAGRI'!DR$2:DR$597,$ET11)="","",INDEX('[1]base consolidad MIDAGRI'!DR$2:DR$597,$ET11)))</f>
        <v>41138</v>
      </c>
      <c r="L11" s="20" t="str">
        <f t="array" ref="L11">IF($ET11="","",IF(INDEX('[1]base consolidad MIDAGRI'!DN$2:DN$597,$ET11)="","",INDEX('[1]base consolidad MIDAGRI'!DN$2:DN$597,$ET11)))</f>
        <v>San Martín</v>
      </c>
      <c r="M11" s="20" t="e">
        <f t="array" aca="1" ref="M11" ca="1">IF($ET11="","",_xludf.LET(_xlpm.x,INDEX('[1]base consolidad MIDAGRI'!H$2:H$597,$ET11),IF(_xlpm.x="","",SUBSTITUTE(TRIM(_xlpm.x),"Convencion","Convención"))))</f>
        <v>#NAME?</v>
      </c>
      <c r="N11" s="20" t="str">
        <f t="array" ref="N11">IF($ET11="","",IF(INDEX('[1]base consolidad MIDAGRI'!I$2:I$597,$ET11)="","",INDEX('[1]base consolidad MIDAGRI'!I$2:I$597,$ET11)))</f>
        <v>Soritor</v>
      </c>
      <c r="O11" s="20" t="e">
        <f t="array" aca="1" ref="O11" ca="1">IF($B11="","",_xludf.LET(_xlpm.m,_xlfn.XLOOKUP($B11&amp;"",'[1]base consolidad MIDAGRI'!$A$2:$A$597&amp;"",'[1]base consolidad MIDAGRI'!$F$2:$F$597,""),_xlpm.g,_xlfn.XLOOKUP($B11&amp;"",'[1]base global'!$DI$5:$DI$682&amp;"",'[1]base global'!$E$5:$E$682,""),RIGHT("000000"&amp;IF(_xlpm.m&lt;&gt;"",_xlpm.m,IF(_xlpm.g&lt;&gt;"",_xlpm.g,"220105")),6)))</f>
        <v>#NAME?</v>
      </c>
      <c r="P11" s="20" t="str">
        <f t="array" ref="P11">IF($ET11="","",IF(INDEX('[1]base consolidad MIDAGRI'!E$2:E$597,$ET11)="","",INDEX('[1]base consolidad MIDAGRI'!E$2:E$597,$ET11)))</f>
        <v>San Martin</v>
      </c>
      <c r="Q11" s="20" t="str">
        <f t="array" ref="Q11">IF($ET11="","",IF(INDEX('[1]base consolidad MIDAGRI'!EK$2:EK$597,$ET11)="","",INDEX('[1]base consolidad MIDAGRI'!EK$2:EK$597,$ET11)))</f>
        <v>Jr. Hipolito Rangel Nro. 732 (A una Cuadra de Plaza Armas)</v>
      </c>
      <c r="R11" s="20" t="str">
        <f t="array" ref="R11">IF($ET11="","",IF(INDEX('[1]base consolidad MIDAGRI'!ES$2:ES$597,$ET11)="","",INDEX('[1]base consolidad MIDAGRI'!ES$2:ES$597,$ET11)))</f>
        <v>Bernales Del Aguila Carlos Ivan</v>
      </c>
      <c r="S11" s="20">
        <f t="array" ref="S11">IF($ET11="","",IF(INDEX('[1]base consolidad MIDAGRI'!ET$2:ET$597,$ET11)="","",INDEX('[1]base consolidad MIDAGRI'!ET$2:ET$597,$ET11)))</f>
        <v>995753681</v>
      </c>
      <c r="T11" s="20" t="str">
        <f t="array" ref="T11">IF($ET11="","",IF(INDEX('[1]base consolidad MIDAGRI'!EP$2:EP$597,$ET11)="","",INDEX('[1]base consolidad MIDAGRI'!EP$2:EP$597,$ET11)))</f>
        <v>Bernales Del Aguila Carlos Ivan</v>
      </c>
      <c r="U11" s="20" t="str">
        <f t="array" ref="U11">IF($ET11="","",IF(INDEX('[1]base consolidad MIDAGRI'!EL$2:EL$597,$ET11)="","",INDEX('[1]base consolidad MIDAGRI'!EL$2:EL$597,$ET11)))</f>
        <v>vallegrande2018@gmail.com</v>
      </c>
      <c r="V11" s="20">
        <f t="array" ref="V11">IF($ET11="","",IF(INDEX('[1]base consolidad MIDAGRI'!EM$2:EM$597,$ET11)="","",INDEX('[1]base consolidad MIDAGRI'!EM$2:EM$597,$ET11)))</f>
        <v>995753681</v>
      </c>
      <c r="W11" s="20" t="str">
        <f t="array" ref="W11">IF($ET11="","",IF(INDEX('[1]base consolidad MIDAGRI'!EN$2:EN$597,$ET11)="","",INDEX('[1]base consolidad MIDAGRI'!EN$2:EN$597,$ET11)))</f>
        <v>en trámite</v>
      </c>
      <c r="X11" s="20" t="str">
        <f t="array" ref="X11">IF($ET11="","",IF(INDEX('[1]base consolidad MIDAGRI'!EO$2:EO$597,$ET11)="","",INDEX('[1]base consolidad MIDAGRI'!EO$2:EO$597,$ET11)))</f>
        <v>no cuenta</v>
      </c>
      <c r="Y11" s="26">
        <f t="array" ref="Y11">IF($ET11="","",IF(INDEX('[1]base consolidad MIDAGRI'!DX$2:DX$597,$ET11)="","",INDEX('[1]base consolidad MIDAGRI'!DX$2:DX$597,$ET11)))</f>
        <v>468</v>
      </c>
      <c r="Z11" s="26">
        <f t="array" ref="Z11">IF($ET11="","",IF(INDEX('[1]base consolidad MIDAGRI'!DY$2:DY$597,$ET11)="","",INDEX('[1]base consolidad MIDAGRI'!DY$2:DY$597,$ET11)))</f>
        <v>154</v>
      </c>
      <c r="AA11" s="20" t="str">
        <f t="array" ref="AA11">IF($ET11="","",IF(INDEX('[1]base consolidad MIDAGRI'!C$2:C$597,$ET11)="","",INDEX('[1]base consolidad MIDAGRI'!C$2:C$597,$ET11)))</f>
        <v>CAFÉ</v>
      </c>
      <c r="AB11" s="20">
        <f t="array" ref="AB11">IF($ET11="","",IF(INDEX('[1]base consolidad MIDAGRI'!DZ$2:DZ$597,$ET11)="","",INDEX('[1]base consolidad MIDAGRI'!DZ$2:DZ$597,$ET11)))</f>
        <v>4031</v>
      </c>
      <c r="AC11" s="20">
        <f t="array" ref="AC11">IF($ET11="","",IF(INDEX('[1]base consolidad MIDAGRI'!EA$2:EA$597,$ET11)="","",INDEX('[1]base consolidad MIDAGRI'!EA$2:EA$597,$ET11)))</f>
        <v>68500</v>
      </c>
      <c r="AD11" s="20" t="str">
        <f t="array" ref="AD11">IF($ET11="","",IF(INDEX('[1]base consolidad MIDAGRI'!EB$2:EB$597,$ET11)="","",INDEX('[1]base consolidad MIDAGRI'!EB$2:EB$597,$ET11)))</f>
        <v>Marzo - Noviembre</v>
      </c>
      <c r="AE11" s="20" t="str">
        <f t="array" ref="AE11">IF($ET11="","",IF(INDEX('[1]base consolidad MIDAGRI'!EC$2:EC$597,$ET11)="","",INDEX('[1]base consolidad MIDAGRI'!EC$2:EC$597,$ET11)))</f>
        <v>Marzo - Diciembre</v>
      </c>
      <c r="AF11" s="20" t="e">
        <f t="array" aca="1" ref="AF11" ca="1">_xludf.LET(_xlpm.x,IFERROR(_xlfn.XLOOKUP($B11&amp;"",'[1]base consolidad MIDAGRI'!$A$2:$A$597&amp;"",'[1]base consolidad MIDAGRI'!$ED$2:$ED$597,""),""),IF(OR(_xlpm.x="",_xlpm.x=0),"",_xlpm.x))</f>
        <v>#NAME?</v>
      </c>
      <c r="AG11" s="20" t="e">
        <f t="array" aca="1" ref="AG11" ca="1">_xludf.LET(_xlpm.x,IFERROR(_xlfn.XLOOKUP($B11&amp;"",'[1]base consolidad MIDAGRI'!$A$2:$A$597&amp;"",'[1]base consolidad MIDAGRI'!$EE$2:$EE$597,""),""),IF(OR(_xlpm.x="",_xlpm.x=0),"",_xlpm.x))</f>
        <v>#NAME?</v>
      </c>
      <c r="AH11" s="20" t="str">
        <f t="array" ref="AH11">IF($ET11="","",IF(INDEX('[1]base consolidad MIDAGRI'!EF$2:EF$597,$ET11)="","",INDEX('[1]base consolidad MIDAGRI'!EF$2:EF$597,$ET11)))</f>
        <v xml:space="preserve">Si (CU827371 - Vence 24/08/2026) </v>
      </c>
      <c r="AI11" s="20" t="str">
        <f t="array" ref="AI11">IF($ET11="","",IF(INDEX('[1]base consolidad MIDAGRI'!EG$2:EG$597,$ET11)="","",INDEX('[1]base consolidad MIDAGRI'!EG$2:EG$597,$ET11)))</f>
        <v>Si ( FAIR TRADE INTERNACIONAL - 28953 - 27/07/2027), (FAIR TRADING USA - 101034770 - 27/07/2027)</v>
      </c>
      <c r="AJ11" s="20" t="str">
        <f t="array" ref="AJ11">IF($ET11="","",IF(INDEX('[1]base consolidad MIDAGRI'!EH$2:EH$597,$ET11)="","",INDEX('[1]base consolidad MIDAGRI'!EH$2:EH$597,$ET11)))</f>
        <v>RAIN FOREST ( RA_00079662202, VENCE 24/08/2026)</v>
      </c>
      <c r="AK11" s="20" t="str">
        <f t="array" ref="AK11">IF($ET11="","",IF(INDEX('[1]base consolidad MIDAGRI'!EI$2:EI$597,$ET11)="","",INDEX('[1]base consolidad MIDAGRI'!EI$2:EI$597,$ET11)))</f>
        <v>Grado 1: Se admite un máximo de 15 defectos o imperfecciones, Grado 2: Se admite un máximo de 23 defectos</v>
      </c>
      <c r="AL11" s="20" t="str">
        <f t="array" ref="AL11">IF($ET11="","",IF(INDEX('[1]base consolidad MIDAGRI'!EV$2:EV$597,$ET11)="","",INDEX('[1]base consolidad MIDAGRI'!EV$2:EV$597,$ET11)))</f>
        <v>No cuenta con Registro</v>
      </c>
      <c r="AM11" s="25" t="str">
        <f t="array" ref="AM11">IF($ET11="","",IF(INDEX('[1]base consolidad MIDAGRI'!EW$2:EW$597,$ET11)="","",INDEX('[1]base consolidad MIDAGRI'!EW$2:EW$597,$ET11)))</f>
        <v/>
      </c>
      <c r="AN11" s="20" t="str">
        <f t="array" ref="AN11">IF($ET11="","",IF(INDEX('[1]base consolidad MIDAGRI'!EX$2:EX$597,$ET11)="","",INDEX('[1]base consolidad MIDAGRI'!EX$2:EX$597,$ET11)))</f>
        <v/>
      </c>
      <c r="AO11" s="20" t="str">
        <f t="array" ref="AO11">IF($ET11="","",IF(INDEX('[1]base consolidad MIDAGRI'!EY$2:EY$597,$ET11)="","",INDEX('[1]base consolidad MIDAGRI'!EY$2:EY$597,$ET11)))</f>
        <v/>
      </c>
      <c r="AP11" s="20" t="str">
        <f t="array" ref="AP11">IF($ET11="","",IF(INDEX('[1]base consolidad MIDAGRI'!EZ$2:EZ$597,$ET11)="","",INDEX('[1]base consolidad MIDAGRI'!EZ$2:EZ$597,$ET11)))</f>
        <v/>
      </c>
      <c r="AQ11" s="20" t="str">
        <f t="array" ref="AQ11">IF($ET11="","",IF(INDEX('[1]base consolidad MIDAGRI'!FA$2:FA$597,$ET11)="","",INDEX('[1]base consolidad MIDAGRI'!FA$2:FA$597,$ET11)))</f>
        <v/>
      </c>
      <c r="AR11" s="23" t="str">
        <f t="array" ref="AR11">IF($ET11="","",IF(INDEX('[1]base consolidad MIDAGRI'!FC$2:FC$597,$ET11)="","",INDEX('[1]base consolidad MIDAGRI'!FC$2:FC$597,$ET11)))</f>
        <v>SI</v>
      </c>
      <c r="AS11" s="27">
        <f t="array" ref="AS11">IF($ET11="","",IF(INDEX('[1]base consolidad MIDAGRI'!FD$2:FD$597,$ET11)="","",INDEX('[1]base consolidad MIDAGRI'!FD$2:FD$597,$ET11)))</f>
        <v>10702633.460000001</v>
      </c>
      <c r="AT11" s="27">
        <f t="array" ref="AT11">IF($ET11="","",IF(INDEX('[1]base consolidad MIDAGRI'!FE$2:FE$597,$ET11)="","",INDEX('[1]base consolidad MIDAGRI'!FE$2:FE$597,$ET11)))</f>
        <v>1326390</v>
      </c>
      <c r="AU11" s="27">
        <f t="array" ref="AU11">IF($ET11="","",IF(INDEX('[1]base consolidad MIDAGRI'!FF$2:FF$597,$ET11)="","",INDEX('[1]base consolidad MIDAGRI'!FF$2:FF$597,$ET11)))</f>
        <v>19223.043478260872</v>
      </c>
      <c r="AV11" s="27">
        <f t="array" ref="AV11">IF($ET11="","",IF(INDEX('[1]base consolidad MIDAGRI'!FG$2:FG$597,$ET11)="","",INDEX('[1]base consolidad MIDAGRI'!FG$2:FG$597,$ET11)))</f>
        <v>69.901976284584975</v>
      </c>
      <c r="AW11" s="20" t="str">
        <f t="array" ref="AW11">IF($ET11="","",IF(INDEX('[1]base consolidad MIDAGRI'!FH$2:FH$597,$ET11)="","",INDEX('[1]base consolidad MIDAGRI'!FH$2:FH$597,$ET11)))</f>
        <v xml:space="preserve">Reino Unido,Belgica, Estados Unidos, Francia, Suecia, Alemania. </v>
      </c>
      <c r="AX11" s="20" t="str">
        <f t="array" ref="AX11">IF($ET11="","",IF(INDEX('[1]base consolidad MIDAGRI'!R$2:R$597,$ET11)="","",INDEX('[1]base consolidad MIDAGRI'!R$2:R$597,$ET11)))</f>
        <v>PAC</v>
      </c>
      <c r="AY11" s="20" t="str">
        <f t="array" ref="AY11">IF($ET11="","",IF(INDEX('[1]base consolidad MIDAGRI'!S$2:S$597,$ET11)="","",INDEX('[1]base consolidad MIDAGRI'!S$2:S$597,$ET11)))</f>
        <v>2025</v>
      </c>
      <c r="AZ11" s="20">
        <f t="array" ref="AZ11">IF($ET11="","",IF(INDEX('[1]base consolidad MIDAGRI'!DS$2:DS$597,$ET11)="","",INDEX('[1]base consolidad MIDAGRI'!DS$2:DS$597,$ET11)))</f>
        <v>2025</v>
      </c>
      <c r="BA11" s="20" t="s">
        <v>184</v>
      </c>
      <c r="BB11" s="20" t="e">
        <f t="array" aca="1" ref="BB11" ca="1">IF($ET11="","",_xludf.LET(_xlpm.x,INDEX('[1]base consolidad MIDAGRI'!DT$2:DT$597,$ET11),IF(_xlpm.x="","",_xludf.IFS(LOWER(TRIM(_xlpm.x))="ejecucion","Ejecución",LOWER(TRIM(_xlpm.x))="ejecusion","Ejecución",TRUE,TRIM(_xlpm.x)))))</f>
        <v>#NAME?</v>
      </c>
      <c r="BC11" s="20" t="str">
        <f t="array" ref="BC11">IF($ET11="","",IF(INDEX('[1]base consolidad MIDAGRI'!DV$2:DV$597,$ET11)="","",INDEX('[1]base consolidad MIDAGRI'!DV$2:DV$597,$ET11)))</f>
        <v>Se ha logrado apoyar mediante especialista EUDR cumplir con el avance de empadronamiento y gelocalización, participación en ruedas de negocio.</v>
      </c>
      <c r="BD11" s="28">
        <f t="array" ref="BD11">IF($ET11="","",IF(INDEX('[1]base consolidad MIDAGRI'!EJ$2:EJ$597,$ET11)="","",INDEX('[1]base consolidad MIDAGRI'!EJ$2:EJ$597,$ET11)))</f>
        <v>1</v>
      </c>
      <c r="BE11" s="20" t="str">
        <f t="array" ref="BE11">IF($ET11="","",IF(INDEX('[1]base consolidad MIDAGRI'!FI$2:FI$597,$ET11)="","",INDEX('[1]base consolidad MIDAGRI'!FI$2:FI$597,$ET11)))</f>
        <v>pacMAYOR|san martin</v>
      </c>
      <c r="BF11" s="26">
        <f t="array" ref="BF11">IF($ET11="","",INDEX('[1]base consolidad MIDAGRI'!W$2:W$597,$ET11))</f>
        <v>0</v>
      </c>
      <c r="BG11" s="26">
        <f t="array" ref="BG11">IF($ET11="","",INDEX('[1]base consolidad MIDAGRI'!X$2:X$597,$ET11))</f>
        <v>0</v>
      </c>
      <c r="BH11" s="26">
        <f t="array" ref="BH11">IF($ET11="","",INDEX('[1]base consolidad MIDAGRI'!Y$2:Y$597,$ET11))</f>
        <v>0</v>
      </c>
      <c r="BI11" s="26">
        <f t="array" ref="BI11">IF($ET11="","",INDEX('[1]base consolidad MIDAGRI'!Z$2:Z$597,$ET11))</f>
        <v>0</v>
      </c>
      <c r="BJ11" s="26">
        <f t="array" ref="BJ11">IF($ET11="","",INDEX('[1]base consolidad MIDAGRI'!AA$2:AA$597,$ET11))</f>
        <v>0</v>
      </c>
      <c r="BK11" s="26">
        <f t="array" ref="BK11">IF($ET11="","",INDEX('[1]base consolidad MIDAGRI'!AB$2:AB$597,$ET11))</f>
        <v>0</v>
      </c>
      <c r="BL11" s="26">
        <f t="array" ref="BL11">IF($ET11="","",INDEX('[1]base consolidad MIDAGRI'!AC$2:AC$597,$ET11))</f>
        <v>0</v>
      </c>
      <c r="BM11" s="26">
        <f t="array" ref="BM11">IF($ET11="","",INDEX('[1]base consolidad MIDAGRI'!AD$2:AD$597,$ET11))</f>
        <v>0</v>
      </c>
      <c r="BN11" s="26">
        <f t="array" ref="BN11">IF($ET11="","",INDEX('[1]base consolidad MIDAGRI'!AE$2:AE$597,$ET11))</f>
        <v>0</v>
      </c>
      <c r="BO11" s="26">
        <f t="array" ref="BO11">IF($ET11="","",INDEX('[1]base consolidad MIDAGRI'!AF$2:AF$597,$ET11))</f>
        <v>0</v>
      </c>
      <c r="BP11" s="26">
        <f t="array" ref="BP11">IF($ET11="","",INDEX('[1]base consolidad MIDAGRI'!AG$2:AG$597,$ET11))</f>
        <v>0</v>
      </c>
      <c r="BQ11" s="26">
        <f t="array" ref="BQ11">IF($ET11="","",INDEX('[1]base consolidad MIDAGRI'!AH$2:AH$597,$ET11))</f>
        <v>0</v>
      </c>
      <c r="BR11" s="26">
        <f t="array" ref="BR11">IF($ET11="","",INDEX('[1]base consolidad MIDAGRI'!AI$2:AI$597,$ET11))</f>
        <v>0</v>
      </c>
      <c r="BS11" s="26">
        <f t="array" ref="BS11">IF($ET11="","",INDEX('[1]base consolidad MIDAGRI'!AJ$2:AJ$597,$ET11))</f>
        <v>0</v>
      </c>
      <c r="BT11" s="26">
        <f t="array" ref="BT11">IF($ET11="","",INDEX('[1]base consolidad MIDAGRI'!AK$2:AK$597,$ET11))</f>
        <v>0</v>
      </c>
      <c r="BU11" s="26">
        <f t="array" ref="BU11">IF($ET11="","",INDEX('[1]base consolidad MIDAGRI'!AL$2:AL$597,$ET11))</f>
        <v>0</v>
      </c>
      <c r="BV11" s="26">
        <f t="array" ref="BV11">IF($ET11="","",IF(INDEX('[1]base consolidad MIDAGRI'!AM$2:AM$597,$ET11)="","",INDEX('[1]base consolidad MIDAGRI'!AM$2:AM$597,$ET11)))</f>
        <v>0</v>
      </c>
      <c r="BW11" s="26">
        <f t="array" ref="BW11">IF($ET11="","",IF(INDEX('[1]base consolidad MIDAGRI'!AN$2:AN$597,$ET11)="","",INDEX('[1]base consolidad MIDAGRI'!AN$2:AN$597,$ET11)))</f>
        <v>0</v>
      </c>
      <c r="BX11" s="26">
        <f t="array" ref="BX11">IF($ET11="","",INDEX('[1]base consolidad MIDAGRI'!AO$2:AO$597,$ET11))</f>
        <v>0</v>
      </c>
      <c r="BY11" s="26">
        <f t="array" ref="BY11">IF($ET11="","",IF(INDEX('[1]base consolidad MIDAGRI'!AP$2:AP$597,$ET11)="","",INDEX('[1]base consolidad MIDAGRI'!AP$2:AP$597,$ET11)))</f>
        <v>400</v>
      </c>
      <c r="BZ11" s="26">
        <f t="array" ref="BZ11">IF($ET11="","",IF(INDEX('[1]base consolidad MIDAGRI'!AQ$2:AQ$597,$ET11)="","",INDEX('[1]base consolidad MIDAGRI'!AQ$2:AQ$597,$ET11)))</f>
        <v>206</v>
      </c>
      <c r="CA11" s="26">
        <f t="array" ref="CA11">IF($ET11="","",INDEX('[1]base consolidad MIDAGRI'!AR$2:AR$597,$ET11))</f>
        <v>606</v>
      </c>
      <c r="CB11" s="26">
        <f t="array" ref="CB11">IF($ET11="","",INDEX('[1]base consolidad MIDAGRI'!AT$2:AT$597,$ET11))</f>
        <v>0</v>
      </c>
      <c r="CC11" s="26">
        <f t="array" ref="CC11">IF($ET11="","",INDEX('[1]base consolidad MIDAGRI'!AU$2:AU$597,$ET11))</f>
        <v>0</v>
      </c>
      <c r="CD11" s="26">
        <f t="array" ref="CD11">IF($ET11="","",INDEX('[1]base consolidad MIDAGRI'!AV$2:AV$597,$ET11))</f>
        <v>0</v>
      </c>
      <c r="CE11" s="26">
        <f t="array" ref="CE11">IF($ET11="","",INDEX('[1]base consolidad MIDAGRI'!AW$2:AW$597,$ET11))</f>
        <v>0</v>
      </c>
      <c r="CF11" s="26">
        <f t="array" ref="CF11">IF($ET11="","",INDEX('[1]base consolidad MIDAGRI'!AX$2:AX$597,$ET11))</f>
        <v>0</v>
      </c>
      <c r="CG11" s="26">
        <f t="array" ref="CG11">IF($ET11="","",INDEX('[1]base consolidad MIDAGRI'!AY$2:AY$597,$ET11))</f>
        <v>0</v>
      </c>
      <c r="CH11" s="26">
        <f t="array" ref="CH11">IF($ET11="","",INDEX('[1]base consolidad MIDAGRI'!AZ$2:AZ$597,$ET11))</f>
        <v>0</v>
      </c>
      <c r="CI11" s="26">
        <f t="array" ref="CI11">IF($ET11="","",INDEX('[1]base consolidad MIDAGRI'!BA$2:BA$597,$ET11))</f>
        <v>0</v>
      </c>
      <c r="CJ11" s="26" t="str">
        <f t="array" ref="CJ11">IF($ET11="","",IF(INDEX('[1]base consolidad MIDAGRI'!BB$2:BB$597,$ET11)="","",INDEX('[1]base consolidad MIDAGRI'!BB$2:BB$597,$ET11)))</f>
        <v/>
      </c>
      <c r="CK11" s="26" t="str">
        <f t="array" ref="CK11">IF($ET11="","",IF(INDEX('[1]base consolidad MIDAGRI'!BC$2:BC$597,$ET11)="","",INDEX('[1]base consolidad MIDAGRI'!BC$2:BC$597,$ET11)))</f>
        <v/>
      </c>
      <c r="CL11" s="26">
        <f t="array" ref="CL11">IF($ET11="","",IF(INDEX('[1]base consolidad MIDAGRI'!BD$2:BD$597,$ET11)="","",INDEX('[1]base consolidad MIDAGRI'!BD$2:BD$597,$ET11)))</f>
        <v>6</v>
      </c>
      <c r="CM11" s="26">
        <f t="array" ref="CM11">IF($ET11="","",IF(INDEX('[1]base consolidad MIDAGRI'!BE$2:BE$597,$ET11)="","",INDEX('[1]base consolidad MIDAGRI'!BE$2:BE$597,$ET11)))</f>
        <v>0</v>
      </c>
      <c r="CN11" s="29">
        <f t="array" ref="CN11">IF($ET11="","",INDEX('[1]base consolidad MIDAGRI'!BF$2:BF$597,$ET11))</f>
        <v>0</v>
      </c>
      <c r="CO11" s="29">
        <f t="array" ref="CO11">IF($ET11="","",INDEX('[1]base consolidad MIDAGRI'!BG$2:BG$597,$ET11))</f>
        <v>0</v>
      </c>
      <c r="CP11" s="29">
        <f t="array" ref="CP11">IF($ET11="","",INDEX('[1]base consolidad MIDAGRI'!BH$2:BH$597,$ET11))</f>
        <v>0</v>
      </c>
      <c r="CQ11" s="29">
        <f t="array" ref="CQ11">IF($ET11="","",INDEX('[1]base consolidad MIDAGRI'!BI$2:BI$597,$ET11))</f>
        <v>0</v>
      </c>
      <c r="CR11" s="29">
        <f t="array" ref="CR11">IF($ET11="","",INDEX('[1]base consolidad MIDAGRI'!BL$2:BL$597,$ET11))</f>
        <v>0</v>
      </c>
      <c r="CS11" s="29">
        <f t="array" ref="CS11">IF($ET11="","",INDEX('[1]base consolidad MIDAGRI'!BM$2:BM$597,$ET11))</f>
        <v>0</v>
      </c>
      <c r="CT11" s="29">
        <f t="array" ref="CT11">IF($ET11="","",INDEX('[1]base consolidad MIDAGRI'!BN$2:BN$597,$ET11))</f>
        <v>0</v>
      </c>
      <c r="CU11" s="29">
        <f t="array" ref="CU11">IF($ET11="","",INDEX('[1]base consolidad MIDAGRI'!BQ$2:BQ$597,$ET11))</f>
        <v>0</v>
      </c>
      <c r="CV11" s="29">
        <f t="array" ref="CV11">IF($ET11="","",INDEX('[1]base consolidad MIDAGRI'!BR$2:BR$597,$ET11))</f>
        <v>0</v>
      </c>
      <c r="CW11" s="29">
        <f t="array" ref="CW11">IF($ET11="","",INDEX('[1]base consolidad MIDAGRI'!BS$2:BS$597,$ET11))</f>
        <v>0</v>
      </c>
      <c r="CX11" s="29">
        <f t="array" ref="CX11">IF($ET11="","",INDEX('[1]base consolidad MIDAGRI'!BV$2:BV$597,$ET11))</f>
        <v>0</v>
      </c>
      <c r="CY11" s="29">
        <f t="array" ref="CY11">IF($ET11="","",INDEX('[1]base consolidad MIDAGRI'!BW$2:BW$597,$ET11))</f>
        <v>0</v>
      </c>
      <c r="CZ11" s="29">
        <f t="array" ref="CZ11">IF($ET11="","",INDEX('[1]base consolidad MIDAGRI'!BX$2:BX$597,$ET11))</f>
        <v>0</v>
      </c>
      <c r="DA11" s="29">
        <f t="array" ref="DA11">IF($ET11="","",INDEX('[1]base consolidad MIDAGRI'!CA$2:CA$597,$ET11))</f>
        <v>0</v>
      </c>
      <c r="DB11" s="29">
        <f t="array" ref="DB11">IF($ET11="","",INDEX('[1]base consolidad MIDAGRI'!CB$2:CB$597,$ET11))</f>
        <v>0</v>
      </c>
      <c r="DC11" s="29">
        <f t="array" ref="DC11">IF($ET11="","",INDEX('[1]base consolidad MIDAGRI'!CC$2:CC$597,$ET11))</f>
        <v>0</v>
      </c>
      <c r="DD11" s="30" t="str">
        <f t="array" ref="DD11">IF($ET11="","",IF(INDEX('[1]base consolidad MIDAGRI'!CF$2:CF$597,$ET11)="","",INDEX('[1]base consolidad MIDAGRI'!CF$2:CF$597,$ET11)))</f>
        <v/>
      </c>
      <c r="DE11" s="30" t="str">
        <f t="array" ref="DE11">IF($ET11="","",IF(INDEX('[1]base consolidad MIDAGRI'!CG$2:CG$597,$ET11)="","",INDEX('[1]base consolidad MIDAGRI'!CG$2:CG$597,$ET11)))</f>
        <v/>
      </c>
      <c r="DF11" s="29">
        <f t="array" ref="DF11">IF($ET11="","",INDEX('[1]base consolidad MIDAGRI'!CH$2:CH$597,$ET11))</f>
        <v>0</v>
      </c>
      <c r="DG11" s="30">
        <f t="array" ref="DG11">IF($ET11="","",IF(INDEX('[1]base consolidad MIDAGRI'!CL$2:CL$597,$ET11)="","",INDEX('[1]base consolidad MIDAGRI'!CL$2:CL$597,$ET11)))</f>
        <v>3981139.445442799</v>
      </c>
      <c r="DH11" s="30">
        <f t="array" ref="DH11">IF($ET11="","",IF(INDEX('[1]base consolidad MIDAGRI'!CM$2:CM$597,$ET11)="","",INDEX('[1]base consolidad MIDAGRI'!CM$2:CM$597,$ET11)))</f>
        <v>38924310.933466069</v>
      </c>
      <c r="DI11" s="29">
        <f t="array" ref="DI11">IF($ET11="","",INDEX('[1]base consolidad MIDAGRI'!CN$2:CN$597,$ET11))</f>
        <v>42905450.378908873</v>
      </c>
      <c r="DJ11" s="29">
        <f t="array" ref="DJ11">IF($ET11="","",INDEX('[1]base consolidad MIDAGRI'!CQ$2:CQ$597,$ET11))</f>
        <v>0</v>
      </c>
      <c r="DK11" s="29">
        <f t="array" ref="DK11">IF($ET11="","",INDEX('[1]base consolidad MIDAGRI'!CR$2:CR$597,$ET11))</f>
        <v>0</v>
      </c>
      <c r="DL11" s="29">
        <f t="array" ref="DL11">IF($ET11="","",INDEX('[1]base consolidad MIDAGRI'!CS$2:CS$597,$ET11))</f>
        <v>0</v>
      </c>
      <c r="DM11" s="29">
        <f t="array" ref="DM11">IF($ET11="","",INDEX('[1]base consolidad MIDAGRI'!CT$2:CT$597,$ET11))</f>
        <v>0</v>
      </c>
      <c r="DN11" s="29">
        <f t="array" ref="DN11">IF($ET11="","",INDEX('[1]base consolidad MIDAGRI'!CU$2:CU$597,$ET11))</f>
        <v>0</v>
      </c>
      <c r="DO11" s="29">
        <f t="array" ref="DO11">IF($ET11="","",INDEX('[1]base consolidad MIDAGRI'!CV$2:CV$597,$ET11))</f>
        <v>0</v>
      </c>
      <c r="DP11" s="29">
        <f t="array" ref="DP11">IF($ET11="","",INDEX('[1]base consolidad MIDAGRI'!CW$2:CW$597,$ET11))</f>
        <v>0</v>
      </c>
      <c r="DQ11" s="29">
        <f t="array" ref="DQ11">IF($ET11="","",INDEX('[1]base consolidad MIDAGRI'!CX$2:CX$597,$ET11))</f>
        <v>0</v>
      </c>
      <c r="DR11" s="29">
        <f t="array" ref="DR11">IF($ET11="","",INDEX('[1]base consolidad MIDAGRI'!CY$2:CY$597,$ET11))</f>
        <v>0</v>
      </c>
      <c r="DS11" s="29">
        <f t="array" ref="DS11">IF($ET11="","",INDEX('[1]base consolidad MIDAGRI'!CZ$2:CZ$597,$ET11))</f>
        <v>0</v>
      </c>
      <c r="DT11" s="29">
        <f t="array" ref="DT11">IF($ET11="","",INDEX('[1]base consolidad MIDAGRI'!DA$2:DA$597,$ET11))</f>
        <v>0</v>
      </c>
      <c r="DU11" s="29">
        <f t="array" ref="DU11">IF($ET11="","",INDEX('[1]base consolidad MIDAGRI'!DB$2:DB$597,$ET11))</f>
        <v>0</v>
      </c>
      <c r="DV11" s="29">
        <f t="array" ref="DV11">IF($ET11="","",INDEX('[1]base consolidad MIDAGRI'!DC$2:DC$597,$ET11))</f>
        <v>0</v>
      </c>
      <c r="DW11" s="29">
        <f t="array" ref="DW11">IF($ET11="","",INDEX('[1]base consolidad MIDAGRI'!DD$2:DD$597,$ET11))</f>
        <v>0</v>
      </c>
      <c r="DX11" s="29">
        <f t="array" ref="DX11">IF($ET11="","",INDEX('[1]base consolidad MIDAGRI'!DE$2:DE$597,$ET11))</f>
        <v>0</v>
      </c>
      <c r="DY11" s="29">
        <f t="array" ref="DY11">IF($ET11="","",INDEX('[1]base consolidad MIDAGRI'!DF$2:DF$597,$ET11))</f>
        <v>42905450.378908858</v>
      </c>
      <c r="DZ11" s="29">
        <f t="array" ref="DZ11">IF($ET11="","",INDEX('[1]base consolidad MIDAGRI'!DG$2:DG$597,$ET11))</f>
        <v>0</v>
      </c>
      <c r="EA11" s="29">
        <f t="array" ref="EA11">IF($ET11="","",INDEX('[1]base consolidad MIDAGRI'!DH$2:DH$597,$ET11))</f>
        <v>0</v>
      </c>
      <c r="EB11" s="29">
        <f t="array" ref="EB11">IF($ET11="","",INDEX('[1]base consolidad MIDAGRI'!DI$2:DI$597,$ET11))</f>
        <v>42905450.378908858</v>
      </c>
      <c r="EC11" s="20" t="str">
        <f t="array" ref="EC11">IF($ET11="","",IF(INDEX('[1]base consolidad MIDAGRI'!D$2:D$597,$ET11)="","",INDEX('[1]base consolidad MIDAGRI'!D$2:D$597,$ET11)))</f>
        <v>CAFE VERDE</v>
      </c>
      <c r="ED11" s="20" t="e">
        <f t="array" aca="1" ref="ED11" ca="1">IF($B11="","",_xludf.LET(_xlpm.m,_xlfn.XLOOKUP($B11&amp;"",'[1]base consolidad MIDAGRI'!$A$2:$A$597&amp;"",'[1]base consolidad MIDAGRI'!$DK$2:$DK$597,""),_xlpm.g,_xlfn.XLOOKUP($B11&amp;"",'[1]base global'!$DI$5:$DI$682&amp;"",'[1]base global'!$DK$5:$DK$682,""),IF(_xlpm.m&lt;&gt;"",_xlpm.m,_xlpm.g)))</f>
        <v>#NAME?</v>
      </c>
      <c r="EE11" s="20" t="e">
        <f t="array" aca="1" ref="EE11" ca="1">_xludf.LET(_xlpm.x,IFERROR(_xlfn.XLOOKUP($B11&amp;"",'[1]base consolidad MIDAGRI'!$A$2:$A$597&amp;"",'[1]base consolidad MIDAGRI'!$FB$2:$FB$597,""),""),IF(OR(_xlpm.x="",_xlpm.x=0),"",_xlpm.x))</f>
        <v>#NAME?</v>
      </c>
      <c r="EF11" s="31">
        <f t="array" ref="EF11">IF($ET11="","",IF(INDEX('[1]base consolidad MIDAGRI'!T$2:T$597,$ET11)="","",INDEX('[1]base consolidad MIDAGRI'!T$2:T$597,$ET11)))</f>
        <v>1</v>
      </c>
      <c r="EG11" s="20" t="str">
        <f t="array" ref="EG11">IF($ET11="","",IF(INDEX('[1]base consolidad MIDAGRI'!U$2:U$597,$ET11)="","",INDEX('[1]base consolidad MIDAGRI'!U$2:U$597,$ET11)))</f>
        <v>SI</v>
      </c>
      <c r="EH11" s="20" t="str">
        <f t="array" ref="EH11">IF($ET11="","",IF(INDEX('[1]base consolidad MIDAGRI'!V$2:V$597,$ET11)="","",INDEX('[1]base consolidad MIDAGRI'!V$2:V$597,$ET11)))</f>
        <v>SI</v>
      </c>
      <c r="EI11" s="26">
        <f t="array" ref="EI11">IF($ET11="","",IF(INDEX('[1]base consolidad MIDAGRI'!AS$2:AS$597,$ET11)="","",INDEX('[1]base consolidad MIDAGRI'!AS$2:AS$597,$ET11)))</f>
        <v>606</v>
      </c>
      <c r="EJ11" s="32">
        <f t="shared" si="0"/>
        <v>42905450.378908873</v>
      </c>
      <c r="EK11" s="20" t="str">
        <f t="array" ref="EK11">IFERROR(_xlfn.XLOOKUP($B11&amp;"",'[1]base 7'!$AD$4:$AD$9&amp;"",'[1]base 7'!$I$4:$I$9,""),"")</f>
        <v/>
      </c>
      <c r="EL11" s="33" t="e">
        <f t="array" aca="1" ref="EL11" ca="1">_xludf.LET(_xlpm.x,IFERROR(_xlfn.XLOOKUP($B11&amp;"",'[1]ficha ruc cafe'!$A$2:$A$92&amp;"",'[1]ficha ruc cafe'!$G$2:$G$92,""),""),IF(OR(_xlpm.x="",_xlpm.x="-"),"",TRIM(_xlpm.x)))</f>
        <v>#NAME?</v>
      </c>
      <c r="EM11" s="33" t="e">
        <f t="array" aca="1" ref="EM11" ca="1">_xludf.LET(_xlpm.x,IFERROR(_xlfn.XLOOKUP($B11&amp;"",'[1]ficha ruc cafe'!$A$2:$A$92&amp;"",'[1]ficha ruc cafe'!$F$2:$F$92,""),""),IF(OR(_xlpm.x="",_xlpm.x="-"),"",TRIM(_xlpm.x)))</f>
        <v>#NAME?</v>
      </c>
      <c r="EN11" s="33" t="e">
        <f t="array" aca="1" ref="EN11" ca="1">_xludf.LET(_xlpm.x,IFERROR(_xlfn.XLOOKUP($B11&amp;"",'[1]ficha ruc cafe'!$A$2:$A$92&amp;"",'[1]ficha ruc cafe'!$C$2:$C$92,""),""),IF(OR(_xlpm.x="",_xlpm.x="-"),"",TRIM(_xlpm.x)))</f>
        <v>#NAME?</v>
      </c>
      <c r="EO11" s="25" t="e">
        <f t="array" aca="1" ref="EO11" ca="1">_xludf.LET(_xlpm.x,IFERROR(_xlfn.XLOOKUP($B11&amp;"",'[1]ficha ruc cafe'!$A$2:$A$92&amp;"",'[1]ficha ruc cafe'!$H$2:$H$92,""),""),IF(OR(_xlpm.x="",_xlpm.x="-"),"",IFERROR(DATEVALUE(TRIM(_xlpm.x)),TRIM(_xlpm.x))))</f>
        <v>#NAME?</v>
      </c>
      <c r="EP11" s="33" t="e">
        <f t="array" aca="1" ref="EP11" ca="1">_xludf.LET(_xlpm.x,IFERROR(_xlfn.XLOOKUP($B11&amp;"",'[1]ficha ruc cafe'!$A$2:$A$92&amp;"",'[1]ficha ruc cafe'!$P$2:$P$92,""),""),IF(OR(_xlpm.x="",_xlpm.x="-"),"",TRIM(_xlpm.x)))</f>
        <v>#NAME?</v>
      </c>
      <c r="EQ11" s="33" t="e">
        <f t="array" aca="1" ref="EQ11" ca="1">_xludf.LET(_xlpm.x,IFERROR(_xlfn.XLOOKUP($B11&amp;"",'[1]ficha ruc cafe'!$A$2:$A$92&amp;"",'[1]ficha ruc cafe'!$Q$2:$Q$92,""),""),IF(OR(_xlpm.x="",_xlpm.x="-"),"",TRIM(_xlpm.x)))</f>
        <v>#NAME?</v>
      </c>
      <c r="ER11" s="33" t="e">
        <f t="array" aca="1" ref="ER11" ca="1">_xludf.LET(_xlpm.x,IFERROR(_xlfn.XLOOKUP($B11&amp;"",'[1]ficha ruc cafe'!$A$2:$A$92&amp;"",'[1]ficha ruc cafe'!$R$2:$R$92,""),""),IF(OR(_xlpm.x="",_xlpm.x="-"),"",TRIM(_xlpm.x)))</f>
        <v>#NAME?</v>
      </c>
      <c r="ES11" s="33" t="e">
        <f t="array" aca="1" ref="ES11" ca="1">_xludf.LET(_xlpm.x,IFERROR(_xlfn.XLOOKUP($B11&amp;"",'[1]ficha ruc cafe'!$A$2:$A$92&amp;"",'[1]ficha ruc cafe'!$T$2:$T$92,""),""),IF(OR(_xlpm.x="",_xlpm.x="-"),"",TRIM(_xlpm.x)))</f>
        <v>#NAME?</v>
      </c>
      <c r="ET11" s="31">
        <f>IFERROR(MATCH($B11,'[1]base consolidad MIDAGRI'!$A$2:$A$597,0),"")</f>
        <v>381</v>
      </c>
      <c r="EU11" s="34">
        <f>IFERROR(MATCH($B11,'[1]base global'!$DI$5:$DI$682,0)+4,"")</f>
        <v>603</v>
      </c>
    </row>
    <row r="12" spans="1:151" ht="183.75" customHeight="1" x14ac:dyDescent="0.3">
      <c r="A12" s="20">
        <v>11</v>
      </c>
      <c r="B12" s="21">
        <v>20542264544</v>
      </c>
      <c r="C12" s="22" t="s">
        <v>3197</v>
      </c>
      <c r="D12" s="22" t="s">
        <v>3198</v>
      </c>
      <c r="E12" s="24" t="str">
        <f t="array" ref="E12">IF($ET12="","",IF(INDEX('[1]base consolidad MIDAGRI'!DW$2:DW$597,$ET12)="","",INDEX('[1]base consolidad MIDAGRI'!DW$2:DW$597,$ET12)))</f>
        <v>Cooperativa Agraria Valle del Biavo Ltda</v>
      </c>
      <c r="F12" s="20" t="str">
        <f t="array" ref="F12">IF($ET12="","",IF(INDEX('[1]base consolidad MIDAGRI'!DU$2:DU$597,$ET12)="","",INDEX('[1]base consolidad MIDAGRI'!DU$2:DU$597,$ET12)))</f>
        <v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v>
      </c>
      <c r="G12" s="20" t="s">
        <v>3199</v>
      </c>
      <c r="H12" s="20" t="s">
        <v>3200</v>
      </c>
      <c r="I12" s="23" t="str">
        <f t="array" ref="I12">IF($ET12="","",IF(INDEX('[1]base consolidad MIDAGRI'!DJ$2:DJ$597,$ET12)="","",INDEX('[1]base consolidad MIDAGRI'!DJ$2:DJ$597,$ET12)))</f>
        <v>COOPERATIVA AGRARIA VALLE DEL BIAVO LTDA</v>
      </c>
      <c r="J12" s="23" t="str">
        <f t="array" ref="J12">IF($ET12="","",IF(INDEX('[1]base consolidad MIDAGRI'!DQ$2:DQ$597,$ET12)="","",INDEX('[1]base consolidad MIDAGRI'!DQ$2:DQ$597,$ET12)))</f>
        <v>SI</v>
      </c>
      <c r="K12" s="25">
        <f t="array" ref="K12">IF($ET12="","",IF(INDEX('[1]base consolidad MIDAGRI'!DR$2:DR$597,$ET12)="","",INDEX('[1]base consolidad MIDAGRI'!DR$2:DR$597,$ET12)))</f>
        <v>41626</v>
      </c>
      <c r="L12" s="20" t="str">
        <f t="array" ref="L12">IF($ET12="","",IF(INDEX('[1]base consolidad MIDAGRI'!DN$2:DN$597,$ET12)="","",INDEX('[1]base consolidad MIDAGRI'!DN$2:DN$597,$ET12)))</f>
        <v>San Martín</v>
      </c>
      <c r="M12" s="20" t="e">
        <f t="array" aca="1" ref="M12" ca="1">IF($ET12="","",_xludf.LET(_xlpm.x,INDEX('[1]base consolidad MIDAGRI'!H$2:H$597,$ET12),IF(_xlpm.x="","",SUBSTITUTE(TRIM(_xlpm.x),"Convencion","Convención"))))</f>
        <v>#NAME?</v>
      </c>
      <c r="N12" s="20" t="str">
        <f t="array" ref="N12">IF($ET12="","",IF(INDEX('[1]base consolidad MIDAGRI'!I$2:I$597,$ET12)="","",INDEX('[1]base consolidad MIDAGRI'!I$2:I$597,$ET12)))</f>
        <v>Bellavista</v>
      </c>
      <c r="O12" s="20" t="e">
        <f t="array" aca="1" ref="O12" ca="1">IF($B12="","",_xludf.LET(_xlpm.m,_xlfn.XLOOKUP($B12&amp;"",'[1]base consolidad MIDAGRI'!$A$2:$A$597&amp;"",'[1]base consolidad MIDAGRI'!$F$2:$F$597,""),_xlpm.g,_xlfn.XLOOKUP($B12&amp;"",'[1]base global'!$DI$5:$DI$682&amp;"",'[1]base global'!$E$5:$E$682,""),RIGHT("000000"&amp;IF(_xlpm.m&lt;&gt;"",_xlpm.m,IF(_xlpm.g&lt;&gt;"",_xlpm.g,"220201")),6)))</f>
        <v>#NAME?</v>
      </c>
      <c r="P12" s="20" t="str">
        <f t="array" ref="P12">IF($ET12="","",IF(INDEX('[1]base consolidad MIDAGRI'!E$2:E$597,$ET12)="","",INDEX('[1]base consolidad MIDAGRI'!E$2:E$597,$ET12)))</f>
        <v>San Martin</v>
      </c>
      <c r="Q12" s="20" t="str">
        <f t="array" ref="Q12">IF($ET12="","",IF(INDEX('[1]base consolidad MIDAGRI'!EK$2:EK$597,$ET12)="","",INDEX('[1]base consolidad MIDAGRI'!EK$2:EK$597,$ET12)))</f>
        <v>Jr. San Pablo 966 - 4to Piso - Bellavista</v>
      </c>
      <c r="R12" s="20" t="str">
        <f t="array" ref="R12">IF($ET12="","",IF(INDEX('[1]base consolidad MIDAGRI'!ES$2:ES$597,$ET12)="","",INDEX('[1]base consolidad MIDAGRI'!ES$2:ES$597,$ET12)))</f>
        <v>Jose Daniel Delgado Castro</v>
      </c>
      <c r="S12" s="20">
        <f t="array" ref="S12">IF($ET12="","",IF(INDEX('[1]base consolidad MIDAGRI'!ET$2:ET$597,$ET12)="","",INDEX('[1]base consolidad MIDAGRI'!ET$2:ET$597,$ET12)))</f>
        <v>948126856</v>
      </c>
      <c r="T12" s="20" t="str">
        <f t="array" ref="T12">IF($ET12="","",IF(INDEX('[1]base consolidad MIDAGRI'!EP$2:EP$597,$ET12)="","",INDEX('[1]base consolidad MIDAGRI'!EP$2:EP$597,$ET12)))</f>
        <v>Jose Daniel Delgado Castro</v>
      </c>
      <c r="U12" s="20" t="str">
        <f t="array" ref="U12">IF($ET12="","",IF(INDEX('[1]base consolidad MIDAGRI'!EL$2:EL$597,$ET12)="","",INDEX('[1]base consolidad MIDAGRI'!EL$2:EL$597,$ET12)))</f>
        <v>coopbajobiavo@live.com</v>
      </c>
      <c r="V12" s="20">
        <f t="array" ref="V12">IF($ET12="","",IF(INDEX('[1]base consolidad MIDAGRI'!EM$2:EM$597,$ET12)="","",INDEX('[1]base consolidad MIDAGRI'!EM$2:EM$597,$ET12)))</f>
        <v>951277132</v>
      </c>
      <c r="W12" s="35" t="str">
        <f t="array" ref="W12">IF($ET12="","",IF(INDEX('[1]base consolidad MIDAGRI'!EN$2:EN$597,$ET12)="","",INDEX('[1]base consolidad MIDAGRI'!EN$2:EN$597,$ET12)))</f>
        <v>https://www.coopbiavo.com/</v>
      </c>
      <c r="X12" s="35" t="str">
        <f t="array" ref="X12">IF($ET12="","",IF(INDEX('[1]base consolidad MIDAGRI'!EO$2:EO$597,$ET12)="","",INDEX('[1]base consolidad MIDAGRI'!EO$2:EO$597,$ET12)))</f>
        <v>https://www.facebook.com/profile.php?id=100076238096314</v>
      </c>
      <c r="Y12" s="26">
        <f t="array" ref="Y12">IF($ET12="","",IF(INDEX('[1]base consolidad MIDAGRI'!DX$2:DX$597,$ET12)="","",INDEX('[1]base consolidad MIDAGRI'!DX$2:DX$597,$ET12)))</f>
        <v>372</v>
      </c>
      <c r="Z12" s="26">
        <f t="array" ref="Z12">IF($ET12="","",IF(INDEX('[1]base consolidad MIDAGRI'!DY$2:DY$597,$ET12)="","",INDEX('[1]base consolidad MIDAGRI'!DY$2:DY$597,$ET12)))</f>
        <v>44</v>
      </c>
      <c r="AA12" s="20" t="str">
        <f t="array" ref="AA12">IF($ET12="","",IF(INDEX('[1]base consolidad MIDAGRI'!C$2:C$597,$ET12)="","",INDEX('[1]base consolidad MIDAGRI'!C$2:C$597,$ET12)))</f>
        <v>CAFÉ</v>
      </c>
      <c r="AB12" s="20">
        <f t="array" ref="AB12">IF($ET12="","",IF(INDEX('[1]base consolidad MIDAGRI'!DZ$2:DZ$597,$ET12)="","",INDEX('[1]base consolidad MIDAGRI'!DZ$2:DZ$597,$ET12)))</f>
        <v>1248</v>
      </c>
      <c r="AC12" s="20" t="str">
        <f t="array" ref="AC12">IF($ET12="","",IF(INDEX('[1]base consolidad MIDAGRI'!EA$2:EA$597,$ET12)="","",INDEX('[1]base consolidad MIDAGRI'!EA$2:EA$597,$ET12)))</f>
        <v>21428 qq</v>
      </c>
      <c r="AD12" s="20" t="str">
        <f t="array" ref="AD12">IF($ET12="","",IF(INDEX('[1]base consolidad MIDAGRI'!EB$2:EB$597,$ET12)="","",INDEX('[1]base consolidad MIDAGRI'!EB$2:EB$597,$ET12)))</f>
        <v>Marzo - Noviembre</v>
      </c>
      <c r="AE12" s="20" t="str">
        <f t="array" ref="AE12">IF($ET12="","",IF(INDEX('[1]base consolidad MIDAGRI'!EC$2:EC$597,$ET12)="","",INDEX('[1]base consolidad MIDAGRI'!EC$2:EC$597,$ET12)))</f>
        <v>Marzo - Diciembre</v>
      </c>
      <c r="AF12" s="20" t="e">
        <f t="array" aca="1" ref="AF12" ca="1">_xludf.LET(_xlpm.x,IFERROR(_xlfn.XLOOKUP($B12&amp;"",'[1]base consolidad MIDAGRI'!$A$2:$A$597&amp;"",'[1]base consolidad MIDAGRI'!$ED$2:$ED$597,""),""),IF(OR(_xlpm.x="",_xlpm.x=0),"",_xlpm.x))</f>
        <v>#NAME?</v>
      </c>
      <c r="AG12" s="20" t="e">
        <f t="array" aca="1" ref="AG12" ca="1">_xludf.LET(_xlpm.x,IFERROR(_xlfn.XLOOKUP($B12&amp;"",'[1]base consolidad MIDAGRI'!$A$2:$A$597&amp;"",'[1]base consolidad MIDAGRI'!$EE$2:$EE$597,""),""),IF(OR(_xlpm.x="",_xlpm.x=0),"",_xlpm.x))</f>
        <v>#NAME?</v>
      </c>
      <c r="AH12" s="20" t="str">
        <f t="array" ref="AH12">IF($ET12="","",IF(INDEX('[1]base consolidad MIDAGRI'!EF$2:EF$597,$ET12)="","",INDEX('[1]base consolidad MIDAGRI'!EF$2:EF$597,$ET12)))</f>
        <v>PE-BIO-149.604-0001347.2025.002 VIGENCIA 07/09/2026</v>
      </c>
      <c r="AI12" s="20" t="str">
        <f t="array" ref="AI12">IF($ET12="","",IF(INDEX('[1]base consolidad MIDAGRI'!EG$2:EG$597,$ET12)="","",INDEX('[1]base consolidad MIDAGRI'!EG$2:EG$597,$ET12)))</f>
        <v>FLO ID: 30733  vigencia (02/02/2028)</v>
      </c>
      <c r="AJ12" s="20" t="str">
        <f t="array" ref="AJ12">IF($ET12="","",IF(INDEX('[1]base consolidad MIDAGRI'!EH$2:EH$597,$ET12)="","",INDEX('[1]base consolidad MIDAGRI'!EH$2:EH$597,$ET12)))</f>
        <v xml:space="preserve">Rainforest Alliance  RA_00079682202 vigencia(15/07/2027) C831412RA_01_2025
</v>
      </c>
      <c r="AK12" s="20" t="str">
        <f t="array" ref="AK12">IF($ET12="","",IF(INDEX('[1]base consolidad MIDAGRI'!EI$2:EI$597,$ET12)="","",INDEX('[1]base consolidad MIDAGRI'!EI$2:EI$597,$ET12)))</f>
        <v>Grado 1: Se admite un máximo de 15 defectos o imperfecciones, Grado 2: Se admite un máximo de 23 defectos</v>
      </c>
      <c r="AL12" s="20" t="str">
        <f t="array" ref="AL12">IF($ET12="","",IF(INDEX('[1]base consolidad MIDAGRI'!EV$2:EV$597,$ET12)="","",INDEX('[1]base consolidad MIDAGRI'!EV$2:EV$597,$ET12)))</f>
        <v>Q0213723N/UBCOAR</v>
      </c>
      <c r="AM12" s="25">
        <f t="array" ref="AM12">IF($ET12="","",IF(INDEX('[1]base consolidad MIDAGRI'!EW$2:EW$597,$ET12)="","",INDEX('[1]base consolidad MIDAGRI'!EW$2:EW$597,$ET12)))</f>
        <v>46925</v>
      </c>
      <c r="AN12" s="20" t="str">
        <f t="array" ref="AN12">IF($ET12="","",IF(INDEX('[1]base consolidad MIDAGRI'!EX$2:EX$597,$ET12)="","",INDEX('[1]base consolidad MIDAGRI'!EX$2:EX$597,$ET12)))</f>
        <v/>
      </c>
      <c r="AO12" s="20" t="str">
        <f t="array" ref="AO12">IF($ET12="","",IF(INDEX('[1]base consolidad MIDAGRI'!EY$2:EY$597,$ET12)="","",INDEX('[1]base consolidad MIDAGRI'!EY$2:EY$597,$ET12)))</f>
        <v/>
      </c>
      <c r="AP12" s="20" t="str">
        <f t="array" ref="AP12">IF($ET12="","",IF(INDEX('[1]base consolidad MIDAGRI'!EZ$2:EZ$597,$ET12)="","",INDEX('[1]base consolidad MIDAGRI'!EZ$2:EZ$597,$ET12)))</f>
        <v>Biavo</v>
      </c>
      <c r="AQ12" s="20" t="str">
        <f t="array" ref="AQ12">IF($ET12="","",IF(INDEX('[1]base consolidad MIDAGRI'!FA$2:FA$597,$ET12)="","",INDEX('[1]base consolidad MIDAGRI'!FA$2:FA$597,$ET12)))</f>
        <v>Biavo</v>
      </c>
      <c r="AR12" s="23" t="str">
        <f t="array" ref="AR12">IF($ET12="","",IF(INDEX('[1]base consolidad MIDAGRI'!FC$2:FC$597,$ET12)="","",INDEX('[1]base consolidad MIDAGRI'!FC$2:FC$597,$ET12)))</f>
        <v>SI</v>
      </c>
      <c r="AS12" s="27">
        <f t="array" ref="AS12">IF($ET12="","",IF(INDEX('[1]base consolidad MIDAGRI'!FD$2:FD$597,$ET12)="","",INDEX('[1]base consolidad MIDAGRI'!FD$2:FD$597,$ET12)))</f>
        <v>1034237.62</v>
      </c>
      <c r="AT12" s="27">
        <f t="array" ref="AT12">IF($ET12="","",IF(INDEX('[1]base consolidad MIDAGRI'!FE$2:FE$597,$ET12)="","",INDEX('[1]base consolidad MIDAGRI'!FE$2:FE$597,$ET12)))</f>
        <v>139635</v>
      </c>
      <c r="AU12" s="27">
        <f t="array" ref="AU12">IF($ET12="","",IF(INDEX('[1]base consolidad MIDAGRI'!FF$2:FF$597,$ET12)="","",INDEX('[1]base consolidad MIDAGRI'!FF$2:FF$597,$ET12)))</f>
        <v>2023.695652173913</v>
      </c>
      <c r="AV12" s="27">
        <f t="array" ref="AV12">IF($ET12="","",IF(INDEX('[1]base consolidad MIDAGRI'!FG$2:FG$597,$ET12)="","",INDEX('[1]base consolidad MIDAGRI'!FG$2:FG$597,$ET12)))</f>
        <v>7.3588932806324108</v>
      </c>
      <c r="AW12" s="20" t="str">
        <f t="array" ref="AW12">IF($ET12="","",IF(INDEX('[1]base consolidad MIDAGRI'!FH$2:FH$597,$ET12)="","",INDEX('[1]base consolidad MIDAGRI'!FH$2:FH$597,$ET12)))</f>
        <v>Belgica, Estados Unidos, Alemania</v>
      </c>
      <c r="AX12" s="20" t="str">
        <f t="array" ref="AX12">IF($ET12="","",IF(INDEX('[1]base consolidad MIDAGRI'!R$2:R$597,$ET12)="","",INDEX('[1]base consolidad MIDAGRI'!R$2:R$597,$ET12)))</f>
        <v>PAC</v>
      </c>
      <c r="AY12" s="20" t="str">
        <f t="array" ref="AY12">IF($ET12="","",IF(INDEX('[1]base consolidad MIDAGRI'!S$2:S$597,$ET12)="","",INDEX('[1]base consolidad MIDAGRI'!S$2:S$597,$ET12)))</f>
        <v>2025</v>
      </c>
      <c r="AZ12" s="20">
        <f t="array" ref="AZ12">IF($ET12="","",IF(INDEX('[1]base consolidad MIDAGRI'!DS$2:DS$597,$ET12)="","",INDEX('[1]base consolidad MIDAGRI'!DS$2:DS$597,$ET12)))</f>
        <v>2025</v>
      </c>
      <c r="BA12" s="20" t="s">
        <v>184</v>
      </c>
      <c r="BB12" s="20" t="e">
        <f t="array" aca="1" ref="BB12" ca="1">IF($ET12="","",_xludf.LET(_xlpm.x,INDEX('[1]base consolidad MIDAGRI'!DT$2:DT$597,$ET12),IF(_xlpm.x="","",_xludf.IFS(LOWER(TRIM(_xlpm.x))="ejecucion","Ejecución",LOWER(TRIM(_xlpm.x))="ejecusion","Ejecución",TRUE,TRIM(_xlpm.x)))))</f>
        <v>#NAME?</v>
      </c>
      <c r="BC12" s="20" t="str">
        <f t="array" ref="BC12">IF($ET12="","",IF(INDEX('[1]base consolidad MIDAGRI'!DV$2:DV$597,$ET12)="","",INDEX('[1]base consolidad MIDAGRI'!DV$2:DV$597,$ET12)))</f>
        <v>En el 2025 se realizaron ventas por más de 13 millones de soles como ventas nacionales y en ventas internacionales S/. 3,866,609.34 con mercado destino a Bélgica ( COFFEETEAM)</v>
      </c>
      <c r="BD12" s="28">
        <f t="array" ref="BD12">IF($ET12="","",IF(INDEX('[1]base consolidad MIDAGRI'!EJ$2:EJ$597,$ET12)="","",INDEX('[1]base consolidad MIDAGRI'!EJ$2:EJ$597,$ET12)))</f>
        <v>1</v>
      </c>
      <c r="BE12" s="20" t="str">
        <f t="array" ref="BE12">IF($ET12="","",IF(INDEX('[1]base consolidad MIDAGRI'!FI$2:FI$597,$ET12)="","",INDEX('[1]base consolidad MIDAGRI'!FI$2:FI$597,$ET12)))</f>
        <v>pacMAYOR|san martin</v>
      </c>
      <c r="BF12" s="26">
        <f t="array" ref="BF12">IF($ET12="","",INDEX('[1]base consolidad MIDAGRI'!W$2:W$597,$ET12))</f>
        <v>0</v>
      </c>
      <c r="BG12" s="26">
        <f t="array" ref="BG12">IF($ET12="","",INDEX('[1]base consolidad MIDAGRI'!X$2:X$597,$ET12))</f>
        <v>0</v>
      </c>
      <c r="BH12" s="26">
        <f t="array" ref="BH12">IF($ET12="","",INDEX('[1]base consolidad MIDAGRI'!Y$2:Y$597,$ET12))</f>
        <v>0</v>
      </c>
      <c r="BI12" s="26">
        <f t="array" ref="BI12">IF($ET12="","",INDEX('[1]base consolidad MIDAGRI'!Z$2:Z$597,$ET12))</f>
        <v>0</v>
      </c>
      <c r="BJ12" s="26">
        <f t="array" ref="BJ12">IF($ET12="","",INDEX('[1]base consolidad MIDAGRI'!AA$2:AA$597,$ET12))</f>
        <v>0</v>
      </c>
      <c r="BK12" s="26">
        <f t="array" ref="BK12">IF($ET12="","",INDEX('[1]base consolidad MIDAGRI'!AB$2:AB$597,$ET12))</f>
        <v>0</v>
      </c>
      <c r="BL12" s="26">
        <f t="array" ref="BL12">IF($ET12="","",INDEX('[1]base consolidad MIDAGRI'!AC$2:AC$597,$ET12))</f>
        <v>0</v>
      </c>
      <c r="BM12" s="26">
        <f t="array" ref="BM12">IF($ET12="","",INDEX('[1]base consolidad MIDAGRI'!AD$2:AD$597,$ET12))</f>
        <v>0</v>
      </c>
      <c r="BN12" s="26">
        <f t="array" ref="BN12">IF($ET12="","",INDEX('[1]base consolidad MIDAGRI'!AE$2:AE$597,$ET12))</f>
        <v>0</v>
      </c>
      <c r="BO12" s="26">
        <f t="array" ref="BO12">IF($ET12="","",INDEX('[1]base consolidad MIDAGRI'!AF$2:AF$597,$ET12))</f>
        <v>0</v>
      </c>
      <c r="BP12" s="26">
        <f t="array" ref="BP12">IF($ET12="","",INDEX('[1]base consolidad MIDAGRI'!AG$2:AG$597,$ET12))</f>
        <v>0</v>
      </c>
      <c r="BQ12" s="26">
        <f t="array" ref="BQ12">IF($ET12="","",INDEX('[1]base consolidad MIDAGRI'!AH$2:AH$597,$ET12))</f>
        <v>0</v>
      </c>
      <c r="BR12" s="26">
        <f t="array" ref="BR12">IF($ET12="","",INDEX('[1]base consolidad MIDAGRI'!AI$2:AI$597,$ET12))</f>
        <v>0</v>
      </c>
      <c r="BS12" s="26">
        <f t="array" ref="BS12">IF($ET12="","",INDEX('[1]base consolidad MIDAGRI'!AJ$2:AJ$597,$ET12))</f>
        <v>0</v>
      </c>
      <c r="BT12" s="26">
        <f t="array" ref="BT12">IF($ET12="","",INDEX('[1]base consolidad MIDAGRI'!AK$2:AK$597,$ET12))</f>
        <v>0</v>
      </c>
      <c r="BU12" s="26">
        <f t="array" ref="BU12">IF($ET12="","",INDEX('[1]base consolidad MIDAGRI'!AL$2:AL$597,$ET12))</f>
        <v>0</v>
      </c>
      <c r="BV12" s="26">
        <f t="array" ref="BV12">IF($ET12="","",IF(INDEX('[1]base consolidad MIDAGRI'!AM$2:AM$597,$ET12)="","",INDEX('[1]base consolidad MIDAGRI'!AM$2:AM$597,$ET12)))</f>
        <v>0</v>
      </c>
      <c r="BW12" s="26">
        <f t="array" ref="BW12">IF($ET12="","",IF(INDEX('[1]base consolidad MIDAGRI'!AN$2:AN$597,$ET12)="","",INDEX('[1]base consolidad MIDAGRI'!AN$2:AN$597,$ET12)))</f>
        <v>0</v>
      </c>
      <c r="BX12" s="26">
        <f t="array" ref="BX12">IF($ET12="","",INDEX('[1]base consolidad MIDAGRI'!AO$2:AO$597,$ET12))</f>
        <v>0</v>
      </c>
      <c r="BY12" s="26">
        <f t="array" ref="BY12">IF($ET12="","",IF(INDEX('[1]base consolidad MIDAGRI'!AP$2:AP$597,$ET12)="","",INDEX('[1]base consolidad MIDAGRI'!AP$2:AP$597,$ET12)))</f>
        <v>14</v>
      </c>
      <c r="BZ12" s="26">
        <f t="array" ref="BZ12">IF($ET12="","",IF(INDEX('[1]base consolidad MIDAGRI'!AQ$2:AQ$597,$ET12)="","",INDEX('[1]base consolidad MIDAGRI'!AQ$2:AQ$597,$ET12)))</f>
        <v>8</v>
      </c>
      <c r="CA12" s="26">
        <f t="array" ref="CA12">IF($ET12="","",INDEX('[1]base consolidad MIDAGRI'!AR$2:AR$597,$ET12))</f>
        <v>22</v>
      </c>
      <c r="CB12" s="26">
        <f t="array" ref="CB12">IF($ET12="","",INDEX('[1]base consolidad MIDAGRI'!AT$2:AT$597,$ET12))</f>
        <v>0</v>
      </c>
      <c r="CC12" s="26">
        <f t="array" ref="CC12">IF($ET12="","",INDEX('[1]base consolidad MIDAGRI'!AU$2:AU$597,$ET12))</f>
        <v>0</v>
      </c>
      <c r="CD12" s="26">
        <f t="array" ref="CD12">IF($ET12="","",INDEX('[1]base consolidad MIDAGRI'!AV$2:AV$597,$ET12))</f>
        <v>0</v>
      </c>
      <c r="CE12" s="26">
        <f t="array" ref="CE12">IF($ET12="","",INDEX('[1]base consolidad MIDAGRI'!AW$2:AW$597,$ET12))</f>
        <v>0</v>
      </c>
      <c r="CF12" s="26">
        <f t="array" ref="CF12">IF($ET12="","",INDEX('[1]base consolidad MIDAGRI'!AX$2:AX$597,$ET12))</f>
        <v>0</v>
      </c>
      <c r="CG12" s="26">
        <f t="array" ref="CG12">IF($ET12="","",INDEX('[1]base consolidad MIDAGRI'!AY$2:AY$597,$ET12))</f>
        <v>0</v>
      </c>
      <c r="CH12" s="26">
        <f t="array" ref="CH12">IF($ET12="","",INDEX('[1]base consolidad MIDAGRI'!AZ$2:AZ$597,$ET12))</f>
        <v>0</v>
      </c>
      <c r="CI12" s="26">
        <f t="array" ref="CI12">IF($ET12="","",INDEX('[1]base consolidad MIDAGRI'!BA$2:BA$597,$ET12))</f>
        <v>0</v>
      </c>
      <c r="CJ12" s="26" t="str">
        <f t="array" ref="CJ12">IF($ET12="","",IF(INDEX('[1]base consolidad MIDAGRI'!BB$2:BB$597,$ET12)="","",INDEX('[1]base consolidad MIDAGRI'!BB$2:BB$597,$ET12)))</f>
        <v/>
      </c>
      <c r="CK12" s="26" t="str">
        <f t="array" ref="CK12">IF($ET12="","",IF(INDEX('[1]base consolidad MIDAGRI'!BC$2:BC$597,$ET12)="","",INDEX('[1]base consolidad MIDAGRI'!BC$2:BC$597,$ET12)))</f>
        <v/>
      </c>
      <c r="CL12" s="26">
        <f t="array" ref="CL12">IF($ET12="","",IF(INDEX('[1]base consolidad MIDAGRI'!BD$2:BD$597,$ET12)="","",INDEX('[1]base consolidad MIDAGRI'!BD$2:BD$597,$ET12)))</f>
        <v>7</v>
      </c>
      <c r="CM12" s="26">
        <f t="array" ref="CM12">IF($ET12="","",IF(INDEX('[1]base consolidad MIDAGRI'!BE$2:BE$597,$ET12)="","",INDEX('[1]base consolidad MIDAGRI'!BE$2:BE$597,$ET12)))</f>
        <v>0</v>
      </c>
      <c r="CN12" s="29">
        <f t="array" ref="CN12">IF($ET12="","",INDEX('[1]base consolidad MIDAGRI'!BF$2:BF$597,$ET12))</f>
        <v>0</v>
      </c>
      <c r="CO12" s="29">
        <f t="array" ref="CO12">IF($ET12="","",INDEX('[1]base consolidad MIDAGRI'!BG$2:BG$597,$ET12))</f>
        <v>0</v>
      </c>
      <c r="CP12" s="29">
        <f t="array" ref="CP12">IF($ET12="","",INDEX('[1]base consolidad MIDAGRI'!BH$2:BH$597,$ET12))</f>
        <v>0</v>
      </c>
      <c r="CQ12" s="29">
        <f t="array" ref="CQ12">IF($ET12="","",INDEX('[1]base consolidad MIDAGRI'!BI$2:BI$597,$ET12))</f>
        <v>0</v>
      </c>
      <c r="CR12" s="29">
        <f t="array" ref="CR12">IF($ET12="","",INDEX('[1]base consolidad MIDAGRI'!BL$2:BL$597,$ET12))</f>
        <v>0</v>
      </c>
      <c r="CS12" s="29">
        <f t="array" ref="CS12">IF($ET12="","",INDEX('[1]base consolidad MIDAGRI'!BM$2:BM$597,$ET12))</f>
        <v>0</v>
      </c>
      <c r="CT12" s="29">
        <f t="array" ref="CT12">IF($ET12="","",INDEX('[1]base consolidad MIDAGRI'!BN$2:BN$597,$ET12))</f>
        <v>0</v>
      </c>
      <c r="CU12" s="29">
        <f t="array" ref="CU12">IF($ET12="","",INDEX('[1]base consolidad MIDAGRI'!BQ$2:BQ$597,$ET12))</f>
        <v>0</v>
      </c>
      <c r="CV12" s="29">
        <f t="array" ref="CV12">IF($ET12="","",INDEX('[1]base consolidad MIDAGRI'!BR$2:BR$597,$ET12))</f>
        <v>0</v>
      </c>
      <c r="CW12" s="29">
        <f t="array" ref="CW12">IF($ET12="","",INDEX('[1]base consolidad MIDAGRI'!BS$2:BS$597,$ET12))</f>
        <v>0</v>
      </c>
      <c r="CX12" s="29">
        <f t="array" ref="CX12">IF($ET12="","",INDEX('[1]base consolidad MIDAGRI'!BV$2:BV$597,$ET12))</f>
        <v>0</v>
      </c>
      <c r="CY12" s="29">
        <f t="array" ref="CY12">IF($ET12="","",INDEX('[1]base consolidad MIDAGRI'!BW$2:BW$597,$ET12))</f>
        <v>0</v>
      </c>
      <c r="CZ12" s="29">
        <f t="array" ref="CZ12">IF($ET12="","",INDEX('[1]base consolidad MIDAGRI'!BX$2:BX$597,$ET12))</f>
        <v>0</v>
      </c>
      <c r="DA12" s="29">
        <f t="array" ref="DA12">IF($ET12="","",INDEX('[1]base consolidad MIDAGRI'!CA$2:CA$597,$ET12))</f>
        <v>0</v>
      </c>
      <c r="DB12" s="29">
        <f t="array" ref="DB12">IF($ET12="","",INDEX('[1]base consolidad MIDAGRI'!CB$2:CB$597,$ET12))</f>
        <v>0</v>
      </c>
      <c r="DC12" s="29">
        <f t="array" ref="DC12">IF($ET12="","",INDEX('[1]base consolidad MIDAGRI'!CC$2:CC$597,$ET12))</f>
        <v>0</v>
      </c>
      <c r="DD12" s="30" t="str">
        <f t="array" ref="DD12">IF($ET12="","",IF(INDEX('[1]base consolidad MIDAGRI'!CF$2:CF$597,$ET12)="","",INDEX('[1]base consolidad MIDAGRI'!CF$2:CF$597,$ET12)))</f>
        <v/>
      </c>
      <c r="DE12" s="30" t="str">
        <f t="array" ref="DE12">IF($ET12="","",IF(INDEX('[1]base consolidad MIDAGRI'!CG$2:CG$597,$ET12)="","",INDEX('[1]base consolidad MIDAGRI'!CG$2:CG$597,$ET12)))</f>
        <v/>
      </c>
      <c r="DF12" s="29">
        <f t="array" ref="DF12">IF($ET12="","",INDEX('[1]base consolidad MIDAGRI'!CH$2:CH$597,$ET12))</f>
        <v>0</v>
      </c>
      <c r="DG12" s="30">
        <f t="array" ref="DG12">IF($ET12="","",IF(INDEX('[1]base consolidad MIDAGRI'!CL$2:CL$597,$ET12)="","",INDEX('[1]base consolidad MIDAGRI'!CL$2:CL$597,$ET12)))</f>
        <v>9983111.2096029893</v>
      </c>
      <c r="DH12" s="30">
        <f t="array" ref="DH12">IF($ET12="","",IF(INDEX('[1]base consolidad MIDAGRI'!CM$2:CM$597,$ET12)="","",INDEX('[1]base consolidad MIDAGRI'!CM$2:CM$597,$ET12)))</f>
        <v>3866609.3400496999</v>
      </c>
      <c r="DI12" s="29">
        <f t="array" ref="DI12">IF($ET12="","",INDEX('[1]base consolidad MIDAGRI'!CN$2:CN$597,$ET12))</f>
        <v>13849720.54965269</v>
      </c>
      <c r="DJ12" s="29">
        <f t="array" ref="DJ12">IF($ET12="","",INDEX('[1]base consolidad MIDAGRI'!CQ$2:CQ$597,$ET12))</f>
        <v>0</v>
      </c>
      <c r="DK12" s="29">
        <f t="array" ref="DK12">IF($ET12="","",INDEX('[1]base consolidad MIDAGRI'!CR$2:CR$597,$ET12))</f>
        <v>0</v>
      </c>
      <c r="DL12" s="29">
        <f t="array" ref="DL12">IF($ET12="","",INDEX('[1]base consolidad MIDAGRI'!CS$2:CS$597,$ET12))</f>
        <v>0</v>
      </c>
      <c r="DM12" s="29">
        <f t="array" ref="DM12">IF($ET12="","",INDEX('[1]base consolidad MIDAGRI'!CT$2:CT$597,$ET12))</f>
        <v>0</v>
      </c>
      <c r="DN12" s="29">
        <f t="array" ref="DN12">IF($ET12="","",INDEX('[1]base consolidad MIDAGRI'!CU$2:CU$597,$ET12))</f>
        <v>0</v>
      </c>
      <c r="DO12" s="29">
        <f t="array" ref="DO12">IF($ET12="","",INDEX('[1]base consolidad MIDAGRI'!CV$2:CV$597,$ET12))</f>
        <v>0</v>
      </c>
      <c r="DP12" s="29">
        <f t="array" ref="DP12">IF($ET12="","",INDEX('[1]base consolidad MIDAGRI'!CW$2:CW$597,$ET12))</f>
        <v>0</v>
      </c>
      <c r="DQ12" s="29">
        <f t="array" ref="DQ12">IF($ET12="","",INDEX('[1]base consolidad MIDAGRI'!CX$2:CX$597,$ET12))</f>
        <v>0</v>
      </c>
      <c r="DR12" s="29">
        <f t="array" ref="DR12">IF($ET12="","",INDEX('[1]base consolidad MIDAGRI'!CY$2:CY$597,$ET12))</f>
        <v>0</v>
      </c>
      <c r="DS12" s="29">
        <f t="array" ref="DS12">IF($ET12="","",INDEX('[1]base consolidad MIDAGRI'!CZ$2:CZ$597,$ET12))</f>
        <v>0</v>
      </c>
      <c r="DT12" s="29">
        <f t="array" ref="DT12">IF($ET12="","",INDEX('[1]base consolidad MIDAGRI'!DA$2:DA$597,$ET12))</f>
        <v>0</v>
      </c>
      <c r="DU12" s="29">
        <f t="array" ref="DU12">IF($ET12="","",INDEX('[1]base consolidad MIDAGRI'!DB$2:DB$597,$ET12))</f>
        <v>0</v>
      </c>
      <c r="DV12" s="29">
        <f t="array" ref="DV12">IF($ET12="","",INDEX('[1]base consolidad MIDAGRI'!DC$2:DC$597,$ET12))</f>
        <v>0</v>
      </c>
      <c r="DW12" s="29">
        <f t="array" ref="DW12">IF($ET12="","",INDEX('[1]base consolidad MIDAGRI'!DD$2:DD$597,$ET12))</f>
        <v>0</v>
      </c>
      <c r="DX12" s="29">
        <f t="array" ref="DX12">IF($ET12="","",INDEX('[1]base consolidad MIDAGRI'!DE$2:DE$597,$ET12))</f>
        <v>0</v>
      </c>
      <c r="DY12" s="29">
        <f t="array" ref="DY12">IF($ET12="","",INDEX('[1]base consolidad MIDAGRI'!DF$2:DF$597,$ET12))</f>
        <v>13849720.54965269</v>
      </c>
      <c r="DZ12" s="29">
        <f t="array" ref="DZ12">IF($ET12="","",INDEX('[1]base consolidad MIDAGRI'!DG$2:DG$597,$ET12))</f>
        <v>0</v>
      </c>
      <c r="EA12" s="29">
        <f t="array" ref="EA12">IF($ET12="","",INDEX('[1]base consolidad MIDAGRI'!DH$2:DH$597,$ET12))</f>
        <v>0</v>
      </c>
      <c r="EB12" s="29">
        <f t="array" ref="EB12">IF($ET12="","",INDEX('[1]base consolidad MIDAGRI'!DI$2:DI$597,$ET12))</f>
        <v>13849720.54965269</v>
      </c>
      <c r="EC12" s="20" t="str">
        <f t="array" ref="EC12">IF($ET12="","",IF(INDEX('[1]base consolidad MIDAGRI'!D$2:D$597,$ET12)="","",INDEX('[1]base consolidad MIDAGRI'!D$2:D$597,$ET12)))</f>
        <v>CAFE PERGAMINO</v>
      </c>
      <c r="ED12" s="20" t="e">
        <f t="array" aca="1" ref="ED12" ca="1">IF($B12="","",_xludf.LET(_xlpm.m,_xlfn.XLOOKUP($B12&amp;"",'[1]base consolidad MIDAGRI'!$A$2:$A$597&amp;"",'[1]base consolidad MIDAGRI'!$DK$2:$DK$597,""),_xlpm.g,_xlfn.XLOOKUP($B12&amp;"",'[1]base global'!$DI$5:$DI$682&amp;"",'[1]base global'!$DK$5:$DK$682,""),IF(_xlpm.m&lt;&gt;"",_xlpm.m,_xlpm.g)))</f>
        <v>#NAME?</v>
      </c>
      <c r="EE12" s="20" t="e">
        <f t="array" aca="1" ref="EE12" ca="1">_xludf.LET(_xlpm.x,IFERROR(_xlfn.XLOOKUP($B12&amp;"",'[1]base consolidad MIDAGRI'!$A$2:$A$597&amp;"",'[1]base consolidad MIDAGRI'!$FB$2:$FB$597,""),""),IF(OR(_xlpm.x="",_xlpm.x=0),"",_xlpm.x))</f>
        <v>#NAME?</v>
      </c>
      <c r="EF12" s="31">
        <f t="array" ref="EF12">IF($ET12="","",IF(INDEX('[1]base consolidad MIDAGRI'!T$2:T$597,$ET12)="","",INDEX('[1]base consolidad MIDAGRI'!T$2:T$597,$ET12)))</f>
        <v>1</v>
      </c>
      <c r="EG12" s="20" t="str">
        <f t="array" ref="EG12">IF($ET12="","",IF(INDEX('[1]base consolidad MIDAGRI'!U$2:U$597,$ET12)="","",INDEX('[1]base consolidad MIDAGRI'!U$2:U$597,$ET12)))</f>
        <v>SI</v>
      </c>
      <c r="EH12" s="20" t="str">
        <f t="array" ref="EH12">IF($ET12="","",IF(INDEX('[1]base consolidad MIDAGRI'!V$2:V$597,$ET12)="","",INDEX('[1]base consolidad MIDAGRI'!V$2:V$597,$ET12)))</f>
        <v>SI</v>
      </c>
      <c r="EI12" s="26">
        <f t="array" ref="EI12">IF($ET12="","",IF(INDEX('[1]base consolidad MIDAGRI'!AS$2:AS$597,$ET12)="","",INDEX('[1]base consolidad MIDAGRI'!AS$2:AS$597,$ET12)))</f>
        <v>22</v>
      </c>
      <c r="EJ12" s="32">
        <f t="shared" si="0"/>
        <v>13849720.54965269</v>
      </c>
      <c r="EK12" s="20" t="str">
        <f t="array" ref="EK12">IFERROR(_xlfn.XLOOKUP($B12&amp;"",'[1]base 7'!$AD$4:$AD$9&amp;"",'[1]base 7'!$I$4:$I$9,""),"")</f>
        <v/>
      </c>
      <c r="EL12" s="33" t="e">
        <f t="array" aca="1" ref="EL12" ca="1">_xludf.LET(_xlpm.x,IFERROR(_xlfn.XLOOKUP($B12&amp;"",'[1]ficha ruc cafe'!$A$2:$A$92&amp;"",'[1]ficha ruc cafe'!$G$2:$G$92,""),""),IF(OR(_xlpm.x="",_xlpm.x="-"),"",TRIM(_xlpm.x)))</f>
        <v>#NAME?</v>
      </c>
      <c r="EM12" s="33" t="e">
        <f t="array" aca="1" ref="EM12" ca="1">_xludf.LET(_xlpm.x,IFERROR(_xlfn.XLOOKUP($B12&amp;"",'[1]ficha ruc cafe'!$A$2:$A$92&amp;"",'[1]ficha ruc cafe'!$F$2:$F$92,""),""),IF(OR(_xlpm.x="",_xlpm.x="-"),"",TRIM(_xlpm.x)))</f>
        <v>#NAME?</v>
      </c>
      <c r="EN12" s="33" t="e">
        <f t="array" aca="1" ref="EN12" ca="1">_xludf.LET(_xlpm.x,IFERROR(_xlfn.XLOOKUP($B12&amp;"",'[1]ficha ruc cafe'!$A$2:$A$92&amp;"",'[1]ficha ruc cafe'!$C$2:$C$92,""),""),IF(OR(_xlpm.x="",_xlpm.x="-"),"",TRIM(_xlpm.x)))</f>
        <v>#NAME?</v>
      </c>
      <c r="EO12" s="25" t="e">
        <f t="array" aca="1" ref="EO12" ca="1">_xludf.LET(_xlpm.x,IFERROR(_xlfn.XLOOKUP($B12&amp;"",'[1]ficha ruc cafe'!$A$2:$A$92&amp;"",'[1]ficha ruc cafe'!$H$2:$H$92,""),""),IF(OR(_xlpm.x="",_xlpm.x="-"),"",IFERROR(DATEVALUE(TRIM(_xlpm.x)),TRIM(_xlpm.x))))</f>
        <v>#NAME?</v>
      </c>
      <c r="EP12" s="33" t="e">
        <f t="array" aca="1" ref="EP12" ca="1">_xludf.LET(_xlpm.x,IFERROR(_xlfn.XLOOKUP($B12&amp;"",'[1]ficha ruc cafe'!$A$2:$A$92&amp;"",'[1]ficha ruc cafe'!$P$2:$P$92,""),""),IF(OR(_xlpm.x="",_xlpm.x="-"),"",TRIM(_xlpm.x)))</f>
        <v>#NAME?</v>
      </c>
      <c r="EQ12" s="33" t="e">
        <f t="array" aca="1" ref="EQ12" ca="1">_xludf.LET(_xlpm.x,IFERROR(_xlfn.XLOOKUP($B12&amp;"",'[1]ficha ruc cafe'!$A$2:$A$92&amp;"",'[1]ficha ruc cafe'!$Q$2:$Q$92,""),""),IF(OR(_xlpm.x="",_xlpm.x="-"),"",TRIM(_xlpm.x)))</f>
        <v>#NAME?</v>
      </c>
      <c r="ER12" s="33" t="e">
        <f t="array" aca="1" ref="ER12" ca="1">_xludf.LET(_xlpm.x,IFERROR(_xlfn.XLOOKUP($B12&amp;"",'[1]ficha ruc cafe'!$A$2:$A$92&amp;"",'[1]ficha ruc cafe'!$R$2:$R$92,""),""),IF(OR(_xlpm.x="",_xlpm.x="-"),"",TRIM(_xlpm.x)))</f>
        <v>#NAME?</v>
      </c>
      <c r="ES12" s="33" t="e">
        <f t="array" aca="1" ref="ES12" ca="1">_xludf.LET(_xlpm.x,IFERROR(_xlfn.XLOOKUP($B12&amp;"",'[1]ficha ruc cafe'!$A$2:$A$92&amp;"",'[1]ficha ruc cafe'!$T$2:$T$92,""),""),IF(OR(_xlpm.x="",_xlpm.x="-"),"",TRIM(_xlpm.x)))</f>
        <v>#NAME?</v>
      </c>
      <c r="ET12" s="31">
        <f>IFERROR(MATCH($B12,'[1]base consolidad MIDAGRI'!$A$2:$A$597,0),"")</f>
        <v>368</v>
      </c>
      <c r="EU12" s="34">
        <f>IFERROR(MATCH($B12,'[1]base global'!$DI$5:$DI$682,0)+4,"")</f>
        <v>609</v>
      </c>
    </row>
    <row r="13" spans="1:151" ht="183.75" customHeight="1" x14ac:dyDescent="0.3">
      <c r="A13" s="20">
        <v>12</v>
      </c>
      <c r="B13" s="21">
        <v>20561140091</v>
      </c>
      <c r="C13" s="22" t="s">
        <v>3201</v>
      </c>
      <c r="D13" s="22" t="s">
        <v>3202</v>
      </c>
      <c r="E13" s="24" t="str">
        <f t="array" ref="E13">IF($ET13="","",IF(INDEX('[1]base consolidad MIDAGRI'!DW$2:DW$597,$ET13)="","",INDEX('[1]base consolidad MIDAGRI'!DW$2:DW$597,$ET13)))</f>
        <v>Cooperativa Agraria Agroecológica Cafetalera de Lonya Grande</v>
      </c>
      <c r="F13" s="20" t="str">
        <f t="array" ref="F13">IF($ET13="","",IF(INDEX('[1]base consolidad MIDAGRI'!DU$2:DU$597,$ET13)="","",INDEX('[1]base consolidad MIDAGRI'!DU$2:DU$597,$ET13)))</f>
        <v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v>
      </c>
      <c r="G13" s="20" t="s">
        <v>3203</v>
      </c>
      <c r="H13" s="20" t="s">
        <v>3204</v>
      </c>
      <c r="I13" s="23" t="str">
        <f t="array" ref="I13">IF($ET13="","",IF(INDEX('[1]base consolidad MIDAGRI'!DJ$2:DJ$597,$ET13)="","",INDEX('[1]base consolidad MIDAGRI'!DJ$2:DJ$597,$ET13)))</f>
        <v>COOPERATIVA AGRARIA ECOLOGICA CAFETALERA DE LONYA GRANDE</v>
      </c>
      <c r="J13" s="23" t="str">
        <f t="array" ref="J13">IF($ET13="","",IF(INDEX('[1]base consolidad MIDAGRI'!DQ$2:DQ$597,$ET13)="","",INDEX('[1]base consolidad MIDAGRI'!DQ$2:DQ$597,$ET13)))</f>
        <v>SI</v>
      </c>
      <c r="K13" s="25">
        <f t="array" ref="K13">IF($ET13="","",IF(INDEX('[1]base consolidad MIDAGRI'!DR$2:DR$597,$ET13)="","",INDEX('[1]base consolidad MIDAGRI'!DR$2:DR$597,$ET13)))</f>
        <v>41640</v>
      </c>
      <c r="L13" s="20" t="str">
        <f t="array" ref="L13">IF($ET13="","",IF(INDEX('[1]base consolidad MIDAGRI'!DN$2:DN$597,$ET13)="","",INDEX('[1]base consolidad MIDAGRI'!DN$2:DN$597,$ET13)))</f>
        <v>Amazonas</v>
      </c>
      <c r="M13" s="20" t="e">
        <f t="array" aca="1" ref="M13" ca="1">IF($ET13="","",_xludf.LET(_xlpm.x,INDEX('[1]base consolidad MIDAGRI'!H$2:H$597,$ET13),IF(_xlpm.x="","",SUBSTITUTE(TRIM(_xlpm.x),"Convencion","Convención"))))</f>
        <v>#NAME?</v>
      </c>
      <c r="N13" s="20" t="str">
        <f t="array" ref="N13">IF($ET13="","",IF(INDEX('[1]base consolidad MIDAGRI'!I$2:I$597,$ET13)="","",INDEX('[1]base consolidad MIDAGRI'!I$2:I$597,$ET13)))</f>
        <v>Lonya Grande</v>
      </c>
      <c r="O13" s="20" t="e">
        <f t="array" aca="1" ref="O13" ca="1">IF($B13="","",_xludf.LET(_xlpm.m,_xlfn.XLOOKUP($B13&amp;"",'[1]base consolidad MIDAGRI'!$A$2:$A$597&amp;"",'[1]base consolidad MIDAGRI'!$F$2:$F$597,""),_xlpm.g,_xlfn.XLOOKUP($B13&amp;"",'[1]base global'!$DI$5:$DI$682&amp;"",'[1]base global'!$E$5:$E$682,""),RIGHT("000000"&amp;IF(_xlpm.m&lt;&gt;"",_xlpm.m,IF(_xlpm.g&lt;&gt;"",_xlpm.g,"010706")),6)))</f>
        <v>#NAME?</v>
      </c>
      <c r="P13" s="20" t="str">
        <f t="array" ref="P13">IF($ET13="","",IF(INDEX('[1]base consolidad MIDAGRI'!E$2:E$597,$ET13)="","",INDEX('[1]base consolidad MIDAGRI'!E$2:E$597,$ET13)))</f>
        <v>Amazonas</v>
      </c>
      <c r="Q13" s="20" t="str">
        <f t="array" ref="Q13">IF($ET13="","",IF(INDEX('[1]base consolidad MIDAGRI'!EK$2:EK$597,$ET13)="","",INDEX('[1]base consolidad MIDAGRI'!EK$2:EK$597,$ET13)))</f>
        <v>JR. DOS DE MAYO NRO. S/N (250 - FRENTE PLAZA AREQUIPA) AMAZONAS - UTCUBAMBA - LONYA GRANDE</v>
      </c>
      <c r="R13" s="20" t="str">
        <f t="array" ref="R13">IF($ET13="","",IF(INDEX('[1]base consolidad MIDAGRI'!ES$2:ES$597,$ET13)="","",INDEX('[1]base consolidad MIDAGRI'!ES$2:ES$597,$ET13)))</f>
        <v>EDUAR MEDARDO SANCHEZ BACA</v>
      </c>
      <c r="S13" s="20">
        <f t="array" ref="S13">IF($ET13="","",IF(INDEX('[1]base consolidad MIDAGRI'!ET$2:ET$597,$ET13)="","",INDEX('[1]base consolidad MIDAGRI'!ET$2:ET$597,$ET13)))</f>
        <v>951257112</v>
      </c>
      <c r="T13" s="20" t="str">
        <f t="array" ref="T13">IF($ET13="","",IF(INDEX('[1]base consolidad MIDAGRI'!EP$2:EP$597,$ET13)="","",INDEX('[1]base consolidad MIDAGRI'!EP$2:EP$597,$ET13)))</f>
        <v>EDUAR MEDARDO SANCHEZ BACA</v>
      </c>
      <c r="U13" s="20" t="str">
        <f t="array" ref="U13">IF($ET13="","",IF(INDEX('[1]base consolidad MIDAGRI'!EL$2:EL$597,$ET13)="","",INDEX('[1]base consolidad MIDAGRI'!EL$2:EL$597,$ET13)))</f>
        <v>gerencia@cecafe.org</v>
      </c>
      <c r="V13" s="20">
        <f t="array" ref="V13">IF($ET13="","",IF(INDEX('[1]base consolidad MIDAGRI'!EM$2:EM$597,$ET13)="","",INDEX('[1]base consolidad MIDAGRI'!EM$2:EM$597,$ET13)))</f>
        <v>951257112</v>
      </c>
      <c r="W13" s="20" t="str">
        <f t="array" ref="W13">IF($ET13="","",IF(INDEX('[1]base consolidad MIDAGRI'!EN$2:EN$597,$ET13)="","",INDEX('[1]base consolidad MIDAGRI'!EN$2:EN$597,$ET13)))</f>
        <v/>
      </c>
      <c r="X13" s="35" t="str">
        <f t="array" ref="X13">IF($ET13="","",IF(INDEX('[1]base consolidad MIDAGRI'!EO$2:EO$597,$ET13)="","",INDEX('[1]base consolidad MIDAGRI'!EO$2:EO$597,$ET13)))</f>
        <v>www.cecafe.org</v>
      </c>
      <c r="Y13" s="26">
        <f t="array" ref="Y13">IF($ET13="","",IF(INDEX('[1]base consolidad MIDAGRI'!DX$2:DX$597,$ET13)="","",INDEX('[1]base consolidad MIDAGRI'!DX$2:DX$597,$ET13)))</f>
        <v>278</v>
      </c>
      <c r="Z13" s="26">
        <f t="array" ref="Z13">IF($ET13="","",IF(INDEX('[1]base consolidad MIDAGRI'!DY$2:DY$597,$ET13)="","",INDEX('[1]base consolidad MIDAGRI'!DY$2:DY$597,$ET13)))</f>
        <v>73</v>
      </c>
      <c r="AA13" s="20" t="str">
        <f t="array" ref="AA13">IF($ET13="","",IF(INDEX('[1]base consolidad MIDAGRI'!C$2:C$597,$ET13)="","",INDEX('[1]base consolidad MIDAGRI'!C$2:C$597,$ET13)))</f>
        <v>CAFÉ</v>
      </c>
      <c r="AB13" s="20">
        <f t="array" ref="AB13">IF($ET13="","",IF(INDEX('[1]base consolidad MIDAGRI'!DZ$2:DZ$597,$ET13)="","",INDEX('[1]base consolidad MIDAGRI'!DZ$2:DZ$597,$ET13)))</f>
        <v>1045.5999999999999</v>
      </c>
      <c r="AC13" s="20">
        <f t="array" ref="AC13">IF($ET13="","",IF(INDEX('[1]base consolidad MIDAGRI'!EA$2:EA$597,$ET13)="","",INDEX('[1]base consolidad MIDAGRI'!EA$2:EA$597,$ET13)))</f>
        <v>14006</v>
      </c>
      <c r="AD13" s="20" t="str">
        <f t="array" ref="AD13">IF($ET13="","",IF(INDEX('[1]base consolidad MIDAGRI'!EB$2:EB$597,$ET13)="","",INDEX('[1]base consolidad MIDAGRI'!EB$2:EB$597,$ET13)))</f>
        <v>Marzo - Noviembre</v>
      </c>
      <c r="AE13" s="20" t="str">
        <f t="array" ref="AE13">IF($ET13="","",IF(INDEX('[1]base consolidad MIDAGRI'!EC$2:EC$597,$ET13)="","",INDEX('[1]base consolidad MIDAGRI'!EC$2:EC$597,$ET13)))</f>
        <v>Abril - Diciembre</v>
      </c>
      <c r="AF13" s="20" t="e">
        <f t="array" aca="1" ref="AF13" ca="1">_xludf.LET(_xlpm.x,IFERROR(_xlfn.XLOOKUP($B13&amp;"",'[1]base consolidad MIDAGRI'!$A$2:$A$597&amp;"",'[1]base consolidad MIDAGRI'!$ED$2:$ED$597,""),""),IF(OR(_xlpm.x="",_xlpm.x=0),"",_xlpm.x))</f>
        <v>#NAME?</v>
      </c>
      <c r="AG13" s="20" t="e">
        <f t="array" aca="1" ref="AG13" ca="1">_xludf.LET(_xlpm.x,IFERROR(_xlfn.XLOOKUP($B13&amp;"",'[1]base consolidad MIDAGRI'!$A$2:$A$597&amp;"",'[1]base consolidad MIDAGRI'!$EE$2:$EE$597,""),""),IF(OR(_xlpm.x="",_xlpm.x=0),"",_xlpm.x))</f>
        <v>#NAME?</v>
      </c>
      <c r="AH13" s="20" t="str">
        <f t="array" ref="AH13">IF($ET13="","",IF(INDEX('[1]base consolidad MIDAGRI'!EF$2:EF$597,$ET13)="","",INDEX('[1]base consolidad MIDAGRI'!EF$2:EF$597,$ET13)))</f>
        <v>SI(VIGENTE HASTA EL OCTUBRE 2026)</v>
      </c>
      <c r="AI13" s="20" t="str">
        <f t="array" ref="AI13">IF($ET13="","",IF(INDEX('[1]base consolidad MIDAGRI'!EG$2:EG$597,$ET13)="","",INDEX('[1]base consolidad MIDAGRI'!EG$2:EG$597,$ET13)))</f>
        <v>NO</v>
      </c>
      <c r="AJ13" s="20" t="str">
        <f t="array" ref="AJ13">IF($ET13="","",IF(INDEX('[1]base consolidad MIDAGRI'!EH$2:EH$597,$ET13)="","",INDEX('[1]base consolidad MIDAGRI'!EH$2:EH$597,$ET13)))</f>
        <v>Organico NOP</v>
      </c>
      <c r="AK13" s="20" t="str">
        <f t="array" ref="AK13">IF($ET13="","",IF(INDEX('[1]base consolidad MIDAGRI'!EI$2:EI$597,$ET13)="","",INDEX('[1]base consolidad MIDAGRI'!EI$2:EI$597,$ET13)))</f>
        <v xml:space="preserve">Grado 1: Se admite un máximo de 15 defectos o imperfecciones
</v>
      </c>
      <c r="AL13" s="20" t="str">
        <f t="array" ref="AL13">IF($ET13="","",IF(INDEX('[1]base consolidad MIDAGRI'!EV$2:EV$597,$ET13)="","",INDEX('[1]base consolidad MIDAGRI'!EV$2:EV$597,$ET13)))</f>
        <v>Q0255725N/AGCOAR</v>
      </c>
      <c r="AM13" s="25">
        <f t="array" ref="AM13">IF($ET13="","",IF(INDEX('[1]base consolidad MIDAGRI'!EW$2:EW$597,$ET13)="","",INDEX('[1]base consolidad MIDAGRI'!EW$2:EW$597,$ET13)))</f>
        <v>47837</v>
      </c>
      <c r="AN13" s="20" t="str">
        <f t="array" ref="AN13">IF($ET13="","",IF(INDEX('[1]base consolidad MIDAGRI'!EX$2:EX$597,$ET13)="","",INDEX('[1]base consolidad MIDAGRI'!EX$2:EX$597,$ET13)))</f>
        <v>CECAFE
CAFÉ FEMENINO
RECOLECTOR COFFEE
RUPESTRE COFFEE</v>
      </c>
      <c r="AO13" s="20" t="str">
        <f t="array" ref="AO13">IF($ET13="","",IF(INDEX('[1]base consolidad MIDAGRI'!EY$2:EY$597,$ET13)="","",INDEX('[1]base consolidad MIDAGRI'!EY$2:EY$597,$ET13)))</f>
        <v>Bolsas trilaminadas con cierre ziper de seguridad y válvula (250 gramos)</v>
      </c>
      <c r="AP13" s="20" t="str">
        <f t="array" ref="AP13">IF($ET13="","",IF(INDEX('[1]base consolidad MIDAGRI'!EZ$2:EZ$597,$ET13)="","",INDEX('[1]base consolidad MIDAGRI'!EZ$2:EZ$597,$ET13)))</f>
        <v>CECAFE
CAFÉ FEMENINO
RECOLECTOR COFFEE
RUPESTRE COFFEE</v>
      </c>
      <c r="AQ13" s="20" t="str">
        <f t="array" ref="AQ13">IF($ET13="","",IF(INDEX('[1]base consolidad MIDAGRI'!FA$2:FA$597,$ET13)="","",INDEX('[1]base consolidad MIDAGRI'!FA$2:FA$597,$ET13)))</f>
        <v>Bolsas trilaminadas con cierre ziper de seguridad y válvula (250 gramos)</v>
      </c>
      <c r="AR13" s="23" t="str">
        <f t="array" ref="AR13">IF($ET13="","",IF(INDEX('[1]base consolidad MIDAGRI'!FC$2:FC$597,$ET13)="","",INDEX('[1]base consolidad MIDAGRI'!FC$2:FC$597,$ET13)))</f>
        <v>NO</v>
      </c>
      <c r="AS13" s="27" t="str">
        <f t="array" ref="AS13">IF($ET13="","",IF(INDEX('[1]base consolidad MIDAGRI'!FD$2:FD$597,$ET13)="","",INDEX('[1]base consolidad MIDAGRI'!FD$2:FD$597,$ET13)))</f>
        <v/>
      </c>
      <c r="AT13" s="27" t="str">
        <f t="array" ref="AT13">IF($ET13="","",IF(INDEX('[1]base consolidad MIDAGRI'!FE$2:FE$597,$ET13)="","",INDEX('[1]base consolidad MIDAGRI'!FE$2:FE$597,$ET13)))</f>
        <v/>
      </c>
      <c r="AU13" s="27" t="str">
        <f t="array" ref="AU13">IF($ET13="","",IF(INDEX('[1]base consolidad MIDAGRI'!FF$2:FF$597,$ET13)="","",INDEX('[1]base consolidad MIDAGRI'!FF$2:FF$597,$ET13)))</f>
        <v/>
      </c>
      <c r="AV13" s="27" t="str">
        <f t="array" ref="AV13">IF($ET13="","",IF(INDEX('[1]base consolidad MIDAGRI'!FG$2:FG$597,$ET13)="","",INDEX('[1]base consolidad MIDAGRI'!FG$2:FG$597,$ET13)))</f>
        <v/>
      </c>
      <c r="AW13" s="20" t="str">
        <f t="array" ref="AW13">IF($ET13="","",IF(INDEX('[1]base consolidad MIDAGRI'!FH$2:FH$597,$ET13)="","",INDEX('[1]base consolidad MIDAGRI'!FH$2:FH$597,$ET13)))</f>
        <v/>
      </c>
      <c r="AX13" s="20" t="str">
        <f t="array" ref="AX13">IF($ET13="","",IF(INDEX('[1]base consolidad MIDAGRI'!R$2:R$597,$ET13)="","",INDEX('[1]base consolidad MIDAGRI'!R$2:R$597,$ET13)))</f>
        <v>PAC</v>
      </c>
      <c r="AY13" s="20" t="str">
        <f t="array" ref="AY13">IF($ET13="","",IF(INDEX('[1]base consolidad MIDAGRI'!S$2:S$597,$ET13)="","",INDEX('[1]base consolidad MIDAGRI'!S$2:S$597,$ET13)))</f>
        <v>2024 - 2025</v>
      </c>
      <c r="AZ13" s="20">
        <f t="array" ref="AZ13">IF($ET13="","",IF(INDEX('[1]base consolidad MIDAGRI'!DS$2:DS$597,$ET13)="","",INDEX('[1]base consolidad MIDAGRI'!DS$2:DS$597,$ET13)))</f>
        <v>2024</v>
      </c>
      <c r="BA13" s="20" t="s">
        <v>184</v>
      </c>
      <c r="BB13" s="20" t="e">
        <f t="array" aca="1" ref="BB13" ca="1">IF($ET13="","",_xludf.LET(_xlpm.x,INDEX('[1]base consolidad MIDAGRI'!DT$2:DT$597,$ET13),IF(_xlpm.x="","",_xludf.IFS(LOWER(TRIM(_xlpm.x))="ejecucion","Ejecución",LOWER(TRIM(_xlpm.x))="ejecusion","Ejecución",TRUE,TRIM(_xlpm.x)))))</f>
        <v>#NAME?</v>
      </c>
      <c r="BC13" s="20" t="str">
        <f t="array" ref="BC13">IF($ET13="","",IF(INDEX('[1]base consolidad MIDAGRI'!DV$2:DV$597,$ET13)="","",INDEX('[1]base consolidad MIDAGRI'!DV$2:DV$597,$ET13)))</f>
        <v>"Desde el inicio el PAC 2024 la organización se ha fortalecido en GESTIÓN ESTRATÉGICA Y DESARROLLO ORGANIZACIONAL, GESTIÓN PRODUCTIVA, GESTIÓN COMERCIAL y GESTIÓN FINANCIERA.
La organización también participó en mecanismo de promoción comercial y articulación comercial.</v>
      </c>
      <c r="BD13" s="28">
        <f t="array" ref="BD13">IF($ET13="","",IF(INDEX('[1]base consolidad MIDAGRI'!EJ$2:EJ$597,$ET13)="","",INDEX('[1]base consolidad MIDAGRI'!EJ$2:EJ$597,$ET13)))</f>
        <v>0.5</v>
      </c>
      <c r="BE13" s="20" t="str">
        <f t="array" ref="BE13">IF($ET13="","",IF(INDEX('[1]base consolidad MIDAGRI'!FI$2:FI$597,$ET13)="","",INDEX('[1]base consolidad MIDAGRI'!FI$2:FI$597,$ET13)))</f>
        <v>pacMAYOR|san martin</v>
      </c>
      <c r="BF13" s="26">
        <f t="array" ref="BF13">IF($ET13="","",INDEX('[1]base consolidad MIDAGRI'!W$2:W$597,$ET13))</f>
        <v>0</v>
      </c>
      <c r="BG13" s="26">
        <f t="array" ref="BG13">IF($ET13="","",INDEX('[1]base consolidad MIDAGRI'!X$2:X$597,$ET13))</f>
        <v>0</v>
      </c>
      <c r="BH13" s="26">
        <f t="array" ref="BH13">IF($ET13="","",INDEX('[1]base consolidad MIDAGRI'!Y$2:Y$597,$ET13))</f>
        <v>0</v>
      </c>
      <c r="BI13" s="26">
        <f t="array" ref="BI13">IF($ET13="","",INDEX('[1]base consolidad MIDAGRI'!Z$2:Z$597,$ET13))</f>
        <v>0</v>
      </c>
      <c r="BJ13" s="26">
        <f t="array" ref="BJ13">IF($ET13="","",INDEX('[1]base consolidad MIDAGRI'!AA$2:AA$597,$ET13))</f>
        <v>0</v>
      </c>
      <c r="BK13" s="26">
        <f t="array" ref="BK13">IF($ET13="","",INDEX('[1]base consolidad MIDAGRI'!AB$2:AB$597,$ET13))</f>
        <v>0</v>
      </c>
      <c r="BL13" s="26">
        <f t="array" ref="BL13">IF($ET13="","",INDEX('[1]base consolidad MIDAGRI'!AC$2:AC$597,$ET13))</f>
        <v>0</v>
      </c>
      <c r="BM13" s="26">
        <f t="array" ref="BM13">IF($ET13="","",INDEX('[1]base consolidad MIDAGRI'!AD$2:AD$597,$ET13))</f>
        <v>0</v>
      </c>
      <c r="BN13" s="26">
        <f t="array" ref="BN13">IF($ET13="","",INDEX('[1]base consolidad MIDAGRI'!AE$2:AE$597,$ET13))</f>
        <v>0</v>
      </c>
      <c r="BO13" s="26">
        <f t="array" ref="BO13">IF($ET13="","",INDEX('[1]base consolidad MIDAGRI'!AF$2:AF$597,$ET13))</f>
        <v>0</v>
      </c>
      <c r="BP13" s="26">
        <f t="array" ref="BP13">IF($ET13="","",INDEX('[1]base consolidad MIDAGRI'!AG$2:AG$597,$ET13))</f>
        <v>0</v>
      </c>
      <c r="BQ13" s="26">
        <f t="array" ref="BQ13">IF($ET13="","",INDEX('[1]base consolidad MIDAGRI'!AH$2:AH$597,$ET13))</f>
        <v>0</v>
      </c>
      <c r="BR13" s="26">
        <f t="array" ref="BR13">IF($ET13="","",INDEX('[1]base consolidad MIDAGRI'!AI$2:AI$597,$ET13))</f>
        <v>0</v>
      </c>
      <c r="BS13" s="26">
        <f t="array" ref="BS13">IF($ET13="","",INDEX('[1]base consolidad MIDAGRI'!AJ$2:AJ$597,$ET13))</f>
        <v>0</v>
      </c>
      <c r="BT13" s="26">
        <f t="array" ref="BT13">IF($ET13="","",INDEX('[1]base consolidad MIDAGRI'!AK$2:AK$597,$ET13))</f>
        <v>0</v>
      </c>
      <c r="BU13" s="26">
        <f t="array" ref="BU13">IF($ET13="","",INDEX('[1]base consolidad MIDAGRI'!AL$2:AL$597,$ET13))</f>
        <v>0</v>
      </c>
      <c r="BV13" s="26">
        <f t="array" ref="BV13">IF($ET13="","",IF(INDEX('[1]base consolidad MIDAGRI'!AM$2:AM$597,$ET13)="","",INDEX('[1]base consolidad MIDAGRI'!AM$2:AM$597,$ET13)))</f>
        <v>574</v>
      </c>
      <c r="BW13" s="26">
        <f t="array" ref="BW13">IF($ET13="","",IF(INDEX('[1]base consolidad MIDAGRI'!AN$2:AN$597,$ET13)="","",INDEX('[1]base consolidad MIDAGRI'!AN$2:AN$597,$ET13)))</f>
        <v>154</v>
      </c>
      <c r="BX13" s="26">
        <f t="array" ref="BX13">IF($ET13="","",INDEX('[1]base consolidad MIDAGRI'!AO$2:AO$597,$ET13))</f>
        <v>728</v>
      </c>
      <c r="BY13" s="26">
        <f t="array" ref="BY13">IF($ET13="","",IF(INDEX('[1]base consolidad MIDAGRI'!AP$2:AP$597,$ET13)="","",INDEX('[1]base consolidad MIDAGRI'!AP$2:AP$597,$ET13)))</f>
        <v>354</v>
      </c>
      <c r="BZ13" s="26">
        <f t="array" ref="BZ13">IF($ET13="","",IF(INDEX('[1]base consolidad MIDAGRI'!AQ$2:AQ$597,$ET13)="","",INDEX('[1]base consolidad MIDAGRI'!AQ$2:AQ$597,$ET13)))</f>
        <v>99</v>
      </c>
      <c r="CA13" s="26">
        <f t="array" ref="CA13">IF($ET13="","",INDEX('[1]base consolidad MIDAGRI'!AR$2:AR$597,$ET13))</f>
        <v>453</v>
      </c>
      <c r="CB13" s="26">
        <f t="array" ref="CB13">IF($ET13="","",INDEX('[1]base consolidad MIDAGRI'!AT$2:AT$597,$ET13))</f>
        <v>0</v>
      </c>
      <c r="CC13" s="26">
        <f t="array" ref="CC13">IF($ET13="","",INDEX('[1]base consolidad MIDAGRI'!AU$2:AU$597,$ET13))</f>
        <v>0</v>
      </c>
      <c r="CD13" s="26">
        <f t="array" ref="CD13">IF($ET13="","",INDEX('[1]base consolidad MIDAGRI'!AV$2:AV$597,$ET13))</f>
        <v>0</v>
      </c>
      <c r="CE13" s="26">
        <f t="array" ref="CE13">IF($ET13="","",INDEX('[1]base consolidad MIDAGRI'!AW$2:AW$597,$ET13))</f>
        <v>0</v>
      </c>
      <c r="CF13" s="26">
        <f t="array" ref="CF13">IF($ET13="","",INDEX('[1]base consolidad MIDAGRI'!AX$2:AX$597,$ET13))</f>
        <v>0</v>
      </c>
      <c r="CG13" s="26">
        <f t="array" ref="CG13">IF($ET13="","",INDEX('[1]base consolidad MIDAGRI'!AY$2:AY$597,$ET13))</f>
        <v>0</v>
      </c>
      <c r="CH13" s="26">
        <f t="array" ref="CH13">IF($ET13="","",INDEX('[1]base consolidad MIDAGRI'!AZ$2:AZ$597,$ET13))</f>
        <v>0</v>
      </c>
      <c r="CI13" s="26">
        <f t="array" ref="CI13">IF($ET13="","",INDEX('[1]base consolidad MIDAGRI'!BA$2:BA$597,$ET13))</f>
        <v>0</v>
      </c>
      <c r="CJ13" s="26">
        <f t="array" ref="CJ13">IF($ET13="","",IF(INDEX('[1]base consolidad MIDAGRI'!BB$2:BB$597,$ET13)="","",INDEX('[1]base consolidad MIDAGRI'!BB$2:BB$597,$ET13)))</f>
        <v>22</v>
      </c>
      <c r="CK13" s="26">
        <f t="array" ref="CK13">IF($ET13="","",IF(INDEX('[1]base consolidad MIDAGRI'!BC$2:BC$597,$ET13)="","",INDEX('[1]base consolidad MIDAGRI'!BC$2:BC$597,$ET13)))</f>
        <v>6</v>
      </c>
      <c r="CL13" s="26">
        <f t="array" ref="CL13">IF($ET13="","",IF(INDEX('[1]base consolidad MIDAGRI'!BD$2:BD$597,$ET13)="","",INDEX('[1]base consolidad MIDAGRI'!BD$2:BD$597,$ET13)))</f>
        <v>21</v>
      </c>
      <c r="CM13" s="26">
        <f t="array" ref="CM13">IF($ET13="","",IF(INDEX('[1]base consolidad MIDAGRI'!BE$2:BE$597,$ET13)="","",INDEX('[1]base consolidad MIDAGRI'!BE$2:BE$597,$ET13)))</f>
        <v>7</v>
      </c>
      <c r="CN13" s="29">
        <f t="array" ref="CN13">IF($ET13="","",INDEX('[1]base consolidad MIDAGRI'!BF$2:BF$597,$ET13))</f>
        <v>0</v>
      </c>
      <c r="CO13" s="29">
        <f t="array" ref="CO13">IF($ET13="","",INDEX('[1]base consolidad MIDAGRI'!BG$2:BG$597,$ET13))</f>
        <v>0</v>
      </c>
      <c r="CP13" s="29">
        <f t="array" ref="CP13">IF($ET13="","",INDEX('[1]base consolidad MIDAGRI'!BH$2:BH$597,$ET13))</f>
        <v>0</v>
      </c>
      <c r="CQ13" s="29">
        <f t="array" ref="CQ13">IF($ET13="","",INDEX('[1]base consolidad MIDAGRI'!BI$2:BI$597,$ET13))</f>
        <v>0</v>
      </c>
      <c r="CR13" s="29">
        <f t="array" ref="CR13">IF($ET13="","",INDEX('[1]base consolidad MIDAGRI'!BL$2:BL$597,$ET13))</f>
        <v>0</v>
      </c>
      <c r="CS13" s="29">
        <f t="array" ref="CS13">IF($ET13="","",INDEX('[1]base consolidad MIDAGRI'!BM$2:BM$597,$ET13))</f>
        <v>0</v>
      </c>
      <c r="CT13" s="29">
        <f t="array" ref="CT13">IF($ET13="","",INDEX('[1]base consolidad MIDAGRI'!BN$2:BN$597,$ET13))</f>
        <v>0</v>
      </c>
      <c r="CU13" s="29">
        <f t="array" ref="CU13">IF($ET13="","",INDEX('[1]base consolidad MIDAGRI'!BQ$2:BQ$597,$ET13))</f>
        <v>0</v>
      </c>
      <c r="CV13" s="29">
        <f t="array" ref="CV13">IF($ET13="","",INDEX('[1]base consolidad MIDAGRI'!BR$2:BR$597,$ET13))</f>
        <v>0</v>
      </c>
      <c r="CW13" s="29">
        <f t="array" ref="CW13">IF($ET13="","",INDEX('[1]base consolidad MIDAGRI'!BS$2:BS$597,$ET13))</f>
        <v>0</v>
      </c>
      <c r="CX13" s="29">
        <f t="array" ref="CX13">IF($ET13="","",INDEX('[1]base consolidad MIDAGRI'!BV$2:BV$597,$ET13))</f>
        <v>0</v>
      </c>
      <c r="CY13" s="29">
        <f t="array" ref="CY13">IF($ET13="","",INDEX('[1]base consolidad MIDAGRI'!BW$2:BW$597,$ET13))</f>
        <v>0</v>
      </c>
      <c r="CZ13" s="29">
        <f t="array" ref="CZ13">IF($ET13="","",INDEX('[1]base consolidad MIDAGRI'!BX$2:BX$597,$ET13))</f>
        <v>0</v>
      </c>
      <c r="DA13" s="29">
        <f t="array" ref="DA13">IF($ET13="","",INDEX('[1]base consolidad MIDAGRI'!CA$2:CA$597,$ET13))</f>
        <v>0</v>
      </c>
      <c r="DB13" s="29">
        <f t="array" ref="DB13">IF($ET13="","",INDEX('[1]base consolidad MIDAGRI'!CB$2:CB$597,$ET13))</f>
        <v>0</v>
      </c>
      <c r="DC13" s="29">
        <f t="array" ref="DC13">IF($ET13="","",INDEX('[1]base consolidad MIDAGRI'!CC$2:CC$597,$ET13))</f>
        <v>0</v>
      </c>
      <c r="DD13" s="30">
        <f t="array" ref="DD13">IF($ET13="","",IF(INDEX('[1]base consolidad MIDAGRI'!CF$2:CF$597,$ET13)="","",INDEX('[1]base consolidad MIDAGRI'!CF$2:CF$597,$ET13)))</f>
        <v>8306798.9388785586</v>
      </c>
      <c r="DE13" s="30">
        <f t="array" ref="DE13">IF($ET13="","",IF(INDEX('[1]base consolidad MIDAGRI'!CG$2:CG$597,$ET13)="","",INDEX('[1]base consolidad MIDAGRI'!CG$2:CG$597,$ET13)))</f>
        <v>0</v>
      </c>
      <c r="DF13" s="29">
        <f t="array" ref="DF13">IF($ET13="","",INDEX('[1]base consolidad MIDAGRI'!CH$2:CH$597,$ET13))</f>
        <v>8306798.9388785586</v>
      </c>
      <c r="DG13" s="30">
        <f t="array" ref="DG13">IF($ET13="","",IF(INDEX('[1]base consolidad MIDAGRI'!CL$2:CL$597,$ET13)="","",INDEX('[1]base consolidad MIDAGRI'!CL$2:CL$597,$ET13)))</f>
        <v>2107273.02621216</v>
      </c>
      <c r="DH13" s="30">
        <f t="array" ref="DH13">IF($ET13="","",IF(INDEX('[1]base consolidad MIDAGRI'!CM$2:CM$597,$ET13)="","",INDEX('[1]base consolidad MIDAGRI'!CM$2:CM$597,$ET13)))</f>
        <v>0</v>
      </c>
      <c r="DI13" s="29">
        <f t="array" ref="DI13">IF($ET13="","",INDEX('[1]base consolidad MIDAGRI'!CN$2:CN$597,$ET13))</f>
        <v>2107273.02621216</v>
      </c>
      <c r="DJ13" s="29">
        <f t="array" ref="DJ13">IF($ET13="","",INDEX('[1]base consolidad MIDAGRI'!CQ$2:CQ$597,$ET13))</f>
        <v>0</v>
      </c>
      <c r="DK13" s="29">
        <f t="array" ref="DK13">IF($ET13="","",INDEX('[1]base consolidad MIDAGRI'!CR$2:CR$597,$ET13))</f>
        <v>0</v>
      </c>
      <c r="DL13" s="29">
        <f t="array" ref="DL13">IF($ET13="","",INDEX('[1]base consolidad MIDAGRI'!CS$2:CS$597,$ET13))</f>
        <v>0</v>
      </c>
      <c r="DM13" s="29">
        <f t="array" ref="DM13">IF($ET13="","",INDEX('[1]base consolidad MIDAGRI'!CT$2:CT$597,$ET13))</f>
        <v>0</v>
      </c>
      <c r="DN13" s="29">
        <f t="array" ref="DN13">IF($ET13="","",INDEX('[1]base consolidad MIDAGRI'!CU$2:CU$597,$ET13))</f>
        <v>0</v>
      </c>
      <c r="DO13" s="29">
        <f t="array" ref="DO13">IF($ET13="","",INDEX('[1]base consolidad MIDAGRI'!CV$2:CV$597,$ET13))</f>
        <v>0</v>
      </c>
      <c r="DP13" s="29">
        <f t="array" ref="DP13">IF($ET13="","",INDEX('[1]base consolidad MIDAGRI'!CW$2:CW$597,$ET13))</f>
        <v>0</v>
      </c>
      <c r="DQ13" s="29">
        <f t="array" ref="DQ13">IF($ET13="","",INDEX('[1]base consolidad MIDAGRI'!CX$2:CX$597,$ET13))</f>
        <v>0</v>
      </c>
      <c r="DR13" s="29">
        <f t="array" ref="DR13">IF($ET13="","",INDEX('[1]base consolidad MIDAGRI'!CY$2:CY$597,$ET13))</f>
        <v>0</v>
      </c>
      <c r="DS13" s="29">
        <f t="array" ref="DS13">IF($ET13="","",INDEX('[1]base consolidad MIDAGRI'!CZ$2:CZ$597,$ET13))</f>
        <v>8306798.9388785586</v>
      </c>
      <c r="DT13" s="29">
        <f t="array" ref="DT13">IF($ET13="","",INDEX('[1]base consolidad MIDAGRI'!DA$2:DA$597,$ET13))</f>
        <v>0</v>
      </c>
      <c r="DU13" s="29">
        <f t="array" ref="DU13">IF($ET13="","",INDEX('[1]base consolidad MIDAGRI'!DB$2:DB$597,$ET13))</f>
        <v>0</v>
      </c>
      <c r="DV13" s="29">
        <f t="array" ref="DV13">IF($ET13="","",INDEX('[1]base consolidad MIDAGRI'!DC$2:DC$597,$ET13))</f>
        <v>8306798.9388785586</v>
      </c>
      <c r="DW13" s="29">
        <f t="array" ref="DW13">IF($ET13="","",INDEX('[1]base consolidad MIDAGRI'!DD$2:DD$597,$ET13))</f>
        <v>0</v>
      </c>
      <c r="DX13" s="29">
        <f t="array" ref="DX13">IF($ET13="","",INDEX('[1]base consolidad MIDAGRI'!DE$2:DE$597,$ET13))</f>
        <v>0</v>
      </c>
      <c r="DY13" s="29">
        <f t="array" ref="DY13">IF($ET13="","",INDEX('[1]base consolidad MIDAGRI'!DF$2:DF$597,$ET13))</f>
        <v>2107273.02621216</v>
      </c>
      <c r="DZ13" s="29">
        <f t="array" ref="DZ13">IF($ET13="","",INDEX('[1]base consolidad MIDAGRI'!DG$2:DG$597,$ET13))</f>
        <v>0</v>
      </c>
      <c r="EA13" s="29">
        <f t="array" ref="EA13">IF($ET13="","",INDEX('[1]base consolidad MIDAGRI'!DH$2:DH$597,$ET13))</f>
        <v>0</v>
      </c>
      <c r="EB13" s="29">
        <f t="array" ref="EB13">IF($ET13="","",INDEX('[1]base consolidad MIDAGRI'!DI$2:DI$597,$ET13))</f>
        <v>2107273.02621216</v>
      </c>
      <c r="EC13" s="20" t="str">
        <f t="array" ref="EC13">IF($ET13="","",IF(INDEX('[1]base consolidad MIDAGRI'!D$2:D$597,$ET13)="","",INDEX('[1]base consolidad MIDAGRI'!D$2:D$597,$ET13)))</f>
        <v>CAFÉ</v>
      </c>
      <c r="ED13" s="20" t="e">
        <f t="array" aca="1" ref="ED13" ca="1">IF($B13="","",_xludf.LET(_xlpm.m,_xlfn.XLOOKUP($B13&amp;"",'[1]base consolidad MIDAGRI'!$A$2:$A$597&amp;"",'[1]base consolidad MIDAGRI'!$DK$2:$DK$597,""),_xlpm.g,_xlfn.XLOOKUP($B13&amp;"",'[1]base global'!$DI$5:$DI$682&amp;"",'[1]base global'!$DK$5:$DK$682,""),IF(_xlpm.m&lt;&gt;"",_xlpm.m,_xlpm.g)))</f>
        <v>#NAME?</v>
      </c>
      <c r="EE13" s="20" t="e">
        <f t="array" aca="1" ref="EE13" ca="1">_xludf.LET(_xlpm.x,IFERROR(_xlfn.XLOOKUP($B13&amp;"",'[1]base consolidad MIDAGRI'!$A$2:$A$597&amp;"",'[1]base consolidad MIDAGRI'!$FB$2:$FB$597,""),""),IF(OR(_xlpm.x="",_xlpm.x=0),"",_xlpm.x))</f>
        <v>#NAME?</v>
      </c>
      <c r="EF13" s="31">
        <f t="array" ref="EF13">IF($ET13="","",IF(INDEX('[1]base consolidad MIDAGRI'!T$2:T$597,$ET13)="","",INDEX('[1]base consolidad MIDAGRI'!T$2:T$597,$ET13)))</f>
        <v>2</v>
      </c>
      <c r="EG13" s="20" t="str">
        <f t="array" ref="EG13">IF($ET13="","",IF(INDEX('[1]base consolidad MIDAGRI'!U$2:U$597,$ET13)="","",INDEX('[1]base consolidad MIDAGRI'!U$2:U$597,$ET13)))</f>
        <v>SI</v>
      </c>
      <c r="EH13" s="20" t="str">
        <f t="array" ref="EH13">IF($ET13="","",IF(INDEX('[1]base consolidad MIDAGRI'!V$2:V$597,$ET13)="","",INDEX('[1]base consolidad MIDAGRI'!V$2:V$597,$ET13)))</f>
        <v>SI</v>
      </c>
      <c r="EI13" s="26">
        <f t="array" ref="EI13">IF($ET13="","",IF(INDEX('[1]base consolidad MIDAGRI'!AS$2:AS$597,$ET13)="","",INDEX('[1]base consolidad MIDAGRI'!AS$2:AS$597,$ET13)))</f>
        <v>453</v>
      </c>
      <c r="EJ13" s="32">
        <f t="shared" si="0"/>
        <v>10414071.965090718</v>
      </c>
      <c r="EK13" s="20" t="str">
        <f t="array" ref="EK13">IFERROR(_xlfn.XLOOKUP($B13&amp;"",'[1]base 7'!$AD$4:$AD$9&amp;"",'[1]base 7'!$I$4:$I$9,""),"")</f>
        <v/>
      </c>
      <c r="EL13" s="33" t="e">
        <f t="array" aca="1" ref="EL13" ca="1">_xludf.LET(_xlpm.x,IFERROR(_xlfn.XLOOKUP($B13&amp;"",'[1]ficha ruc cafe'!$A$2:$A$92&amp;"",'[1]ficha ruc cafe'!$G$2:$G$92,""),""),IF(OR(_xlpm.x="",_xlpm.x="-"),"",TRIM(_xlpm.x)))</f>
        <v>#NAME?</v>
      </c>
      <c r="EM13" s="33" t="e">
        <f t="array" aca="1" ref="EM13" ca="1">_xludf.LET(_xlpm.x,IFERROR(_xlfn.XLOOKUP($B13&amp;"",'[1]ficha ruc cafe'!$A$2:$A$92&amp;"",'[1]ficha ruc cafe'!$F$2:$F$92,""),""),IF(OR(_xlpm.x="",_xlpm.x="-"),"",TRIM(_xlpm.x)))</f>
        <v>#NAME?</v>
      </c>
      <c r="EN13" s="33" t="e">
        <f t="array" aca="1" ref="EN13" ca="1">_xludf.LET(_xlpm.x,IFERROR(_xlfn.XLOOKUP($B13&amp;"",'[1]ficha ruc cafe'!$A$2:$A$92&amp;"",'[1]ficha ruc cafe'!$C$2:$C$92,""),""),IF(OR(_xlpm.x="",_xlpm.x="-"),"",TRIM(_xlpm.x)))</f>
        <v>#NAME?</v>
      </c>
      <c r="EO13" s="25" t="e">
        <f t="array" aca="1" ref="EO13" ca="1">_xludf.LET(_xlpm.x,IFERROR(_xlfn.XLOOKUP($B13&amp;"",'[1]ficha ruc cafe'!$A$2:$A$92&amp;"",'[1]ficha ruc cafe'!$H$2:$H$92,""),""),IF(OR(_xlpm.x="",_xlpm.x="-"),"",IFERROR(DATEVALUE(TRIM(_xlpm.x)),TRIM(_xlpm.x))))</f>
        <v>#NAME?</v>
      </c>
      <c r="EP13" s="33" t="e">
        <f t="array" aca="1" ref="EP13" ca="1">_xludf.LET(_xlpm.x,IFERROR(_xlfn.XLOOKUP($B13&amp;"",'[1]ficha ruc cafe'!$A$2:$A$92&amp;"",'[1]ficha ruc cafe'!$P$2:$P$92,""),""),IF(OR(_xlpm.x="",_xlpm.x="-"),"",TRIM(_xlpm.x)))</f>
        <v>#NAME?</v>
      </c>
      <c r="EQ13" s="33" t="e">
        <f t="array" aca="1" ref="EQ13" ca="1">_xludf.LET(_xlpm.x,IFERROR(_xlfn.XLOOKUP($B13&amp;"",'[1]ficha ruc cafe'!$A$2:$A$92&amp;"",'[1]ficha ruc cafe'!$Q$2:$Q$92,""),""),IF(OR(_xlpm.x="",_xlpm.x="-"),"",TRIM(_xlpm.x)))</f>
        <v>#NAME?</v>
      </c>
      <c r="ER13" s="33" t="e">
        <f t="array" aca="1" ref="ER13" ca="1">_xludf.LET(_xlpm.x,IFERROR(_xlfn.XLOOKUP($B13&amp;"",'[1]ficha ruc cafe'!$A$2:$A$92&amp;"",'[1]ficha ruc cafe'!$R$2:$R$92,""),""),IF(OR(_xlpm.x="",_xlpm.x="-"),"",TRIM(_xlpm.x)))</f>
        <v>#NAME?</v>
      </c>
      <c r="ES13" s="33" t="e">
        <f t="array" aca="1" ref="ES13" ca="1">_xludf.LET(_xlpm.x,IFERROR(_xlfn.XLOOKUP($B13&amp;"",'[1]ficha ruc cafe'!$A$2:$A$92&amp;"",'[1]ficha ruc cafe'!$T$2:$T$92,""),""),IF(OR(_xlpm.x="",_xlpm.x="-"),"",TRIM(_xlpm.x)))</f>
        <v>#NAME?</v>
      </c>
      <c r="ET13" s="31">
        <f>IFERROR(MATCH($B13,'[1]base consolidad MIDAGRI'!$A$2:$A$597,0),"")</f>
        <v>322</v>
      </c>
      <c r="EU13" s="34">
        <f>IFERROR(MATCH($B13,'[1]base global'!$DI$5:$DI$682,0)+4,"")</f>
        <v>404</v>
      </c>
    </row>
    <row r="14" spans="1:151" ht="183.75" customHeight="1" x14ac:dyDescent="0.3">
      <c r="A14" s="20">
        <v>13</v>
      </c>
      <c r="B14" s="21">
        <v>20600263286</v>
      </c>
      <c r="C14" s="22" t="s">
        <v>3205</v>
      </c>
      <c r="D14" s="22" t="s">
        <v>3206</v>
      </c>
      <c r="E14" s="24" t="str">
        <f t="array" ref="E14">IF($ET14="","",IF(INDEX('[1]base consolidad MIDAGRI'!DW$2:DW$597,$ET14)="","",INDEX('[1]base consolidad MIDAGRI'!DW$2:DW$597,$ET14)))</f>
        <v>Asociación de Productores Selva Nororiental - APROSELVANOR</v>
      </c>
      <c r="F14" s="20" t="str">
        <f t="array" ref="F14">IF($ET14="","",IF(INDEX('[1]base consolidad MIDAGRI'!DU$2:DU$597,$ET14)="","",INDEX('[1]base consolidad MIDAGRI'!DU$2:DU$597,$ET14)))</f>
        <v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v>
      </c>
      <c r="G14" s="20" t="s">
        <v>3207</v>
      </c>
      <c r="H14" s="20" t="s">
        <v>3208</v>
      </c>
      <c r="I14" s="23" t="str">
        <f t="array" ref="I14">IF($ET14="","",IF(INDEX('[1]base consolidad MIDAGRI'!DJ$2:DJ$597,$ET14)="","",INDEX('[1]base consolidad MIDAGRI'!DJ$2:DJ$597,$ET14)))</f>
        <v>ASOCIACIÓN DE PRODUCTORES SELVA NORORIENTAL</v>
      </c>
      <c r="J14" s="23" t="str">
        <f t="array" ref="J14">IF($ET14="","",IF(INDEX('[1]base consolidad MIDAGRI'!DQ$2:DQ$597,$ET14)="","",INDEX('[1]base consolidad MIDAGRI'!DQ$2:DQ$597,$ET14)))</f>
        <v>SI</v>
      </c>
      <c r="K14" s="25">
        <f t="array" ref="K14">IF($ET14="","",IF(INDEX('[1]base consolidad MIDAGRI'!DR$2:DR$597,$ET14)="","",INDEX('[1]base consolidad MIDAGRI'!DR$2:DR$597,$ET14)))</f>
        <v>42095</v>
      </c>
      <c r="L14" s="20" t="str">
        <f t="array" ref="L14">IF($ET14="","",IF(INDEX('[1]base consolidad MIDAGRI'!DN$2:DN$597,$ET14)="","",INDEX('[1]base consolidad MIDAGRI'!DN$2:DN$597,$ET14)))</f>
        <v>San Martín</v>
      </c>
      <c r="M14" s="20" t="e">
        <f t="array" aca="1" ref="M14" ca="1">IF($ET14="","",_xludf.LET(_xlpm.x,INDEX('[1]base consolidad MIDAGRI'!H$2:H$597,$ET14),IF(_xlpm.x="","",SUBSTITUTE(TRIM(_xlpm.x),"Convencion","Convención"))))</f>
        <v>#NAME?</v>
      </c>
      <c r="N14" s="20" t="str">
        <f t="array" ref="N14">IF($ET14="","",IF(INDEX('[1]base consolidad MIDAGRI'!I$2:I$597,$ET14)="","",INDEX('[1]base consolidad MIDAGRI'!I$2:I$597,$ET14)))</f>
        <v>Moyobamba</v>
      </c>
      <c r="O14" s="20" t="e">
        <f t="array" aca="1" ref="O14" ca="1">IF($B14="","",_xludf.LET(_xlpm.m,_xlfn.XLOOKUP($B14&amp;"",'[1]base consolidad MIDAGRI'!$A$2:$A$597&amp;"",'[1]base consolidad MIDAGRI'!$F$2:$F$597,""),_xlpm.g,_xlfn.XLOOKUP($B14&amp;"",'[1]base global'!$DI$5:$DI$682&amp;"",'[1]base global'!$E$5:$E$682,""),RIGHT("000000"&amp;IF(_xlpm.m&lt;&gt;"",_xlpm.m,IF(_xlpm.g&lt;&gt;"",_xlpm.g,"220101")),6)))</f>
        <v>#NAME?</v>
      </c>
      <c r="P14" s="20" t="str">
        <f t="array" ref="P14">IF($ET14="","",IF(INDEX('[1]base consolidad MIDAGRI'!E$2:E$597,$ET14)="","",INDEX('[1]base consolidad MIDAGRI'!E$2:E$597,$ET14)))</f>
        <v>San Martin</v>
      </c>
      <c r="Q14" s="20" t="str">
        <f t="array" ref="Q14">IF($ET14="","",IF(INDEX('[1]base consolidad MIDAGRI'!EK$2:EK$597,$ET14)="","",INDEX('[1]base consolidad MIDAGRI'!EK$2:EK$597,$ET14)))</f>
        <v>Car.Fernando Belaunde Terry Lote. 1a2 C.P. Perla De Indañe San Martin - Moyobamba - Moyobamba</v>
      </c>
      <c r="R14" s="20" t="str">
        <f t="array" ref="R14">IF($ET14="","",IF(INDEX('[1]base consolidad MIDAGRI'!ES$2:ES$597,$ET14)="","",INDEX('[1]base consolidad MIDAGRI'!ES$2:ES$597,$ET14)))</f>
        <v>Maricely Guevara Sánchez</v>
      </c>
      <c r="S14" s="20">
        <f t="array" ref="S14">IF($ET14="","",IF(INDEX('[1]base consolidad MIDAGRI'!ET$2:ET$597,$ET14)="","",INDEX('[1]base consolidad MIDAGRI'!ET$2:ET$597,$ET14)))</f>
        <v>917474868</v>
      </c>
      <c r="T14" s="20" t="str">
        <f t="array" ref="T14">IF($ET14="","",IF(INDEX('[1]base consolidad MIDAGRI'!EP$2:EP$597,$ET14)="","",INDEX('[1]base consolidad MIDAGRI'!EP$2:EP$597,$ET14)))</f>
        <v>Maricely Guevara Sánchez</v>
      </c>
      <c r="U14" s="20" t="str">
        <f t="array" ref="U14">IF($ET14="","",IF(INDEX('[1]base consolidad MIDAGRI'!EL$2:EL$597,$ET14)="","",INDEX('[1]base consolidad MIDAGRI'!EL$2:EL$597,$ET14)))</f>
        <v>aproselvanor@gmail.com</v>
      </c>
      <c r="V14" s="20">
        <f t="array" ref="V14">IF($ET14="","",IF(INDEX('[1]base consolidad MIDAGRI'!EM$2:EM$597,$ET14)="","",INDEX('[1]base consolidad MIDAGRI'!EM$2:EM$597,$ET14)))</f>
        <v>917474868</v>
      </c>
      <c r="W14" s="35" t="str">
        <f t="array" ref="W14">IF($ET14="","",IF(INDEX('[1]base consolidad MIDAGRI'!EN$2:EN$597,$ET14)="","",INDEX('[1]base consolidad MIDAGRI'!EN$2:EN$597,$ET14)))</f>
        <v>https://www.aproselvanor.com/</v>
      </c>
      <c r="X14" s="35" t="str">
        <f t="array" ref="X14">IF($ET14="","",IF(INDEX('[1]base consolidad MIDAGRI'!EO$2:EO$597,$ET14)="","",INDEX('[1]base consolidad MIDAGRI'!EO$2:EO$597,$ET14)))</f>
        <v>https://www.facebook.com/Aproselvanor/</v>
      </c>
      <c r="Y14" s="26">
        <f t="array" ref="Y14">IF($ET14="","",IF(INDEX('[1]base consolidad MIDAGRI'!DX$2:DX$597,$ET14)="","",INDEX('[1]base consolidad MIDAGRI'!DX$2:DX$597,$ET14)))</f>
        <v>607</v>
      </c>
      <c r="Z14" s="26">
        <f t="array" ref="Z14">IF($ET14="","",IF(INDEX('[1]base consolidad MIDAGRI'!DY$2:DY$597,$ET14)="","",INDEX('[1]base consolidad MIDAGRI'!DY$2:DY$597,$ET14)))</f>
        <v>190</v>
      </c>
      <c r="AA14" s="20" t="str">
        <f t="array" ref="AA14">IF($ET14="","",IF(INDEX('[1]base consolidad MIDAGRI'!C$2:C$597,$ET14)="","",INDEX('[1]base consolidad MIDAGRI'!C$2:C$597,$ET14)))</f>
        <v>CAFÉ</v>
      </c>
      <c r="AB14" s="20">
        <f t="array" ref="AB14">IF($ET14="","",IF(INDEX('[1]base consolidad MIDAGRI'!DZ$2:DZ$597,$ET14)="","",INDEX('[1]base consolidad MIDAGRI'!DZ$2:DZ$597,$ET14)))</f>
        <v>2110</v>
      </c>
      <c r="AC14" s="20" t="str">
        <f t="array" ref="AC14">IF($ET14="","",IF(INDEX('[1]base consolidad MIDAGRI'!EA$2:EA$597,$ET14)="","",INDEX('[1]base consolidad MIDAGRI'!EA$2:EA$597,$ET14)))</f>
        <v>10869 qq</v>
      </c>
      <c r="AD14" s="20" t="str">
        <f t="array" ref="AD14">IF($ET14="","",IF(INDEX('[1]base consolidad MIDAGRI'!EB$2:EB$597,$ET14)="","",INDEX('[1]base consolidad MIDAGRI'!EB$2:EB$597,$ET14)))</f>
        <v>Marzo - Noviembre</v>
      </c>
      <c r="AE14" s="20" t="str">
        <f t="array" ref="AE14">IF($ET14="","",IF(INDEX('[1]base consolidad MIDAGRI'!EC$2:EC$597,$ET14)="","",INDEX('[1]base consolidad MIDAGRI'!EC$2:EC$597,$ET14)))</f>
        <v>Abril - Noviembre</v>
      </c>
      <c r="AF14" s="20" t="e">
        <f t="array" aca="1" ref="AF14" ca="1">_xludf.LET(_xlpm.x,IFERROR(_xlfn.XLOOKUP($B14&amp;"",'[1]base consolidad MIDAGRI'!$A$2:$A$597&amp;"",'[1]base consolidad MIDAGRI'!$ED$2:$ED$597,""),""),IF(OR(_xlpm.x="",_xlpm.x=0),"",_xlpm.x))</f>
        <v>#NAME?</v>
      </c>
      <c r="AG14" s="20" t="e">
        <f t="array" aca="1" ref="AG14" ca="1">_xludf.LET(_xlpm.x,IFERROR(_xlfn.XLOOKUP($B14&amp;"",'[1]base consolidad MIDAGRI'!$A$2:$A$597&amp;"",'[1]base consolidad MIDAGRI'!$EE$2:$EE$597,""),""),IF(OR(_xlpm.x="",_xlpm.x=0),"",_xlpm.x))</f>
        <v>#NAME?</v>
      </c>
      <c r="AH14" s="20" t="str">
        <f t="array" ref="AH14">IF($ET14="","",IF(INDEX('[1]base consolidad MIDAGRI'!EF$2:EF$597,$ET14)="","",INDEX('[1]base consolidad MIDAGRI'!EF$2:EF$597,$ET14)))</f>
        <v>Si (vigencia hasta el 01/04/2027) IMO CERT Latinoamerica LTDA , N° de certificado: 6400012046</v>
      </c>
      <c r="AI14" s="20" t="str">
        <f t="array" ref="AI14">IF($ET14="","",IF(INDEX('[1]base consolidad MIDAGRI'!EG$2:EG$597,$ET14)="","",INDEX('[1]base consolidad MIDAGRI'!EG$2:EG$597,$ET14)))</f>
        <v>Si (vigente hasta julio del 2028)</v>
      </c>
      <c r="AJ14" s="20" t="str">
        <f t="array" ref="AJ14">IF($ET14="","",IF(INDEX('[1]base consolidad MIDAGRI'!EH$2:EH$597,$ET14)="","",INDEX('[1]base consolidad MIDAGRI'!EH$2:EH$597,$ET14)))</f>
        <v>Certificación Comercio Justo: FLO ID 33184
Certificación Ogánica: BIOLATINA
Certificación Café Practices
Certificación Rainforest Alliance</v>
      </c>
      <c r="AK14" s="20" t="str">
        <f t="array" ref="AK14">IF($ET14="","",IF(INDEX('[1]base consolidad MIDAGRI'!EI$2:EI$597,$ET14)="","",INDEX('[1]base consolidad MIDAGRI'!EI$2:EI$597,$ET14)))</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L14" s="20" t="str">
        <f t="array" ref="AL14">IF($ET14="","",IF(INDEX('[1]base consolidad MIDAGRI'!EV$2:EV$597,$ET14)="","",INDEX('[1]base consolidad MIDAGRI'!EV$2:EV$597,$ET14)))</f>
        <v>Q0225625N/UAAODE</v>
      </c>
      <c r="AM14" s="25">
        <f t="array" ref="AM14">IF($ET14="","",IF(INDEX('[1]base consolidad MIDAGRI'!EW$2:EW$597,$ET14)="","",INDEX('[1]base consolidad MIDAGRI'!EW$2:EW$597,$ET14)))</f>
        <v>47675</v>
      </c>
      <c r="AN14" s="20" t="str">
        <f t="array" ref="AN14">IF($ET14="","",IF(INDEX('[1]base consolidad MIDAGRI'!EX$2:EX$597,$ET14)="","",INDEX('[1]base consolidad MIDAGRI'!EX$2:EX$597,$ET14)))</f>
        <v>Café de los 8 Valles - Café Mujer</v>
      </c>
      <c r="AO14" s="20" t="str">
        <f t="array" ref="AO14">IF($ET14="","",IF(INDEX('[1]base consolidad MIDAGRI'!EY$2:EY$597,$ET14)="","",INDEX('[1]base consolidad MIDAGRI'!EY$2:EY$597,$ET14)))</f>
        <v>Bolsa GrainPro (1 kg)</v>
      </c>
      <c r="AP14" s="20" t="str">
        <f t="array" ref="AP14">IF($ET14="","",IF(INDEX('[1]base consolidad MIDAGRI'!EZ$2:EZ$597,$ET14)="","",INDEX('[1]base consolidad MIDAGRI'!EZ$2:EZ$597,$ET14)))</f>
        <v>Café de los 8 Valles - Café Mujer</v>
      </c>
      <c r="AQ14" s="20" t="str">
        <f t="array" ref="AQ14">IF($ET14="","",IF(INDEX('[1]base consolidad MIDAGRI'!FA$2:FA$597,$ET14)="","",INDEX('[1]base consolidad MIDAGRI'!FA$2:FA$597,$ET14)))</f>
        <v>Café Clasico 82 ptos) y Café Premiun (84 ptos)
Envases trilaminados con cierre ziper de seguridad y válvula (250 gramos, 0.5 kg y 1.0kg)
Bolsas GrainPro.</v>
      </c>
      <c r="AR14" s="23" t="str">
        <f t="array" ref="AR14">IF($ET14="","",IF(INDEX('[1]base consolidad MIDAGRI'!FC$2:FC$597,$ET14)="","",INDEX('[1]base consolidad MIDAGRI'!FC$2:FC$597,$ET14)))</f>
        <v>SI</v>
      </c>
      <c r="AS14" s="27">
        <f t="array" ref="AS14">IF($ET14="","",IF(INDEX('[1]base consolidad MIDAGRI'!FD$2:FD$597,$ET14)="","",INDEX('[1]base consolidad MIDAGRI'!FD$2:FD$597,$ET14)))</f>
        <v>4154567.84</v>
      </c>
      <c r="AT14" s="27">
        <f t="array" ref="AT14">IF($ET14="","",IF(INDEX('[1]base consolidad MIDAGRI'!FE$2:FE$597,$ET14)="","",INDEX('[1]base consolidad MIDAGRI'!FE$2:FE$597,$ET14)))</f>
        <v>546485</v>
      </c>
      <c r="AU14" s="27">
        <f t="array" ref="AU14">IF($ET14="","",IF(INDEX('[1]base consolidad MIDAGRI'!FF$2:FF$597,$ET14)="","",INDEX('[1]base consolidad MIDAGRI'!FF$2:FF$597,$ET14)))</f>
        <v>7920.072463768116</v>
      </c>
      <c r="AV14" s="27">
        <f t="array" ref="AV14">IF($ET14="","",IF(INDEX('[1]base consolidad MIDAGRI'!FG$2:FG$597,$ET14)="","",INDEX('[1]base consolidad MIDAGRI'!FG$2:FG$597,$ET14)))</f>
        <v>28.80026350461133</v>
      </c>
      <c r="AW14" s="20" t="str">
        <f t="array" ref="AW14">IF($ET14="","",IF(INDEX('[1]base consolidad MIDAGRI'!FH$2:FH$597,$ET14)="","",INDEX('[1]base consolidad MIDAGRI'!FH$2:FH$597,$ET14)))</f>
        <v>Estados Unidos, Belgica, Dinamarca, Suecia, Australia, Alemania, Colombia.</v>
      </c>
      <c r="AX14" s="20" t="str">
        <f t="array" ref="AX14">IF($ET14="","",IF(INDEX('[1]base consolidad MIDAGRI'!R$2:R$597,$ET14)="","",INDEX('[1]base consolidad MIDAGRI'!R$2:R$597,$ET14)))</f>
        <v>PAC</v>
      </c>
      <c r="AY14" s="20" t="str">
        <f t="array" ref="AY14">IF($ET14="","",IF(INDEX('[1]base consolidad MIDAGRI'!S$2:S$597,$ET14)="","",INDEX('[1]base consolidad MIDAGRI'!S$2:S$597,$ET14)))</f>
        <v>2023-2024 - 2025</v>
      </c>
      <c r="AZ14" s="20">
        <f t="array" ref="AZ14">IF($ET14="","",IF(INDEX('[1]base consolidad MIDAGRI'!DS$2:DS$597,$ET14)="","",INDEX('[1]base consolidad MIDAGRI'!DS$2:DS$597,$ET14)))</f>
        <v>2023</v>
      </c>
      <c r="BA14" s="20" t="s">
        <v>184</v>
      </c>
      <c r="BB14" s="20" t="e">
        <f t="array" aca="1" ref="BB14" ca="1">IF($ET14="","",_xludf.LET(_xlpm.x,INDEX('[1]base consolidad MIDAGRI'!DT$2:DT$597,$ET14),IF(_xlpm.x="","",_xludf.IFS(LOWER(TRIM(_xlpm.x))="ejecucion","Ejecución",LOWER(TRIM(_xlpm.x))="ejecusion","Ejecución",TRUE,TRIM(_xlpm.x)))))</f>
        <v>#NAME?</v>
      </c>
      <c r="BC14" s="20" t="str">
        <f t="array" ref="BC14">IF($ET14="","",IF(INDEX('[1]base consolidad MIDAGRI'!DV$2:DV$597,$ET14)="","",INDEX('[1]base consolidad MIDAGRI'!DV$2:DV$597,$ET14)))</f>
        <v>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v>
      </c>
      <c r="BD14" s="28">
        <f t="array" ref="BD14">IF($ET14="","",IF(INDEX('[1]base consolidad MIDAGRI'!EJ$2:EJ$597,$ET14)="","",INDEX('[1]base consolidad MIDAGRI'!EJ$2:EJ$597,$ET14)))</f>
        <v>1</v>
      </c>
      <c r="BE14" s="20" t="str">
        <f t="array" ref="BE14">IF($ET14="","",IF(INDEX('[1]base consolidad MIDAGRI'!FI$2:FI$597,$ET14)="","",INDEX('[1]base consolidad MIDAGRI'!FI$2:FI$597,$ET14)))</f>
        <v>pacMAYOR|san martin</v>
      </c>
      <c r="BF14" s="26">
        <f t="array" ref="BF14">IF($ET14="","",INDEX('[1]base consolidad MIDAGRI'!W$2:W$597,$ET14))</f>
        <v>0</v>
      </c>
      <c r="BG14" s="26">
        <f t="array" ref="BG14">IF($ET14="","",INDEX('[1]base consolidad MIDAGRI'!X$2:X$597,$ET14))</f>
        <v>0</v>
      </c>
      <c r="BH14" s="26">
        <f t="array" ref="BH14">IF($ET14="","",INDEX('[1]base consolidad MIDAGRI'!Y$2:Y$597,$ET14))</f>
        <v>0</v>
      </c>
      <c r="BI14" s="26">
        <f t="array" ref="BI14">IF($ET14="","",INDEX('[1]base consolidad MIDAGRI'!Z$2:Z$597,$ET14))</f>
        <v>0</v>
      </c>
      <c r="BJ14" s="26">
        <f t="array" ref="BJ14">IF($ET14="","",INDEX('[1]base consolidad MIDAGRI'!AA$2:AA$597,$ET14))</f>
        <v>0</v>
      </c>
      <c r="BK14" s="26">
        <f t="array" ref="BK14">IF($ET14="","",INDEX('[1]base consolidad MIDAGRI'!AB$2:AB$597,$ET14))</f>
        <v>0</v>
      </c>
      <c r="BL14" s="26">
        <f t="array" ref="BL14">IF($ET14="","",INDEX('[1]base consolidad MIDAGRI'!AC$2:AC$597,$ET14))</f>
        <v>0</v>
      </c>
      <c r="BM14" s="26">
        <f t="array" ref="BM14">IF($ET14="","",INDEX('[1]base consolidad MIDAGRI'!AD$2:AD$597,$ET14))</f>
        <v>0</v>
      </c>
      <c r="BN14" s="26">
        <f t="array" ref="BN14">IF($ET14="","",INDEX('[1]base consolidad MIDAGRI'!AE$2:AE$597,$ET14))</f>
        <v>0</v>
      </c>
      <c r="BO14" s="26">
        <f t="array" ref="BO14">IF($ET14="","",INDEX('[1]base consolidad MIDAGRI'!AF$2:AF$597,$ET14))</f>
        <v>0</v>
      </c>
      <c r="BP14" s="26">
        <f t="array" ref="BP14">IF($ET14="","",INDEX('[1]base consolidad MIDAGRI'!AG$2:AG$597,$ET14))</f>
        <v>0</v>
      </c>
      <c r="BQ14" s="26">
        <f t="array" ref="BQ14">IF($ET14="","",INDEX('[1]base consolidad MIDAGRI'!AH$2:AH$597,$ET14))</f>
        <v>0</v>
      </c>
      <c r="BR14" s="26">
        <f t="array" ref="BR14">IF($ET14="","",INDEX('[1]base consolidad MIDAGRI'!AI$2:AI$597,$ET14))</f>
        <v>0</v>
      </c>
      <c r="BS14" s="26">
        <f t="array" ref="BS14">IF($ET14="","",INDEX('[1]base consolidad MIDAGRI'!AJ$2:AJ$597,$ET14))</f>
        <v>400</v>
      </c>
      <c r="BT14" s="26">
        <f t="array" ref="BT14">IF($ET14="","",INDEX('[1]base consolidad MIDAGRI'!AK$2:AK$597,$ET14))</f>
        <v>130</v>
      </c>
      <c r="BU14" s="26">
        <f t="array" ref="BU14">IF($ET14="","",INDEX('[1]base consolidad MIDAGRI'!AL$2:AL$597,$ET14))</f>
        <v>530</v>
      </c>
      <c r="BV14" s="26">
        <f t="array" ref="BV14">IF($ET14="","",IF(INDEX('[1]base consolidad MIDAGRI'!AM$2:AM$597,$ET14)="","",INDEX('[1]base consolidad MIDAGRI'!AM$2:AM$597,$ET14)))</f>
        <v>363</v>
      </c>
      <c r="BW14" s="26">
        <f t="array" ref="BW14">IF($ET14="","",IF(INDEX('[1]base consolidad MIDAGRI'!AN$2:AN$597,$ET14)="","",INDEX('[1]base consolidad MIDAGRI'!AN$2:AN$597,$ET14)))</f>
        <v>154</v>
      </c>
      <c r="BX14" s="26">
        <f t="array" ref="BX14">IF($ET14="","",INDEX('[1]base consolidad MIDAGRI'!AO$2:AO$597,$ET14))</f>
        <v>517</v>
      </c>
      <c r="BY14" s="26">
        <f t="array" ref="BY14">IF($ET14="","",IF(INDEX('[1]base consolidad MIDAGRI'!AP$2:AP$597,$ET14)="","",INDEX('[1]base consolidad MIDAGRI'!AP$2:AP$597,$ET14)))</f>
        <v>373</v>
      </c>
      <c r="BZ14" s="26">
        <f t="array" ref="BZ14">IF($ET14="","",IF(INDEX('[1]base consolidad MIDAGRI'!AQ$2:AQ$597,$ET14)="","",INDEX('[1]base consolidad MIDAGRI'!AQ$2:AQ$597,$ET14)))</f>
        <v>157</v>
      </c>
      <c r="CA14" s="26">
        <f t="array" ref="CA14">IF($ET14="","",INDEX('[1]base consolidad MIDAGRI'!AR$2:AR$597,$ET14))</f>
        <v>530</v>
      </c>
      <c r="CB14" s="26">
        <f t="array" ref="CB14">IF($ET14="","",INDEX('[1]base consolidad MIDAGRI'!AT$2:AT$597,$ET14))</f>
        <v>0</v>
      </c>
      <c r="CC14" s="26">
        <f t="array" ref="CC14">IF($ET14="","",INDEX('[1]base consolidad MIDAGRI'!AU$2:AU$597,$ET14))</f>
        <v>0</v>
      </c>
      <c r="CD14" s="26">
        <f t="array" ref="CD14">IF($ET14="","",INDEX('[1]base consolidad MIDAGRI'!AV$2:AV$597,$ET14))</f>
        <v>0</v>
      </c>
      <c r="CE14" s="26">
        <f t="array" ref="CE14">IF($ET14="","",INDEX('[1]base consolidad MIDAGRI'!AW$2:AW$597,$ET14))</f>
        <v>0</v>
      </c>
      <c r="CF14" s="26">
        <f t="array" ref="CF14">IF($ET14="","",INDEX('[1]base consolidad MIDAGRI'!AX$2:AX$597,$ET14))</f>
        <v>0</v>
      </c>
      <c r="CG14" s="26">
        <f t="array" ref="CG14">IF($ET14="","",INDEX('[1]base consolidad MIDAGRI'!AY$2:AY$597,$ET14))</f>
        <v>0</v>
      </c>
      <c r="CH14" s="26">
        <f t="array" ref="CH14">IF($ET14="","",INDEX('[1]base consolidad MIDAGRI'!AZ$2:AZ$597,$ET14))</f>
        <v>11</v>
      </c>
      <c r="CI14" s="26">
        <f t="array" ref="CI14">IF($ET14="","",INDEX('[1]base consolidad MIDAGRI'!BA$2:BA$597,$ET14))</f>
        <v>0</v>
      </c>
      <c r="CJ14" s="26">
        <f t="array" ref="CJ14">IF($ET14="","",IF(INDEX('[1]base consolidad MIDAGRI'!BB$2:BB$597,$ET14)="","",INDEX('[1]base consolidad MIDAGRI'!BB$2:BB$597,$ET14)))</f>
        <v>9</v>
      </c>
      <c r="CK14" s="26">
        <f t="array" ref="CK14">IF($ET14="","",IF(INDEX('[1]base consolidad MIDAGRI'!BC$2:BC$597,$ET14)="","",INDEX('[1]base consolidad MIDAGRI'!BC$2:BC$597,$ET14)))</f>
        <v>0</v>
      </c>
      <c r="CL14" s="26">
        <f t="array" ref="CL14">IF($ET14="","",IF(INDEX('[1]base consolidad MIDAGRI'!BD$2:BD$597,$ET14)="","",INDEX('[1]base consolidad MIDAGRI'!BD$2:BD$597,$ET14)))</f>
        <v>19</v>
      </c>
      <c r="CM14" s="26">
        <f t="array" ref="CM14">IF($ET14="","",IF(INDEX('[1]base consolidad MIDAGRI'!BE$2:BE$597,$ET14)="","",INDEX('[1]base consolidad MIDAGRI'!BE$2:BE$597,$ET14)))</f>
        <v>0</v>
      </c>
      <c r="CN14" s="29">
        <f t="array" ref="CN14">IF($ET14="","",INDEX('[1]base consolidad MIDAGRI'!BF$2:BF$597,$ET14))</f>
        <v>0</v>
      </c>
      <c r="CO14" s="29">
        <f t="array" ref="CO14">IF($ET14="","",INDEX('[1]base consolidad MIDAGRI'!BG$2:BG$597,$ET14))</f>
        <v>0</v>
      </c>
      <c r="CP14" s="29">
        <f t="array" ref="CP14">IF($ET14="","",INDEX('[1]base consolidad MIDAGRI'!BH$2:BH$597,$ET14))</f>
        <v>0</v>
      </c>
      <c r="CQ14" s="29">
        <f t="array" ref="CQ14">IF($ET14="","",INDEX('[1]base consolidad MIDAGRI'!BI$2:BI$597,$ET14))</f>
        <v>0</v>
      </c>
      <c r="CR14" s="29">
        <f t="array" ref="CR14">IF($ET14="","",INDEX('[1]base consolidad MIDAGRI'!BL$2:BL$597,$ET14))</f>
        <v>0</v>
      </c>
      <c r="CS14" s="29">
        <f t="array" ref="CS14">IF($ET14="","",INDEX('[1]base consolidad MIDAGRI'!BM$2:BM$597,$ET14))</f>
        <v>0</v>
      </c>
      <c r="CT14" s="29">
        <f t="array" ref="CT14">IF($ET14="","",INDEX('[1]base consolidad MIDAGRI'!BN$2:BN$597,$ET14))</f>
        <v>0</v>
      </c>
      <c r="CU14" s="29">
        <f t="array" ref="CU14">IF($ET14="","",INDEX('[1]base consolidad MIDAGRI'!BQ$2:BQ$597,$ET14))</f>
        <v>0</v>
      </c>
      <c r="CV14" s="29">
        <f t="array" ref="CV14">IF($ET14="","",INDEX('[1]base consolidad MIDAGRI'!BR$2:BR$597,$ET14))</f>
        <v>0</v>
      </c>
      <c r="CW14" s="29">
        <f t="array" ref="CW14">IF($ET14="","",INDEX('[1]base consolidad MIDAGRI'!BS$2:BS$597,$ET14))</f>
        <v>0</v>
      </c>
      <c r="CX14" s="29">
        <f t="array" ref="CX14">IF($ET14="","",INDEX('[1]base consolidad MIDAGRI'!BV$2:BV$597,$ET14))</f>
        <v>0</v>
      </c>
      <c r="CY14" s="29">
        <f t="array" ref="CY14">IF($ET14="","",INDEX('[1]base consolidad MIDAGRI'!BW$2:BW$597,$ET14))</f>
        <v>0</v>
      </c>
      <c r="CZ14" s="29">
        <f t="array" ref="CZ14">IF($ET14="","",INDEX('[1]base consolidad MIDAGRI'!BX$2:BX$597,$ET14))</f>
        <v>0</v>
      </c>
      <c r="DA14" s="29">
        <f t="array" ref="DA14">IF($ET14="","",INDEX('[1]base consolidad MIDAGRI'!CA$2:CA$597,$ET14))</f>
        <v>2786167.15</v>
      </c>
      <c r="DB14" s="29">
        <f t="array" ref="DB14">IF($ET14="","",INDEX('[1]base consolidad MIDAGRI'!CB$2:CB$597,$ET14))</f>
        <v>4427275.82</v>
      </c>
      <c r="DC14" s="29">
        <f t="array" ref="DC14">IF($ET14="","",INDEX('[1]base consolidad MIDAGRI'!CC$2:CC$597,$ET14))</f>
        <v>7213442.9699999997</v>
      </c>
      <c r="DD14" s="30">
        <f t="array" ref="DD14">IF($ET14="","",IF(INDEX('[1]base consolidad MIDAGRI'!CF$2:CF$597,$ET14)="","",INDEX('[1]base consolidad MIDAGRI'!CF$2:CF$597,$ET14)))</f>
        <v>0</v>
      </c>
      <c r="DE14" s="30">
        <f t="array" ref="DE14">IF($ET14="","",IF(INDEX('[1]base consolidad MIDAGRI'!CG$2:CG$597,$ET14)="","",INDEX('[1]base consolidad MIDAGRI'!CG$2:CG$597,$ET14)))</f>
        <v>12766509.342584429</v>
      </c>
      <c r="DF14" s="29">
        <f t="array" ref="DF14">IF($ET14="","",INDEX('[1]base consolidad MIDAGRI'!CH$2:CH$597,$ET14))</f>
        <v>12766509.342584429</v>
      </c>
      <c r="DG14" s="30">
        <f t="array" ref="DG14">IF($ET14="","",IF(INDEX('[1]base consolidad MIDAGRI'!CL$2:CL$597,$ET14)="","",INDEX('[1]base consolidad MIDAGRI'!CL$2:CL$597,$ET14)))</f>
        <v>5494241.1587829776</v>
      </c>
      <c r="DH14" s="30">
        <f t="array" ref="DH14">IF($ET14="","",IF(INDEX('[1]base consolidad MIDAGRI'!CM$2:CM$597,$ET14)="","",INDEX('[1]base consolidad MIDAGRI'!CM$2:CM$597,$ET14)))</f>
        <v>16241144.0086086</v>
      </c>
      <c r="DI14" s="29">
        <f t="array" ref="DI14">IF($ET14="","",INDEX('[1]base consolidad MIDAGRI'!CN$2:CN$597,$ET14))</f>
        <v>21735385.16739158</v>
      </c>
      <c r="DJ14" s="29">
        <f t="array" ref="DJ14">IF($ET14="","",INDEX('[1]base consolidad MIDAGRI'!CQ$2:CQ$597,$ET14))</f>
        <v>0</v>
      </c>
      <c r="DK14" s="29">
        <f t="array" ref="DK14">IF($ET14="","",INDEX('[1]base consolidad MIDAGRI'!CR$2:CR$597,$ET14))</f>
        <v>0</v>
      </c>
      <c r="DL14" s="29">
        <f t="array" ref="DL14">IF($ET14="","",INDEX('[1]base consolidad MIDAGRI'!CS$2:CS$597,$ET14))</f>
        <v>0</v>
      </c>
      <c r="DM14" s="29">
        <f t="array" ref="DM14">IF($ET14="","",INDEX('[1]base consolidad MIDAGRI'!CT$2:CT$597,$ET14))</f>
        <v>7213442.9549359996</v>
      </c>
      <c r="DN14" s="29">
        <f t="array" ref="DN14">IF($ET14="","",INDEX('[1]base consolidad MIDAGRI'!CU$2:CU$597,$ET14))</f>
        <v>0</v>
      </c>
      <c r="DO14" s="29">
        <f t="array" ref="DO14">IF($ET14="","",INDEX('[1]base consolidad MIDAGRI'!CV$2:CV$597,$ET14))</f>
        <v>0</v>
      </c>
      <c r="DP14" s="29">
        <f t="array" ref="DP14">IF($ET14="","",INDEX('[1]base consolidad MIDAGRI'!CW$2:CW$597,$ET14))</f>
        <v>7213442.9549359996</v>
      </c>
      <c r="DQ14" s="29">
        <f t="array" ref="DQ14">IF($ET14="","",INDEX('[1]base consolidad MIDAGRI'!CX$2:CX$597,$ET14))</f>
        <v>0</v>
      </c>
      <c r="DR14" s="29">
        <f t="array" ref="DR14">IF($ET14="","",INDEX('[1]base consolidad MIDAGRI'!CY$2:CY$597,$ET14))</f>
        <v>0</v>
      </c>
      <c r="DS14" s="29">
        <f t="array" ref="DS14">IF($ET14="","",INDEX('[1]base consolidad MIDAGRI'!CZ$2:CZ$597,$ET14))</f>
        <v>12766509.342584429</v>
      </c>
      <c r="DT14" s="29">
        <f t="array" ref="DT14">IF($ET14="","",INDEX('[1]base consolidad MIDAGRI'!DA$2:DA$597,$ET14))</f>
        <v>0</v>
      </c>
      <c r="DU14" s="29">
        <f t="array" ref="DU14">IF($ET14="","",INDEX('[1]base consolidad MIDAGRI'!DB$2:DB$597,$ET14))</f>
        <v>0</v>
      </c>
      <c r="DV14" s="29">
        <f t="array" ref="DV14">IF($ET14="","",INDEX('[1]base consolidad MIDAGRI'!DC$2:DC$597,$ET14))</f>
        <v>12766509.342584429</v>
      </c>
      <c r="DW14" s="29">
        <f t="array" ref="DW14">IF($ET14="","",INDEX('[1]base consolidad MIDAGRI'!DD$2:DD$597,$ET14))</f>
        <v>0</v>
      </c>
      <c r="DX14" s="29">
        <f t="array" ref="DX14">IF($ET14="","",INDEX('[1]base consolidad MIDAGRI'!DE$2:DE$597,$ET14))</f>
        <v>0</v>
      </c>
      <c r="DY14" s="29">
        <f t="array" ref="DY14">IF($ET14="","",INDEX('[1]base consolidad MIDAGRI'!DF$2:DF$597,$ET14))</f>
        <v>21735385.167391561</v>
      </c>
      <c r="DZ14" s="29">
        <f t="array" ref="DZ14">IF($ET14="","",INDEX('[1]base consolidad MIDAGRI'!DG$2:DG$597,$ET14))</f>
        <v>0</v>
      </c>
      <c r="EA14" s="29">
        <f t="array" ref="EA14">IF($ET14="","",INDEX('[1]base consolidad MIDAGRI'!DH$2:DH$597,$ET14))</f>
        <v>0</v>
      </c>
      <c r="EB14" s="29">
        <f t="array" ref="EB14">IF($ET14="","",INDEX('[1]base consolidad MIDAGRI'!DI$2:DI$597,$ET14))</f>
        <v>21735385.167391561</v>
      </c>
      <c r="EC14" s="20" t="str">
        <f t="array" ref="EC14">IF($ET14="","",IF(INDEX('[1]base consolidad MIDAGRI'!D$2:D$597,$ET14)="","",INDEX('[1]base consolidad MIDAGRI'!D$2:D$597,$ET14)))</f>
        <v>CAFÉ</v>
      </c>
      <c r="ED14" s="20" t="e">
        <f t="array" aca="1" ref="ED14" ca="1">IF($B14="","",_xludf.LET(_xlpm.m,_xlfn.XLOOKUP($B14&amp;"",'[1]base consolidad MIDAGRI'!$A$2:$A$597&amp;"",'[1]base consolidad MIDAGRI'!$DK$2:$DK$597,""),_xlpm.g,_xlfn.XLOOKUP($B14&amp;"",'[1]base global'!$DI$5:$DI$682&amp;"",'[1]base global'!$DK$5:$DK$682,""),IF(_xlpm.m&lt;&gt;"",_xlpm.m,_xlpm.g)))</f>
        <v>#NAME?</v>
      </c>
      <c r="EE14" s="20" t="e">
        <f t="array" aca="1" ref="EE14" ca="1">_xludf.LET(_xlpm.x,IFERROR(_xlfn.XLOOKUP($B14&amp;"",'[1]base consolidad MIDAGRI'!$A$2:$A$597&amp;"",'[1]base consolidad MIDAGRI'!$FB$2:$FB$597,""),""),IF(OR(_xlpm.x="",_xlpm.x=0),"",_xlpm.x))</f>
        <v>#NAME?</v>
      </c>
      <c r="EF14" s="31">
        <f t="array" ref="EF14">IF($ET14="","",IF(INDEX('[1]base consolidad MIDAGRI'!T$2:T$597,$ET14)="","",INDEX('[1]base consolidad MIDAGRI'!T$2:T$597,$ET14)))</f>
        <v>3</v>
      </c>
      <c r="EG14" s="20" t="str">
        <f t="array" ref="EG14">IF($ET14="","",IF(INDEX('[1]base consolidad MIDAGRI'!U$2:U$597,$ET14)="","",INDEX('[1]base consolidad MIDAGRI'!U$2:U$597,$ET14)))</f>
        <v>SI</v>
      </c>
      <c r="EH14" s="20" t="str">
        <f t="array" ref="EH14">IF($ET14="","",IF(INDEX('[1]base consolidad MIDAGRI'!V$2:V$597,$ET14)="","",INDEX('[1]base consolidad MIDAGRI'!V$2:V$597,$ET14)))</f>
        <v>SI</v>
      </c>
      <c r="EI14" s="26">
        <f t="array" ref="EI14">IF($ET14="","",IF(INDEX('[1]base consolidad MIDAGRI'!AS$2:AS$597,$ET14)="","",INDEX('[1]base consolidad MIDAGRI'!AS$2:AS$597,$ET14)))</f>
        <v>530</v>
      </c>
      <c r="EJ14" s="32">
        <f t="shared" si="0"/>
        <v>41715337.479976013</v>
      </c>
      <c r="EK14" s="20" t="str">
        <f t="array" ref="EK14">IFERROR(_xlfn.XLOOKUP($B14&amp;"",'[1]base 7'!$AD$4:$AD$9&amp;"",'[1]base 7'!$I$4:$I$9,""),"")</f>
        <v/>
      </c>
      <c r="EL14" s="33" t="e">
        <f t="array" aca="1" ref="EL14" ca="1">_xludf.LET(_xlpm.x,IFERROR(_xlfn.XLOOKUP($B14&amp;"",'[1]ficha ruc cafe'!$A$2:$A$92&amp;"",'[1]ficha ruc cafe'!$G$2:$G$92,""),""),IF(OR(_xlpm.x="",_xlpm.x="-"),"",TRIM(_xlpm.x)))</f>
        <v>#NAME?</v>
      </c>
      <c r="EM14" s="33" t="e">
        <f t="array" aca="1" ref="EM14" ca="1">_xludf.LET(_xlpm.x,IFERROR(_xlfn.XLOOKUP($B14&amp;"",'[1]ficha ruc cafe'!$A$2:$A$92&amp;"",'[1]ficha ruc cafe'!$F$2:$F$92,""),""),IF(OR(_xlpm.x="",_xlpm.x="-"),"",TRIM(_xlpm.x)))</f>
        <v>#NAME?</v>
      </c>
      <c r="EN14" s="33" t="e">
        <f t="array" aca="1" ref="EN14" ca="1">_xludf.LET(_xlpm.x,IFERROR(_xlfn.XLOOKUP($B14&amp;"",'[1]ficha ruc cafe'!$A$2:$A$92&amp;"",'[1]ficha ruc cafe'!$C$2:$C$92,""),""),IF(OR(_xlpm.x="",_xlpm.x="-"),"",TRIM(_xlpm.x)))</f>
        <v>#NAME?</v>
      </c>
      <c r="EO14" s="25" t="e">
        <f t="array" aca="1" ref="EO14" ca="1">_xludf.LET(_xlpm.x,IFERROR(_xlfn.XLOOKUP($B14&amp;"",'[1]ficha ruc cafe'!$A$2:$A$92&amp;"",'[1]ficha ruc cafe'!$H$2:$H$92,""),""),IF(OR(_xlpm.x="",_xlpm.x="-"),"",IFERROR(DATEVALUE(TRIM(_xlpm.x)),TRIM(_xlpm.x))))</f>
        <v>#NAME?</v>
      </c>
      <c r="EP14" s="33" t="e">
        <f t="array" aca="1" ref="EP14" ca="1">_xludf.LET(_xlpm.x,IFERROR(_xlfn.XLOOKUP($B14&amp;"",'[1]ficha ruc cafe'!$A$2:$A$92&amp;"",'[1]ficha ruc cafe'!$P$2:$P$92,""),""),IF(OR(_xlpm.x="",_xlpm.x="-"),"",TRIM(_xlpm.x)))</f>
        <v>#NAME?</v>
      </c>
      <c r="EQ14" s="33" t="e">
        <f t="array" aca="1" ref="EQ14" ca="1">_xludf.LET(_xlpm.x,IFERROR(_xlfn.XLOOKUP($B14&amp;"",'[1]ficha ruc cafe'!$A$2:$A$92&amp;"",'[1]ficha ruc cafe'!$Q$2:$Q$92,""),""),IF(OR(_xlpm.x="",_xlpm.x="-"),"",TRIM(_xlpm.x)))</f>
        <v>#NAME?</v>
      </c>
      <c r="ER14" s="33" t="e">
        <f t="array" aca="1" ref="ER14" ca="1">_xludf.LET(_xlpm.x,IFERROR(_xlfn.XLOOKUP($B14&amp;"",'[1]ficha ruc cafe'!$A$2:$A$92&amp;"",'[1]ficha ruc cafe'!$R$2:$R$92,""),""),IF(OR(_xlpm.x="",_xlpm.x="-"),"",TRIM(_xlpm.x)))</f>
        <v>#NAME?</v>
      </c>
      <c r="ES14" s="33" t="e">
        <f t="array" aca="1" ref="ES14" ca="1">_xludf.LET(_xlpm.x,IFERROR(_xlfn.XLOOKUP($B14&amp;"",'[1]ficha ruc cafe'!$A$2:$A$92&amp;"",'[1]ficha ruc cafe'!$T$2:$T$92,""),""),IF(OR(_xlpm.x="",_xlpm.x="-"),"",TRIM(_xlpm.x)))</f>
        <v>#NAME?</v>
      </c>
      <c r="ET14" s="31">
        <f>IFERROR(MATCH($B14,'[1]base consolidad MIDAGRI'!$A$2:$A$597,0),"")</f>
        <v>153</v>
      </c>
      <c r="EU14" s="34">
        <f>IFERROR(MATCH($B14,'[1]base global'!$DI$5:$DI$682,0)+4,"")</f>
        <v>389</v>
      </c>
    </row>
    <row r="15" spans="1:151" ht="183.75" customHeight="1" x14ac:dyDescent="0.3">
      <c r="A15" s="20">
        <v>14</v>
      </c>
      <c r="B15" s="21">
        <v>20609846314</v>
      </c>
      <c r="C15" s="22" t="s">
        <v>3209</v>
      </c>
      <c r="D15" s="22" t="s">
        <v>3210</v>
      </c>
      <c r="E15" s="24" t="str">
        <f t="array" ref="E15">IF($ET15="","",IF(INDEX('[1]base consolidad MIDAGRI'!DW$2:DW$597,$ET15)="","",INDEX('[1]base consolidad MIDAGRI'!DW$2:DW$597,$ET15)))</f>
        <v>Cooperativa Agraria de Familias Campesinas Emprendedoras y Resilientes del Perú - CAFCER</v>
      </c>
      <c r="F15" s="20" t="str">
        <f t="array" ref="F15">IF($ET15="","",IF(INDEX('[1]base consolidad MIDAGRI'!DU$2:DU$597,$ET15)="","",INDEX('[1]base consolidad MIDAGRI'!DU$2:DU$597,$ET15)))</f>
        <v xml:space="preserve">Cooperativa Agraria de Familias Campesinas, Emprendedoras y Resilientes del Perú – CAFCER (fundada el 14/02/2022) reúne a 444 socios cafetaleros de Moyobamba y Lamas, dedicados a la producción de café de alta calidad.
</v>
      </c>
      <c r="G15" s="20" t="s">
        <v>3211</v>
      </c>
      <c r="H15" s="20" t="s">
        <v>3212</v>
      </c>
      <c r="I15" s="23" t="str">
        <f t="array" ref="I15">IF($ET15="","",IF(INDEX('[1]base consolidad MIDAGRI'!DJ$2:DJ$597,$ET15)="","",INDEX('[1]base consolidad MIDAGRI'!DJ$2:DJ$597,$ET15)))</f>
        <v>COOPERATIVA AGRARIA DE FAMILIAS CAMPESINAS EMPRENDEDORAS Y RESILIENTES DEL PERÚ - CAFCER</v>
      </c>
      <c r="J15" s="23" t="str">
        <f t="array" ref="J15">IF($ET15="","",IF(INDEX('[1]base consolidad MIDAGRI'!DQ$2:DQ$597,$ET15)="","",INDEX('[1]base consolidad MIDAGRI'!DQ$2:DQ$597,$ET15)))</f>
        <v>SI</v>
      </c>
      <c r="K15" s="25">
        <f t="array" ref="K15">IF($ET15="","",IF(INDEX('[1]base consolidad MIDAGRI'!DR$2:DR$597,$ET15)="","",INDEX('[1]base consolidad MIDAGRI'!DR$2:DR$597,$ET15)))</f>
        <v>44873</v>
      </c>
      <c r="L15" s="20" t="str">
        <f t="array" ref="L15">IF($ET15="","",IF(INDEX('[1]base consolidad MIDAGRI'!DN$2:DN$597,$ET15)="","",INDEX('[1]base consolidad MIDAGRI'!DN$2:DN$597,$ET15)))</f>
        <v>San Martín</v>
      </c>
      <c r="M15" s="20" t="e">
        <f t="array" aca="1" ref="M15" ca="1">IF($ET15="","",_xludf.LET(_xlpm.x,INDEX('[1]base consolidad MIDAGRI'!H$2:H$597,$ET15),IF(_xlpm.x="","",SUBSTITUTE(TRIM(_xlpm.x),"Convencion","Convención"))))</f>
        <v>#NAME?</v>
      </c>
      <c r="N15" s="20" t="str">
        <f t="array" ref="N15">IF($ET15="","",IF(INDEX('[1]base consolidad MIDAGRI'!I$2:I$597,$ET15)="","",INDEX('[1]base consolidad MIDAGRI'!I$2:I$597,$ET15)))</f>
        <v>Lamas</v>
      </c>
      <c r="O15" s="20" t="e">
        <f t="array" aca="1" ref="O15" ca="1">IF($B15="","",_xludf.LET(_xlpm.m,_xlfn.XLOOKUP($B15&amp;"",'[1]base consolidad MIDAGRI'!$A$2:$A$597&amp;"",'[1]base consolidad MIDAGRI'!$F$2:$F$597,""),_xlpm.g,_xlfn.XLOOKUP($B15&amp;"",'[1]base global'!$DI$5:$DI$682&amp;"",'[1]base global'!$E$5:$E$682,""),RIGHT("000000"&amp;IF(_xlpm.m&lt;&gt;"",_xlpm.m,IF(_xlpm.g&lt;&gt;"",_xlpm.g,"220501")),6)))</f>
        <v>#NAME?</v>
      </c>
      <c r="P15" s="20" t="str">
        <f t="array" ref="P15">IF($ET15="","",IF(INDEX('[1]base consolidad MIDAGRI'!E$2:E$597,$ET15)="","",INDEX('[1]base consolidad MIDAGRI'!E$2:E$597,$ET15)))</f>
        <v>San Martin</v>
      </c>
      <c r="Q15" s="20" t="str">
        <f t="array" ref="Q15">IF($ET15="","",IF(INDEX('[1]base consolidad MIDAGRI'!EK$2:EK$597,$ET15)="","",INDEX('[1]base consolidad MIDAGRI'!EK$2:EK$597,$ET15)))</f>
        <v>Car. Baños Termales (Ref. Frente A Aproeco)</v>
      </c>
      <c r="R15" s="20" t="str">
        <f t="array" ref="R15">IF($ET15="","",IF(INDEX('[1]base consolidad MIDAGRI'!ES$2:ES$597,$ET15)="","",INDEX('[1]base consolidad MIDAGRI'!ES$2:ES$597,$ET15)))</f>
        <v>Elfer Nuñez Vásquez</v>
      </c>
      <c r="S15" s="20">
        <f t="array" ref="S15">IF($ET15="","",IF(INDEX('[1]base consolidad MIDAGRI'!ET$2:ET$597,$ET15)="","",INDEX('[1]base consolidad MIDAGRI'!ET$2:ET$597,$ET15)))</f>
        <v>928360849</v>
      </c>
      <c r="T15" s="20" t="str">
        <f t="array" ref="T15">IF($ET15="","",IF(INDEX('[1]base consolidad MIDAGRI'!EP$2:EP$597,$ET15)="","",INDEX('[1]base consolidad MIDAGRI'!EP$2:EP$597,$ET15)))</f>
        <v>Elfer Nuñez Vásquez</v>
      </c>
      <c r="U15" s="20" t="str">
        <f t="array" ref="U15">IF($ET15="","",IF(INDEX('[1]base consolidad MIDAGRI'!EL$2:EL$597,$ET15)="","",INDEX('[1]base consolidad MIDAGRI'!EL$2:EL$597,$ET15)))</f>
        <v>cooperativaagrariacafcer@gmail.com</v>
      </c>
      <c r="V15" s="20">
        <f t="array" ref="V15">IF($ET15="","",IF(INDEX('[1]base consolidad MIDAGRI'!EM$2:EM$597,$ET15)="","",INDEX('[1]base consolidad MIDAGRI'!EM$2:EM$597,$ET15)))</f>
        <v>928360849</v>
      </c>
      <c r="W15" s="35" t="str">
        <f t="array" ref="W15">IF($ET15="","",IF(INDEX('[1]base consolidad MIDAGRI'!EN$2:EN$597,$ET15)="","",INDEX('[1]base consolidad MIDAGRI'!EN$2:EN$597,$ET15)))</f>
        <v>https://cafcer.com/</v>
      </c>
      <c r="X15" s="35" t="str">
        <f t="array" ref="X15">IF($ET15="","",IF(INDEX('[1]base consolidad MIDAGRI'!EO$2:EO$597,$ET15)="","",INDEX('[1]base consolidad MIDAGRI'!EO$2:EO$597,$ET15)))</f>
        <v>https://www.facebook.com/profile.php?id=61563538207067</v>
      </c>
      <c r="Y15" s="26">
        <f t="array" ref="Y15">IF($ET15="","",IF(INDEX('[1]base consolidad MIDAGRI'!DX$2:DX$597,$ET15)="","",INDEX('[1]base consolidad MIDAGRI'!DX$2:DX$597,$ET15)))</f>
        <v>444</v>
      </c>
      <c r="Z15" s="26">
        <f t="array" ref="Z15">IF($ET15="","",IF(INDEX('[1]base consolidad MIDAGRI'!DY$2:DY$597,$ET15)="","",INDEX('[1]base consolidad MIDAGRI'!DY$2:DY$597,$ET15)))</f>
        <v>254</v>
      </c>
      <c r="AA15" s="20" t="str">
        <f t="array" ref="AA15">IF($ET15="","",IF(INDEX('[1]base consolidad MIDAGRI'!C$2:C$597,$ET15)="","",INDEX('[1]base consolidad MIDAGRI'!C$2:C$597,$ET15)))</f>
        <v>CAFÉ</v>
      </c>
      <c r="AB15" s="20">
        <f t="array" ref="AB15">IF($ET15="","",IF(INDEX('[1]base consolidad MIDAGRI'!DZ$2:DZ$597,$ET15)="","",INDEX('[1]base consolidad MIDAGRI'!DZ$2:DZ$597,$ET15)))</f>
        <v>921.1</v>
      </c>
      <c r="AC15" s="20" t="str">
        <f t="array" ref="AC15">IF($ET15="","",IF(INDEX('[1]base consolidad MIDAGRI'!EA$2:EA$597,$ET15)="","",INDEX('[1]base consolidad MIDAGRI'!EA$2:EA$597,$ET15)))</f>
        <v>16000 qq</v>
      </c>
      <c r="AD15" s="20" t="str">
        <f t="array" ref="AD15">IF($ET15="","",IF(INDEX('[1]base consolidad MIDAGRI'!EB$2:EB$597,$ET15)="","",INDEX('[1]base consolidad MIDAGRI'!EB$2:EB$597,$ET15)))</f>
        <v>Marzo - Noviembre</v>
      </c>
      <c r="AE15" s="20" t="str">
        <f t="array" ref="AE15">IF($ET15="","",IF(INDEX('[1]base consolidad MIDAGRI'!EC$2:EC$597,$ET15)="","",INDEX('[1]base consolidad MIDAGRI'!EC$2:EC$597,$ET15)))</f>
        <v>Marzo - Diciembre</v>
      </c>
      <c r="AF15" s="20" t="e">
        <f t="array" aca="1" ref="AF15" ca="1">_xludf.LET(_xlpm.x,IFERROR(_xlfn.XLOOKUP($B15&amp;"",'[1]base consolidad MIDAGRI'!$A$2:$A$597&amp;"",'[1]base consolidad MIDAGRI'!$ED$2:$ED$597,""),""),IF(OR(_xlpm.x="",_xlpm.x=0),"",_xlpm.x))</f>
        <v>#NAME?</v>
      </c>
      <c r="AG15" s="20" t="e">
        <f t="array" aca="1" ref="AG15" ca="1">_xludf.LET(_xlpm.x,IFERROR(_xlfn.XLOOKUP($B15&amp;"",'[1]base consolidad MIDAGRI'!$A$2:$A$597&amp;"",'[1]base consolidad MIDAGRI'!$EE$2:$EE$597,""),""),IF(OR(_xlpm.x="",_xlpm.x=0),"",_xlpm.x))</f>
        <v>#NAME?</v>
      </c>
      <c r="AH15" s="20" t="str">
        <f t="array" ref="AH15">IF($ET15="","",IF(INDEX('[1]base consolidad MIDAGRI'!EF$2:EF$597,$ET15)="","",INDEX('[1]base consolidad MIDAGRI'!EF$2:EF$597,$ET15)))</f>
        <v>Si (vigente a noviembre 2026)</v>
      </c>
      <c r="AI15" s="20" t="str">
        <f t="array" ref="AI15">IF($ET15="","",IF(INDEX('[1]base consolidad MIDAGRI'!EG$2:EG$597,$ET15)="","",INDEX('[1]base consolidad MIDAGRI'!EG$2:EG$597,$ET15)))</f>
        <v>En proceso</v>
      </c>
      <c r="AJ15" s="20" t="str">
        <f t="array" ref="AJ15">IF($ET15="","",IF(INDEX('[1]base consolidad MIDAGRI'!EH$2:EH$597,$ET15)="","",INDEX('[1]base consolidad MIDAGRI'!EH$2:EH$597,$ET15)))</f>
        <v>Orgánico Nop, Organico para EEUU, Organico para la UE</v>
      </c>
      <c r="AK15" s="20" t="str">
        <f t="array" ref="AK15">IF($ET15="","",IF(INDEX('[1]base consolidad MIDAGRI'!EI$2:EI$597,$ET15)="","",INDEX('[1]base consolidad MIDAGRI'!EI$2:EI$597,$ET15)))</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L15" s="20" t="str">
        <f t="array" ref="AL15">IF($ET15="","",IF(INDEX('[1]base consolidad MIDAGRI'!EV$2:EV$597,$ET15)="","",INDEX('[1]base consolidad MIDAGRI'!EV$2:EV$597,$ET15)))</f>
        <v>Q0200425N/UAPRHR</v>
      </c>
      <c r="AM15" s="25">
        <f t="array" ref="AM15">IF($ET15="","",IF(INDEX('[1]base consolidad MIDAGRI'!EW$2:EW$597,$ET15)="","",INDEX('[1]base consolidad MIDAGRI'!EW$2:EW$597,$ET15)))</f>
        <v>47492</v>
      </c>
      <c r="AN15" s="20" t="str">
        <f t="array" ref="AN15">IF($ET15="","",IF(INDEX('[1]base consolidad MIDAGRI'!EX$2:EX$597,$ET15)="","",INDEX('[1]base consolidad MIDAGRI'!EX$2:EX$597,$ET15)))</f>
        <v/>
      </c>
      <c r="AO15" s="20" t="str">
        <f t="array" ref="AO15">IF($ET15="","",IF(INDEX('[1]base consolidad MIDAGRI'!EY$2:EY$597,$ET15)="","",INDEX('[1]base consolidad MIDAGRI'!EY$2:EY$597,$ET15)))</f>
        <v/>
      </c>
      <c r="AP15" s="20" t="str">
        <f t="array" ref="AP15">IF($ET15="","",IF(INDEX('[1]base consolidad MIDAGRI'!EZ$2:EZ$597,$ET15)="","",INDEX('[1]base consolidad MIDAGRI'!EZ$2:EZ$597,$ET15)))</f>
        <v>Café La Familia CAFCER</v>
      </c>
      <c r="AQ15" s="20" t="str">
        <f t="array" ref="AQ15">IF($ET15="","",IF(INDEX('[1]base consolidad MIDAGRI'!FA$2:FA$597,$ET15)="","",INDEX('[1]base consolidad MIDAGRI'!FA$2:FA$597,$ET15)))</f>
        <v xml:space="preserve">Envases trilaminados con cierre ziper de seguridad y válvula (250 gramos)
</v>
      </c>
      <c r="AR15" s="23" t="str">
        <f t="array" ref="AR15">IF($ET15="","",IF(INDEX('[1]base consolidad MIDAGRI'!FC$2:FC$597,$ET15)="","",INDEX('[1]base consolidad MIDAGRI'!FC$2:FC$597,$ET15)))</f>
        <v>NO</v>
      </c>
      <c r="AS15" s="27" t="str">
        <f t="array" ref="AS15">IF($ET15="","",IF(INDEX('[1]base consolidad MIDAGRI'!FD$2:FD$597,$ET15)="","",INDEX('[1]base consolidad MIDAGRI'!FD$2:FD$597,$ET15)))</f>
        <v/>
      </c>
      <c r="AT15" s="27" t="str">
        <f t="array" ref="AT15">IF($ET15="","",IF(INDEX('[1]base consolidad MIDAGRI'!FE$2:FE$597,$ET15)="","",INDEX('[1]base consolidad MIDAGRI'!FE$2:FE$597,$ET15)))</f>
        <v/>
      </c>
      <c r="AU15" s="27" t="str">
        <f t="array" ref="AU15">IF($ET15="","",IF(INDEX('[1]base consolidad MIDAGRI'!FF$2:FF$597,$ET15)="","",INDEX('[1]base consolidad MIDAGRI'!FF$2:FF$597,$ET15)))</f>
        <v/>
      </c>
      <c r="AV15" s="27" t="str">
        <f t="array" ref="AV15">IF($ET15="","",IF(INDEX('[1]base consolidad MIDAGRI'!FG$2:FG$597,$ET15)="","",INDEX('[1]base consolidad MIDAGRI'!FG$2:FG$597,$ET15)))</f>
        <v/>
      </c>
      <c r="AW15" s="20" t="str">
        <f t="array" ref="AW15">IF($ET15="","",IF(INDEX('[1]base consolidad MIDAGRI'!FH$2:FH$597,$ET15)="","",INDEX('[1]base consolidad MIDAGRI'!FH$2:FH$597,$ET15)))</f>
        <v/>
      </c>
      <c r="AX15" s="20" t="str">
        <f t="array" ref="AX15">IF($ET15="","",IF(INDEX('[1]base consolidad MIDAGRI'!R$2:R$597,$ET15)="","",INDEX('[1]base consolidad MIDAGRI'!R$2:R$597,$ET15)))</f>
        <v>PAC</v>
      </c>
      <c r="AY15" s="20" t="str">
        <f t="array" ref="AY15">IF($ET15="","",IF(INDEX('[1]base consolidad MIDAGRI'!S$2:S$597,$ET15)="","",INDEX('[1]base consolidad MIDAGRI'!S$2:S$597,$ET15)))</f>
        <v>2023-2024 - 2025</v>
      </c>
      <c r="AZ15" s="20">
        <f t="array" ref="AZ15">IF($ET15="","",IF(INDEX('[1]base consolidad MIDAGRI'!DS$2:DS$597,$ET15)="","",INDEX('[1]base consolidad MIDAGRI'!DS$2:DS$597,$ET15)))</f>
        <v>2023</v>
      </c>
      <c r="BA15" s="20">
        <v>0.7</v>
      </c>
      <c r="BB15" s="20" t="e">
        <f t="array" aca="1" ref="BB15" ca="1">IF($ET15="","",_xludf.LET(_xlpm.x,INDEX('[1]base consolidad MIDAGRI'!DT$2:DT$597,$ET15),IF(_xlpm.x="","",_xludf.IFS(LOWER(TRIM(_xlpm.x))="ejecucion","Ejecución",LOWER(TRIM(_xlpm.x))="ejecusion","Ejecución",TRUE,TRIM(_xlpm.x)))))</f>
        <v>#NAME?</v>
      </c>
      <c r="BC15" s="20" t="str">
        <f t="array" ref="BC15">IF($ET15="","",IF(INDEX('[1]base consolidad MIDAGRI'!DV$2:DV$597,$ET15)="","",INDEX('[1]base consolidad MIDAGRI'!DV$2:DV$597,$ET15)))</f>
        <v>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v>
      </c>
      <c r="BD15" s="28">
        <f t="array" ref="BD15">IF($ET15="","",IF(INDEX('[1]base consolidad MIDAGRI'!EJ$2:EJ$597,$ET15)="","",INDEX('[1]base consolidad MIDAGRI'!EJ$2:EJ$597,$ET15)))</f>
        <v>0.7</v>
      </c>
      <c r="BE15" s="20" t="str">
        <f t="array" ref="BE15">IF($ET15="","",IF(INDEX('[1]base consolidad MIDAGRI'!FI$2:FI$597,$ET15)="","",INDEX('[1]base consolidad MIDAGRI'!FI$2:FI$597,$ET15)))</f>
        <v>pacMAYOR|san martin</v>
      </c>
      <c r="BF15" s="26">
        <f t="array" ref="BF15">IF($ET15="","",INDEX('[1]base consolidad MIDAGRI'!W$2:W$597,$ET15))</f>
        <v>0</v>
      </c>
      <c r="BG15" s="26">
        <f t="array" ref="BG15">IF($ET15="","",INDEX('[1]base consolidad MIDAGRI'!X$2:X$597,$ET15))</f>
        <v>0</v>
      </c>
      <c r="BH15" s="26">
        <f t="array" ref="BH15">IF($ET15="","",INDEX('[1]base consolidad MIDAGRI'!Y$2:Y$597,$ET15))</f>
        <v>0</v>
      </c>
      <c r="BI15" s="26">
        <f t="array" ref="BI15">IF($ET15="","",INDEX('[1]base consolidad MIDAGRI'!Z$2:Z$597,$ET15))</f>
        <v>0</v>
      </c>
      <c r="BJ15" s="26">
        <f t="array" ref="BJ15">IF($ET15="","",INDEX('[1]base consolidad MIDAGRI'!AA$2:AA$597,$ET15))</f>
        <v>0</v>
      </c>
      <c r="BK15" s="26">
        <f t="array" ref="BK15">IF($ET15="","",INDEX('[1]base consolidad MIDAGRI'!AB$2:AB$597,$ET15))</f>
        <v>0</v>
      </c>
      <c r="BL15" s="26">
        <f t="array" ref="BL15">IF($ET15="","",INDEX('[1]base consolidad MIDAGRI'!AC$2:AC$597,$ET15))</f>
        <v>0</v>
      </c>
      <c r="BM15" s="26">
        <f t="array" ref="BM15">IF($ET15="","",INDEX('[1]base consolidad MIDAGRI'!AD$2:AD$597,$ET15))</f>
        <v>0</v>
      </c>
      <c r="BN15" s="26">
        <f t="array" ref="BN15">IF($ET15="","",INDEX('[1]base consolidad MIDAGRI'!AE$2:AE$597,$ET15))</f>
        <v>0</v>
      </c>
      <c r="BO15" s="26">
        <f t="array" ref="BO15">IF($ET15="","",INDEX('[1]base consolidad MIDAGRI'!AF$2:AF$597,$ET15))</f>
        <v>0</v>
      </c>
      <c r="BP15" s="26">
        <f t="array" ref="BP15">IF($ET15="","",INDEX('[1]base consolidad MIDAGRI'!AG$2:AG$597,$ET15))</f>
        <v>0</v>
      </c>
      <c r="BQ15" s="26">
        <f t="array" ref="BQ15">IF($ET15="","",INDEX('[1]base consolidad MIDAGRI'!AH$2:AH$597,$ET15))</f>
        <v>0</v>
      </c>
      <c r="BR15" s="26">
        <f t="array" ref="BR15">IF($ET15="","",INDEX('[1]base consolidad MIDAGRI'!AI$2:AI$597,$ET15))</f>
        <v>0</v>
      </c>
      <c r="BS15" s="26">
        <f t="array" ref="BS15">IF($ET15="","",INDEX('[1]base consolidad MIDAGRI'!AJ$2:AJ$597,$ET15))</f>
        <v>38</v>
      </c>
      <c r="BT15" s="26">
        <f t="array" ref="BT15">IF($ET15="","",INDEX('[1]base consolidad MIDAGRI'!AK$2:AK$597,$ET15))</f>
        <v>12</v>
      </c>
      <c r="BU15" s="26">
        <f t="array" ref="BU15">IF($ET15="","",INDEX('[1]base consolidad MIDAGRI'!AL$2:AL$597,$ET15))</f>
        <v>50</v>
      </c>
      <c r="BV15" s="26">
        <f t="array" ref="BV15">IF($ET15="","",IF(INDEX('[1]base consolidad MIDAGRI'!AM$2:AM$597,$ET15)="","",INDEX('[1]base consolidad MIDAGRI'!AM$2:AM$597,$ET15)))</f>
        <v>188</v>
      </c>
      <c r="BW15" s="26">
        <f t="array" ref="BW15">IF($ET15="","",IF(INDEX('[1]base consolidad MIDAGRI'!AN$2:AN$597,$ET15)="","",INDEX('[1]base consolidad MIDAGRI'!AN$2:AN$597,$ET15)))</f>
        <v>117</v>
      </c>
      <c r="BX15" s="26">
        <f t="array" ref="BX15">IF($ET15="","",INDEX('[1]base consolidad MIDAGRI'!AO$2:AO$597,$ET15))</f>
        <v>305</v>
      </c>
      <c r="BY15" s="26">
        <f t="array" ref="BY15">IF($ET15="","",IF(INDEX('[1]base consolidad MIDAGRI'!AP$2:AP$597,$ET15)="","",INDEX('[1]base consolidad MIDAGRI'!AP$2:AP$597,$ET15)))</f>
        <v>141</v>
      </c>
      <c r="BZ15" s="26">
        <f t="array" ref="BZ15">IF($ET15="","",IF(INDEX('[1]base consolidad MIDAGRI'!AQ$2:AQ$597,$ET15)="","",INDEX('[1]base consolidad MIDAGRI'!AQ$2:AQ$597,$ET15)))</f>
        <v>180</v>
      </c>
      <c r="CA15" s="26">
        <f t="array" ref="CA15">IF($ET15="","",INDEX('[1]base consolidad MIDAGRI'!AR$2:AR$597,$ET15))</f>
        <v>321</v>
      </c>
      <c r="CB15" s="26">
        <f t="array" ref="CB15">IF($ET15="","",INDEX('[1]base consolidad MIDAGRI'!AT$2:AT$597,$ET15))</f>
        <v>0</v>
      </c>
      <c r="CC15" s="26">
        <f t="array" ref="CC15">IF($ET15="","",INDEX('[1]base consolidad MIDAGRI'!AU$2:AU$597,$ET15))</f>
        <v>0</v>
      </c>
      <c r="CD15" s="26">
        <f t="array" ref="CD15">IF($ET15="","",INDEX('[1]base consolidad MIDAGRI'!AV$2:AV$597,$ET15))</f>
        <v>0</v>
      </c>
      <c r="CE15" s="26">
        <f t="array" ref="CE15">IF($ET15="","",INDEX('[1]base consolidad MIDAGRI'!AW$2:AW$597,$ET15))</f>
        <v>0</v>
      </c>
      <c r="CF15" s="26">
        <f t="array" ref="CF15">IF($ET15="","",INDEX('[1]base consolidad MIDAGRI'!AX$2:AX$597,$ET15))</f>
        <v>0</v>
      </c>
      <c r="CG15" s="26">
        <f t="array" ref="CG15">IF($ET15="","",INDEX('[1]base consolidad MIDAGRI'!AY$2:AY$597,$ET15))</f>
        <v>0</v>
      </c>
      <c r="CH15" s="26">
        <f t="array" ref="CH15">IF($ET15="","",INDEX('[1]base consolidad MIDAGRI'!AZ$2:AZ$597,$ET15))</f>
        <v>10</v>
      </c>
      <c r="CI15" s="26">
        <f t="array" ref="CI15">IF($ET15="","",INDEX('[1]base consolidad MIDAGRI'!BA$2:BA$597,$ET15))</f>
        <v>1</v>
      </c>
      <c r="CJ15" s="26">
        <f t="array" ref="CJ15">IF($ET15="","",IF(INDEX('[1]base consolidad MIDAGRI'!BB$2:BB$597,$ET15)="","",INDEX('[1]base consolidad MIDAGRI'!BB$2:BB$597,$ET15)))</f>
        <v>20</v>
      </c>
      <c r="CK15" s="26">
        <f t="array" ref="CK15">IF($ET15="","",IF(INDEX('[1]base consolidad MIDAGRI'!BC$2:BC$597,$ET15)="","",INDEX('[1]base consolidad MIDAGRI'!BC$2:BC$597,$ET15)))</f>
        <v>1</v>
      </c>
      <c r="CL15" s="26">
        <f t="array" ref="CL15">IF($ET15="","",IF(INDEX('[1]base consolidad MIDAGRI'!BD$2:BD$597,$ET15)="","",INDEX('[1]base consolidad MIDAGRI'!BD$2:BD$597,$ET15)))</f>
        <v>18</v>
      </c>
      <c r="CM15" s="26">
        <f t="array" ref="CM15">IF($ET15="","",IF(INDEX('[1]base consolidad MIDAGRI'!BE$2:BE$597,$ET15)="","",INDEX('[1]base consolidad MIDAGRI'!BE$2:BE$597,$ET15)))</f>
        <v>0</v>
      </c>
      <c r="CN15" s="29">
        <f t="array" ref="CN15">IF($ET15="","",INDEX('[1]base consolidad MIDAGRI'!BF$2:BF$597,$ET15))</f>
        <v>0</v>
      </c>
      <c r="CO15" s="29">
        <f t="array" ref="CO15">IF($ET15="","",INDEX('[1]base consolidad MIDAGRI'!BG$2:BG$597,$ET15))</f>
        <v>0</v>
      </c>
      <c r="CP15" s="29">
        <f t="array" ref="CP15">IF($ET15="","",INDEX('[1]base consolidad MIDAGRI'!BH$2:BH$597,$ET15))</f>
        <v>0</v>
      </c>
      <c r="CQ15" s="29">
        <f t="array" ref="CQ15">IF($ET15="","",INDEX('[1]base consolidad MIDAGRI'!BI$2:BI$597,$ET15))</f>
        <v>0</v>
      </c>
      <c r="CR15" s="29">
        <f t="array" ref="CR15">IF($ET15="","",INDEX('[1]base consolidad MIDAGRI'!BL$2:BL$597,$ET15))</f>
        <v>0</v>
      </c>
      <c r="CS15" s="29">
        <f t="array" ref="CS15">IF($ET15="","",INDEX('[1]base consolidad MIDAGRI'!BM$2:BM$597,$ET15))</f>
        <v>0</v>
      </c>
      <c r="CT15" s="29">
        <f t="array" ref="CT15">IF($ET15="","",INDEX('[1]base consolidad MIDAGRI'!BN$2:BN$597,$ET15))</f>
        <v>0</v>
      </c>
      <c r="CU15" s="29">
        <f t="array" ref="CU15">IF($ET15="","",INDEX('[1]base consolidad MIDAGRI'!BQ$2:BQ$597,$ET15))</f>
        <v>0</v>
      </c>
      <c r="CV15" s="29">
        <f t="array" ref="CV15">IF($ET15="","",INDEX('[1]base consolidad MIDAGRI'!BR$2:BR$597,$ET15))</f>
        <v>0</v>
      </c>
      <c r="CW15" s="29">
        <f t="array" ref="CW15">IF($ET15="","",INDEX('[1]base consolidad MIDAGRI'!BS$2:BS$597,$ET15))</f>
        <v>0</v>
      </c>
      <c r="CX15" s="29">
        <f t="array" ref="CX15">IF($ET15="","",INDEX('[1]base consolidad MIDAGRI'!BV$2:BV$597,$ET15))</f>
        <v>0</v>
      </c>
      <c r="CY15" s="29">
        <f t="array" ref="CY15">IF($ET15="","",INDEX('[1]base consolidad MIDAGRI'!BW$2:BW$597,$ET15))</f>
        <v>0</v>
      </c>
      <c r="CZ15" s="29">
        <f t="array" ref="CZ15">IF($ET15="","",INDEX('[1]base consolidad MIDAGRI'!BX$2:BX$597,$ET15))</f>
        <v>0</v>
      </c>
      <c r="DA15" s="29">
        <f t="array" ref="DA15">IF($ET15="","",INDEX('[1]base consolidad MIDAGRI'!CA$2:CA$597,$ET15))</f>
        <v>221588</v>
      </c>
      <c r="DB15" s="29">
        <f t="array" ref="DB15">IF($ET15="","",INDEX('[1]base consolidad MIDAGRI'!CB$2:CB$597,$ET15))</f>
        <v>0</v>
      </c>
      <c r="DC15" s="29">
        <f t="array" ref="DC15">IF($ET15="","",INDEX('[1]base consolidad MIDAGRI'!CC$2:CC$597,$ET15))</f>
        <v>221588</v>
      </c>
      <c r="DD15" s="30">
        <f t="array" ref="DD15">IF($ET15="","",IF(INDEX('[1]base consolidad MIDAGRI'!CF$2:CF$597,$ET15)="","",INDEX('[1]base consolidad MIDAGRI'!CF$2:CF$597,$ET15)))</f>
        <v>460678.18300000002</v>
      </c>
      <c r="DE15" s="30">
        <f t="array" ref="DE15">IF($ET15="","",IF(INDEX('[1]base consolidad MIDAGRI'!CG$2:CG$597,$ET15)="","",INDEX('[1]base consolidad MIDAGRI'!CG$2:CG$597,$ET15)))</f>
        <v>1466260.15848</v>
      </c>
      <c r="DF15" s="29">
        <f t="array" ref="DF15">IF($ET15="","",INDEX('[1]base consolidad MIDAGRI'!CH$2:CH$597,$ET15))</f>
        <v>1926938.3414799999</v>
      </c>
      <c r="DG15" s="30">
        <f t="array" ref="DG15">IF($ET15="","",IF(INDEX('[1]base consolidad MIDAGRI'!CL$2:CL$597,$ET15)="","",INDEX('[1]base consolidad MIDAGRI'!CL$2:CL$597,$ET15)))</f>
        <v>4778545.3496013796</v>
      </c>
      <c r="DH15" s="30">
        <f t="array" ref="DH15">IF($ET15="","",IF(INDEX('[1]base consolidad MIDAGRI'!CM$2:CM$597,$ET15)="","",INDEX('[1]base consolidad MIDAGRI'!CM$2:CM$597,$ET15)))</f>
        <v>7436346.4081426803</v>
      </c>
      <c r="DI15" s="29">
        <f t="array" ref="DI15">IF($ET15="","",INDEX('[1]base consolidad MIDAGRI'!CN$2:CN$597,$ET15))</f>
        <v>12214891.757744061</v>
      </c>
      <c r="DJ15" s="29">
        <f t="array" ref="DJ15">IF($ET15="","",INDEX('[1]base consolidad MIDAGRI'!CQ$2:CQ$597,$ET15))</f>
        <v>0</v>
      </c>
      <c r="DK15" s="29">
        <f t="array" ref="DK15">IF($ET15="","",INDEX('[1]base consolidad MIDAGRI'!CR$2:CR$597,$ET15))</f>
        <v>0</v>
      </c>
      <c r="DL15" s="29">
        <f t="array" ref="DL15">IF($ET15="","",INDEX('[1]base consolidad MIDAGRI'!CS$2:CS$597,$ET15))</f>
        <v>0</v>
      </c>
      <c r="DM15" s="29">
        <f t="array" ref="DM15">IF($ET15="","",INDEX('[1]base consolidad MIDAGRI'!CT$2:CT$597,$ET15))</f>
        <v>221588</v>
      </c>
      <c r="DN15" s="29">
        <f t="array" ref="DN15">IF($ET15="","",INDEX('[1]base consolidad MIDAGRI'!CU$2:CU$597,$ET15))</f>
        <v>0</v>
      </c>
      <c r="DO15" s="29">
        <f t="array" ref="DO15">IF($ET15="","",INDEX('[1]base consolidad MIDAGRI'!CV$2:CV$597,$ET15))</f>
        <v>0</v>
      </c>
      <c r="DP15" s="29">
        <f t="array" ref="DP15">IF($ET15="","",INDEX('[1]base consolidad MIDAGRI'!CW$2:CW$597,$ET15))</f>
        <v>221588</v>
      </c>
      <c r="DQ15" s="29">
        <f t="array" ref="DQ15">IF($ET15="","",INDEX('[1]base consolidad MIDAGRI'!CX$2:CX$597,$ET15))</f>
        <v>0</v>
      </c>
      <c r="DR15" s="29">
        <f t="array" ref="DR15">IF($ET15="","",INDEX('[1]base consolidad MIDAGRI'!CY$2:CY$597,$ET15))</f>
        <v>0</v>
      </c>
      <c r="DS15" s="29">
        <f t="array" ref="DS15">IF($ET15="","",INDEX('[1]base consolidad MIDAGRI'!CZ$2:CZ$597,$ET15))</f>
        <v>1926938.3414799999</v>
      </c>
      <c r="DT15" s="29">
        <f t="array" ref="DT15">IF($ET15="","",INDEX('[1]base consolidad MIDAGRI'!DA$2:DA$597,$ET15))</f>
        <v>0</v>
      </c>
      <c r="DU15" s="29">
        <f t="array" ref="DU15">IF($ET15="","",INDEX('[1]base consolidad MIDAGRI'!DB$2:DB$597,$ET15))</f>
        <v>0</v>
      </c>
      <c r="DV15" s="29">
        <f t="array" ref="DV15">IF($ET15="","",INDEX('[1]base consolidad MIDAGRI'!DC$2:DC$597,$ET15))</f>
        <v>1926938.3414799999</v>
      </c>
      <c r="DW15" s="29">
        <f t="array" ref="DW15">IF($ET15="","",INDEX('[1]base consolidad MIDAGRI'!DD$2:DD$597,$ET15))</f>
        <v>0</v>
      </c>
      <c r="DX15" s="29">
        <f t="array" ref="DX15">IF($ET15="","",INDEX('[1]base consolidad MIDAGRI'!DE$2:DE$597,$ET15))</f>
        <v>0</v>
      </c>
      <c r="DY15" s="29">
        <f t="array" ref="DY15">IF($ET15="","",INDEX('[1]base consolidad MIDAGRI'!DF$2:DF$597,$ET15))</f>
        <v>12214891.757744061</v>
      </c>
      <c r="DZ15" s="29">
        <f t="array" ref="DZ15">IF($ET15="","",INDEX('[1]base consolidad MIDAGRI'!DG$2:DG$597,$ET15))</f>
        <v>0</v>
      </c>
      <c r="EA15" s="29">
        <f t="array" ref="EA15">IF($ET15="","",INDEX('[1]base consolidad MIDAGRI'!DH$2:DH$597,$ET15))</f>
        <v>0</v>
      </c>
      <c r="EB15" s="29">
        <f t="array" ref="EB15">IF($ET15="","",INDEX('[1]base consolidad MIDAGRI'!DI$2:DI$597,$ET15))</f>
        <v>12214891.757744061</v>
      </c>
      <c r="EC15" s="20" t="str">
        <f t="array" ref="EC15">IF($ET15="","",IF(INDEX('[1]base consolidad MIDAGRI'!D$2:D$597,$ET15)="","",INDEX('[1]base consolidad MIDAGRI'!D$2:D$597,$ET15)))</f>
        <v>CAFÉ</v>
      </c>
      <c r="ED15" s="20" t="e">
        <f t="array" aca="1" ref="ED15" ca="1">IF($B15="","",_xludf.LET(_xlpm.m,_xlfn.XLOOKUP($B15&amp;"",'[1]base consolidad MIDAGRI'!$A$2:$A$597&amp;"",'[1]base consolidad MIDAGRI'!$DK$2:$DK$597,""),_xlpm.g,_xlfn.XLOOKUP($B15&amp;"",'[1]base global'!$DI$5:$DI$682&amp;"",'[1]base global'!$DK$5:$DK$682,""),IF(_xlpm.m&lt;&gt;"",_xlpm.m,_xlpm.g)))</f>
        <v>#NAME?</v>
      </c>
      <c r="EE15" s="20" t="e">
        <f t="array" aca="1" ref="EE15" ca="1">_xludf.LET(_xlpm.x,IFERROR(_xlfn.XLOOKUP($B15&amp;"",'[1]base consolidad MIDAGRI'!$A$2:$A$597&amp;"",'[1]base consolidad MIDAGRI'!$FB$2:$FB$597,""),""),IF(OR(_xlpm.x="",_xlpm.x=0),"",_xlpm.x))</f>
        <v>#NAME?</v>
      </c>
      <c r="EF15" s="31">
        <f t="array" ref="EF15">IF($ET15="","",IF(INDEX('[1]base consolidad MIDAGRI'!T$2:T$597,$ET15)="","",INDEX('[1]base consolidad MIDAGRI'!T$2:T$597,$ET15)))</f>
        <v>3</v>
      </c>
      <c r="EG15" s="20" t="str">
        <f t="array" ref="EG15">IF($ET15="","",IF(INDEX('[1]base consolidad MIDAGRI'!U$2:U$597,$ET15)="","",INDEX('[1]base consolidad MIDAGRI'!U$2:U$597,$ET15)))</f>
        <v>SI</v>
      </c>
      <c r="EH15" s="20" t="str">
        <f t="array" ref="EH15">IF($ET15="","",IF(INDEX('[1]base consolidad MIDAGRI'!V$2:V$597,$ET15)="","",INDEX('[1]base consolidad MIDAGRI'!V$2:V$597,$ET15)))</f>
        <v>SI</v>
      </c>
      <c r="EI15" s="26">
        <f t="array" ref="EI15">IF($ET15="","",IF(INDEX('[1]base consolidad MIDAGRI'!AS$2:AS$597,$ET15)="","",INDEX('[1]base consolidad MIDAGRI'!AS$2:AS$597,$ET15)))</f>
        <v>321</v>
      </c>
      <c r="EJ15" s="32">
        <f t="shared" si="0"/>
        <v>14363418.099224061</v>
      </c>
      <c r="EK15" s="20" t="str">
        <f t="array" ref="EK15">IFERROR(_xlfn.XLOOKUP($B15&amp;"",'[1]base 7'!$AD$4:$AD$9&amp;"",'[1]base 7'!$I$4:$I$9,""),"")</f>
        <v/>
      </c>
      <c r="EL15" s="33" t="e">
        <f t="array" aca="1" ref="EL15" ca="1">_xludf.LET(_xlpm.x,IFERROR(_xlfn.XLOOKUP($B15&amp;"",'[1]ficha ruc cafe'!$A$2:$A$92&amp;"",'[1]ficha ruc cafe'!$G$2:$G$92,""),""),IF(OR(_xlpm.x="",_xlpm.x="-"),"",TRIM(_xlpm.x)))</f>
        <v>#NAME?</v>
      </c>
      <c r="EM15" s="33" t="e">
        <f t="array" aca="1" ref="EM15" ca="1">_xludf.LET(_xlpm.x,IFERROR(_xlfn.XLOOKUP($B15&amp;"",'[1]ficha ruc cafe'!$A$2:$A$92&amp;"",'[1]ficha ruc cafe'!$F$2:$F$92,""),""),IF(OR(_xlpm.x="",_xlpm.x="-"),"",TRIM(_xlpm.x)))</f>
        <v>#NAME?</v>
      </c>
      <c r="EN15" s="33" t="e">
        <f t="array" aca="1" ref="EN15" ca="1">_xludf.LET(_xlpm.x,IFERROR(_xlfn.XLOOKUP($B15&amp;"",'[1]ficha ruc cafe'!$A$2:$A$92&amp;"",'[1]ficha ruc cafe'!$C$2:$C$92,""),""),IF(OR(_xlpm.x="",_xlpm.x="-"),"",TRIM(_xlpm.x)))</f>
        <v>#NAME?</v>
      </c>
      <c r="EO15" s="25" t="e">
        <f t="array" aca="1" ref="EO15" ca="1">_xludf.LET(_xlpm.x,IFERROR(_xlfn.XLOOKUP($B15&amp;"",'[1]ficha ruc cafe'!$A$2:$A$92&amp;"",'[1]ficha ruc cafe'!$H$2:$H$92,""),""),IF(OR(_xlpm.x="",_xlpm.x="-"),"",IFERROR(DATEVALUE(TRIM(_xlpm.x)),TRIM(_xlpm.x))))</f>
        <v>#NAME?</v>
      </c>
      <c r="EP15" s="33" t="e">
        <f t="array" aca="1" ref="EP15" ca="1">_xludf.LET(_xlpm.x,IFERROR(_xlfn.XLOOKUP($B15&amp;"",'[1]ficha ruc cafe'!$A$2:$A$92&amp;"",'[1]ficha ruc cafe'!$P$2:$P$92,""),""),IF(OR(_xlpm.x="",_xlpm.x="-"),"",TRIM(_xlpm.x)))</f>
        <v>#NAME?</v>
      </c>
      <c r="EQ15" s="33" t="e">
        <f t="array" aca="1" ref="EQ15" ca="1">_xludf.LET(_xlpm.x,IFERROR(_xlfn.XLOOKUP($B15&amp;"",'[1]ficha ruc cafe'!$A$2:$A$92&amp;"",'[1]ficha ruc cafe'!$Q$2:$Q$92,""),""),IF(OR(_xlpm.x="",_xlpm.x="-"),"",TRIM(_xlpm.x)))</f>
        <v>#NAME?</v>
      </c>
      <c r="ER15" s="33" t="e">
        <f t="array" aca="1" ref="ER15" ca="1">_xludf.LET(_xlpm.x,IFERROR(_xlfn.XLOOKUP($B15&amp;"",'[1]ficha ruc cafe'!$A$2:$A$92&amp;"",'[1]ficha ruc cafe'!$R$2:$R$92,""),""),IF(OR(_xlpm.x="",_xlpm.x="-"),"",TRIM(_xlpm.x)))</f>
        <v>#NAME?</v>
      </c>
      <c r="ES15" s="33" t="e">
        <f t="array" aca="1" ref="ES15" ca="1">_xludf.LET(_xlpm.x,IFERROR(_xlfn.XLOOKUP($B15&amp;"",'[1]ficha ruc cafe'!$A$2:$A$92&amp;"",'[1]ficha ruc cafe'!$T$2:$T$92,""),""),IF(OR(_xlpm.x="",_xlpm.x="-"),"",TRIM(_xlpm.x)))</f>
        <v>#NAME?</v>
      </c>
      <c r="ET15" s="31">
        <f>IFERROR(MATCH($B15,'[1]base consolidad MIDAGRI'!$A$2:$A$597,0),"")</f>
        <v>291</v>
      </c>
      <c r="EU15" s="34">
        <f>IFERROR(MATCH($B15,'[1]base global'!$DI$5:$DI$682,0)+4,"")</f>
        <v>390</v>
      </c>
    </row>
    <row r="16" spans="1:151" ht="183.75" customHeight="1" x14ac:dyDescent="0.3">
      <c r="A16" s="20">
        <v>15</v>
      </c>
      <c r="B16" s="21">
        <v>20600920597</v>
      </c>
      <c r="C16" s="22" t="s">
        <v>3213</v>
      </c>
      <c r="D16" s="23"/>
      <c r="E16" s="24" t="str">
        <f t="array" ref="E16">IF($ET16="","",IF(INDEX('[1]base consolidad MIDAGRI'!DW$2:DW$597,$ET16)="","",INDEX('[1]base consolidad MIDAGRI'!DW$2:DW$597,$ET16)))</f>
        <v>Cooperativa Agraria Yuraq Yacu</v>
      </c>
      <c r="F16" s="20" t="str">
        <f t="array" ref="F16">IF($ET16="","",IF(INDEX('[1]base consolidad MIDAGRI'!DU$2:DU$597,$ET16)="","",INDEX('[1]base consolidad MIDAGRI'!DU$2:DU$597,$ET16)))</f>
        <v>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v>
      </c>
      <c r="G16" s="20" t="s">
        <v>3214</v>
      </c>
      <c r="H16" s="20" t="s">
        <v>3215</v>
      </c>
      <c r="I16" s="23" t="str">
        <f t="array" ref="I16">IF($ET16="","",IF(INDEX('[1]base consolidad MIDAGRI'!DJ$2:DJ$597,$ET16)="","",INDEX('[1]base consolidad MIDAGRI'!DJ$2:DJ$597,$ET16)))</f>
        <v>COOPERATIVA AGRARIA YURAQ YACU</v>
      </c>
      <c r="J16" s="23" t="str">
        <f t="array" ref="J16">IF($ET16="","",IF(INDEX('[1]base consolidad MIDAGRI'!DQ$2:DQ$597,$ET16)="","",INDEX('[1]base consolidad MIDAGRI'!DQ$2:DQ$597,$ET16)))</f>
        <v>SI</v>
      </c>
      <c r="K16" s="25">
        <f t="array" ref="K16">IF($ET16="","",IF(INDEX('[1]base consolidad MIDAGRI'!DR$2:DR$597,$ET16)="","",INDEX('[1]base consolidad MIDAGRI'!DR$2:DR$597,$ET16)))</f>
        <v>42416</v>
      </c>
      <c r="L16" s="20" t="str">
        <f t="array" ref="L16">IF($ET16="","",IF(INDEX('[1]base consolidad MIDAGRI'!DN$2:DN$597,$ET16)="","",INDEX('[1]base consolidad MIDAGRI'!DN$2:DN$597,$ET16)))</f>
        <v>Ayacucho</v>
      </c>
      <c r="M16" s="20" t="e">
        <f t="array" aca="1" ref="M16" ca="1">IF($ET16="","",_xludf.LET(_xlpm.x,INDEX('[1]base consolidad MIDAGRI'!H$2:H$597,$ET16),IF(_xlpm.x="","",SUBSTITUTE(TRIM(_xlpm.x),"Convencion","Convención"))))</f>
        <v>#NAME?</v>
      </c>
      <c r="N16" s="20" t="str">
        <f t="array" ref="N16">IF($ET16="","",IF(INDEX('[1]base consolidad MIDAGRI'!I$2:I$597,$ET16)="","",INDEX('[1]base consolidad MIDAGRI'!I$2:I$597,$ET16)))</f>
        <v>Anchihuay</v>
      </c>
      <c r="O16" s="20" t="e">
        <f t="array" aca="1" ref="O16" ca="1">IF($B16="","",_xludf.LET(_xlpm.m,_xlfn.XLOOKUP($B16&amp;"",'[1]base consolidad MIDAGRI'!$A$2:$A$597&amp;"",'[1]base consolidad MIDAGRI'!$F$2:$F$597,""),_xlpm.g,_xlfn.XLOOKUP($B16&amp;"",'[1]base global'!$DI$5:$DI$682&amp;"",'[1]base global'!$E$5:$E$682,""),RIGHT("000000"&amp;IF(_xlpm.m&lt;&gt;"",_xlpm.m,IF(_xlpm.g&lt;&gt;"",_xlpm.g,"050510")),6)))</f>
        <v>#NAME?</v>
      </c>
      <c r="P16" s="20" t="str">
        <f t="array" ref="P16">IF($ET16="","",IF(INDEX('[1]base consolidad MIDAGRI'!E$2:E$597,$ET16)="","",INDEX('[1]base consolidad MIDAGRI'!E$2:E$597,$ET16)))</f>
        <v>Ayacucho</v>
      </c>
      <c r="Q16" s="20" t="str">
        <f t="array" ref="Q16">IF($ET16="","",IF(INDEX('[1]base consolidad MIDAGRI'!EK$2:EK$597,$ET16)="","",INDEX('[1]base consolidad MIDAGRI'!EK$2:EK$597,$ET16)))</f>
        <v>NRO. S/N BAR. RUYACC YACU (COSTADO PLAZA PRINCIPAL) AYACUCHO - LA MAR - ANCHIHUAY</v>
      </c>
      <c r="R16" s="20" t="str">
        <f t="array" ref="R16">IF($ET16="","",IF(INDEX('[1]base consolidad MIDAGRI'!ES$2:ES$597,$ET16)="","",INDEX('[1]base consolidad MIDAGRI'!ES$2:ES$597,$ET16)))</f>
        <v>MARCIAL TAYPE BORDA</v>
      </c>
      <c r="S16" s="20">
        <f t="array" ref="S16">IF($ET16="","",IF(INDEX('[1]base consolidad MIDAGRI'!ET$2:ET$597,$ET16)="","",INDEX('[1]base consolidad MIDAGRI'!ET$2:ET$597,$ET16)))</f>
        <v>983732346</v>
      </c>
      <c r="T16" s="20" t="str">
        <f t="array" ref="T16">IF($ET16="","",IF(INDEX('[1]base consolidad MIDAGRI'!EP$2:EP$597,$ET16)="","",INDEX('[1]base consolidad MIDAGRI'!EP$2:EP$597,$ET16)))</f>
        <v>Alder Espino Castillo</v>
      </c>
      <c r="U16" s="20" t="str">
        <f t="array" ref="U16">IF($ET16="","",IF(INDEX('[1]base consolidad MIDAGRI'!EL$2:EL$597,$ET16)="","",INDEX('[1]base consolidad MIDAGRI'!EL$2:EL$597,$ET16)))</f>
        <v/>
      </c>
      <c r="V16" s="20">
        <f t="array" ref="V16">IF($ET16="","",IF(INDEX('[1]base consolidad MIDAGRI'!EM$2:EM$597,$ET16)="","",INDEX('[1]base consolidad MIDAGRI'!EM$2:EM$597,$ET16)))</f>
        <v>939801515</v>
      </c>
      <c r="W16" s="20" t="str">
        <f t="array" ref="W16">IF($ET16="","",IF(INDEX('[1]base consolidad MIDAGRI'!EN$2:EN$597,$ET16)="","",INDEX('[1]base consolidad MIDAGRI'!EN$2:EN$597,$ET16)))</f>
        <v>No Cuenta</v>
      </c>
      <c r="X16" s="35" t="str">
        <f t="array" ref="X16">IF($ET16="","",IF(INDEX('[1]base consolidad MIDAGRI'!EO$2:EO$597,$ET16)="","",INDEX('[1]base consolidad MIDAGRI'!EO$2:EO$597,$ET16)))</f>
        <v>https://www.facebook.com/share/1BZbLKGT1v/</v>
      </c>
      <c r="Y16" s="26">
        <f t="array" ref="Y16">IF($ET16="","",IF(INDEX('[1]base consolidad MIDAGRI'!DX$2:DX$597,$ET16)="","",INDEX('[1]base consolidad MIDAGRI'!DX$2:DX$597,$ET16)))</f>
        <v>75</v>
      </c>
      <c r="Z16" s="26">
        <f t="array" ref="Z16">IF($ET16="","",IF(INDEX('[1]base consolidad MIDAGRI'!DY$2:DY$597,$ET16)="","",INDEX('[1]base consolidad MIDAGRI'!DY$2:DY$597,$ET16)))</f>
        <v>19</v>
      </c>
      <c r="AA16" s="20" t="str">
        <f t="array" ref="AA16">IF($ET16="","",IF(INDEX('[1]base consolidad MIDAGRI'!C$2:C$597,$ET16)="","",INDEX('[1]base consolidad MIDAGRI'!C$2:C$597,$ET16)))</f>
        <v>CACAO</v>
      </c>
      <c r="AB16" s="20">
        <f t="array" ref="AB16">IF($ET16="","",IF(INDEX('[1]base consolidad MIDAGRI'!DZ$2:DZ$597,$ET16)="","",INDEX('[1]base consolidad MIDAGRI'!DZ$2:DZ$597,$ET16)))</f>
        <v>94</v>
      </c>
      <c r="AC16" s="20">
        <f t="array" ref="AC16">IF($ET16="","",IF(INDEX('[1]base consolidad MIDAGRI'!EA$2:EA$597,$ET16)="","",INDEX('[1]base consolidad MIDAGRI'!EA$2:EA$597,$ET16)))</f>
        <v>44.36</v>
      </c>
      <c r="AD16" s="20" t="str">
        <f t="array" ref="AD16">IF($ET16="","",IF(INDEX('[1]base consolidad MIDAGRI'!EB$2:EB$597,$ET16)="","",INDEX('[1]base consolidad MIDAGRI'!EB$2:EB$597,$ET16)))</f>
        <v>Junio - Agosto</v>
      </c>
      <c r="AE16" s="20" t="str">
        <f t="array" ref="AE16">IF($ET16="","",IF(INDEX('[1]base consolidad MIDAGRI'!EC$2:EC$597,$ET16)="","",INDEX('[1]base consolidad MIDAGRI'!EC$2:EC$597,$ET16)))</f>
        <v>Mayo - Octubre</v>
      </c>
      <c r="AF16" s="20" t="e">
        <f t="array" aca="1" ref="AF16" ca="1">_xludf.LET(_xlpm.x,IFERROR(_xlfn.XLOOKUP($B16&amp;"",'[1]base consolidad MIDAGRI'!$A$2:$A$597&amp;"",'[1]base consolidad MIDAGRI'!$ED$2:$ED$597,""),""),IF(OR(_xlpm.x="",_xlpm.x=0),"",_xlpm.x))</f>
        <v>#NAME?</v>
      </c>
      <c r="AG16" s="20" t="e">
        <f t="array" aca="1" ref="AG16" ca="1">_xludf.LET(_xlpm.x,IFERROR(_xlfn.XLOOKUP($B16&amp;"",'[1]base consolidad MIDAGRI'!$A$2:$A$597&amp;"",'[1]base consolidad MIDAGRI'!$EE$2:$EE$597,""),""),IF(OR(_xlpm.x="",_xlpm.x=0),"",_xlpm.x))</f>
        <v>#NAME?</v>
      </c>
      <c r="AH16" s="20" t="str">
        <f t="array" ref="AH16">IF($ET16="","",IF(INDEX('[1]base consolidad MIDAGRI'!EF$2:EF$597,$ET16)="","",INDEX('[1]base consolidad MIDAGRI'!EF$2:EF$597,$ET16)))</f>
        <v>SI CUENTA</v>
      </c>
      <c r="AI16" s="20" t="str">
        <f t="array" ref="AI16">IF($ET16="","",IF(INDEX('[1]base consolidad MIDAGRI'!EG$2:EG$597,$ET16)="","",INDEX('[1]base consolidad MIDAGRI'!EG$2:EG$597,$ET16)))</f>
        <v>NO  CUENTA</v>
      </c>
      <c r="AJ16" s="20" t="str">
        <f t="array" ref="AJ16">IF($ET16="","",IF(INDEX('[1]base consolidad MIDAGRI'!EH$2:EH$597,$ET16)="","",INDEX('[1]base consolidad MIDAGRI'!EH$2:EH$597,$ET16)))</f>
        <v>NINGUNA</v>
      </c>
      <c r="AK16" s="20" t="str">
        <f t="array" ref="AK16">IF($ET16="","",IF(INDEX('[1]base consolidad MIDAGRI'!EI$2:EI$597,$ET16)="","",INDEX('[1]base consolidad MIDAGRI'!EI$2:EI$597,$ET16)))</f>
        <v>Cafe especial: Perfirl sensorial 82 a 84</v>
      </c>
      <c r="AL16" s="20" t="str">
        <f t="array" ref="AL16">IF($ET16="","",IF(INDEX('[1]base consolidad MIDAGRI'!EV$2:EV$597,$ET16)="","",INDEX('[1]base consolidad MIDAGRI'!EV$2:EV$597,$ET16)))</f>
        <v>Q0239023N/EECOAR</v>
      </c>
      <c r="AM16" s="25">
        <f t="array" ref="AM16">IF($ET16="","",IF(INDEX('[1]base consolidad MIDAGRI'!EW$2:EW$597,$ET16)="","",INDEX('[1]base consolidad MIDAGRI'!EW$2:EW$597,$ET16)))</f>
        <v>47067</v>
      </c>
      <c r="AN16" s="20" t="str">
        <f t="array" ref="AN16">IF($ET16="","",IF(INDEX('[1]base consolidad MIDAGRI'!EX$2:EX$597,$ET16)="","",INDEX('[1]base consolidad MIDAGRI'!EX$2:EX$597,$ET16)))</f>
        <v>CAFE COLIBRÍ</v>
      </c>
      <c r="AO16" s="20" t="str">
        <f t="array" ref="AO16">IF($ET16="","",IF(INDEX('[1]base consolidad MIDAGRI'!EY$2:EY$597,$ET16)="","",INDEX('[1]base consolidad MIDAGRI'!EY$2:EY$597,$ET16)))</f>
        <v>CAFE COLIBRÍ</v>
      </c>
      <c r="AP16" s="20" t="str">
        <f t="array" ref="AP16">IF($ET16="","",IF(INDEX('[1]base consolidad MIDAGRI'!EZ$2:EZ$597,$ET16)="","",INDEX('[1]base consolidad MIDAGRI'!EZ$2:EZ$597,$ET16)))</f>
        <v>CAFE COLIBRÍ</v>
      </c>
      <c r="AQ16" s="20" t="str">
        <f t="array" ref="AQ16">IF($ET16="","",IF(INDEX('[1]base consolidad MIDAGRI'!FA$2:FA$597,$ET16)="","",INDEX('[1]base consolidad MIDAGRI'!FA$2:FA$597,$ET16)))</f>
        <v>Bolsas trilaminadas con cierre 
ziper de seguridad y válvula 
(250 Y 500 gramos) y cafe en 
grano en sacos de yute
de 60 kilogramos</v>
      </c>
      <c r="AR16" s="23" t="str">
        <f t="array" ref="AR16">IF($ET16="","",IF(INDEX('[1]base consolidad MIDAGRI'!FC$2:FC$597,$ET16)="","",INDEX('[1]base consolidad MIDAGRI'!FC$2:FC$597,$ET16)))</f>
        <v>NO</v>
      </c>
      <c r="AS16" s="27" t="str">
        <f t="array" ref="AS16">IF($ET16="","",IF(INDEX('[1]base consolidad MIDAGRI'!FD$2:FD$597,$ET16)="","",INDEX('[1]base consolidad MIDAGRI'!FD$2:FD$597,$ET16)))</f>
        <v/>
      </c>
      <c r="AT16" s="27" t="str">
        <f t="array" ref="AT16">IF($ET16="","",IF(INDEX('[1]base consolidad MIDAGRI'!FE$2:FE$597,$ET16)="","",INDEX('[1]base consolidad MIDAGRI'!FE$2:FE$597,$ET16)))</f>
        <v/>
      </c>
      <c r="AU16" s="27" t="str">
        <f t="array" ref="AU16">IF($ET16="","",IF(INDEX('[1]base consolidad MIDAGRI'!FF$2:FF$597,$ET16)="","",INDEX('[1]base consolidad MIDAGRI'!FF$2:FF$597,$ET16)))</f>
        <v/>
      </c>
      <c r="AV16" s="27" t="str">
        <f t="array" ref="AV16">IF($ET16="","",IF(INDEX('[1]base consolidad MIDAGRI'!FG$2:FG$597,$ET16)="","",INDEX('[1]base consolidad MIDAGRI'!FG$2:FG$597,$ET16)))</f>
        <v/>
      </c>
      <c r="AW16" s="20" t="str">
        <f t="array" ref="AW16">IF($ET16="","",IF(INDEX('[1]base consolidad MIDAGRI'!FH$2:FH$597,$ET16)="","",INDEX('[1]base consolidad MIDAGRI'!FH$2:FH$597,$ET16)))</f>
        <v/>
      </c>
      <c r="AX16" s="20" t="str">
        <f t="array" ref="AX16">IF($ET16="","",IF(INDEX('[1]base consolidad MIDAGRI'!R$2:R$597,$ET16)="","",INDEX('[1]base consolidad MIDAGRI'!R$2:R$597,$ET16)))</f>
        <v/>
      </c>
      <c r="AY16" s="20" t="str">
        <f t="array" ref="AY16">IF($ET16="","",IF(INDEX('[1]base consolidad MIDAGRI'!S$2:S$597,$ET16)="","",INDEX('[1]base consolidad MIDAGRI'!S$2:S$597,$ET16)))</f>
        <v/>
      </c>
      <c r="AZ16" s="20">
        <f t="array" ref="AZ16">IF($ET16="","",IF(INDEX('[1]base consolidad MIDAGRI'!DS$2:DS$597,$ET16)="","",INDEX('[1]base consolidad MIDAGRI'!DS$2:DS$597,$ET16)))</f>
        <v>2026</v>
      </c>
      <c r="BA16" s="20" t="s">
        <v>184</v>
      </c>
      <c r="BB16" s="20" t="e">
        <f t="array" aca="1" ref="BB16" ca="1">IF($ET16="","",_xludf.LET(_xlpm.x,INDEX('[1]base consolidad MIDAGRI'!DT$2:DT$597,$ET16),IF(_xlpm.x="","",_xludf.IFS(LOWER(TRIM(_xlpm.x))="ejecucion","Ejecución",LOWER(TRIM(_xlpm.x))="ejecusion","Ejecución",TRUE,TRIM(_xlpm.x)))))</f>
        <v>#NAME?</v>
      </c>
      <c r="BC16" s="20" t="str">
        <f t="array" ref="BC16">IF($ET16="","",IF(INDEX('[1]base consolidad MIDAGRI'!DV$2:DV$597,$ET16)="","",INDEX('[1]base consolidad MIDAGRI'!DV$2:DV$597,$ET16)))</f>
        <v>2026 será el primer año de intervención,
 se actaulizará los formatos del PAC con
 la DIRECTIVA N°001-2026/AGROMERCADO</v>
      </c>
      <c r="BD16" s="28" t="str">
        <f t="array" ref="BD16">IF($ET16="","",IF(INDEX('[1]base consolidad MIDAGRI'!EJ$2:EJ$597,$ET16)="","",INDEX('[1]base consolidad MIDAGRI'!EJ$2:EJ$597,$ET16)))</f>
        <v>No se cuenta con la información debido a que nose tiene aun intervención como Agromercado</v>
      </c>
      <c r="BE16" s="20" t="str">
        <f t="array" ref="BE16">IF($ET16="","",IF(INDEX('[1]base consolidad MIDAGRI'!FI$2:FI$597,$ET16)="","",INDEX('[1]base consolidad MIDAGRI'!FI$2:FI$597,$ET16)))</f>
        <v>san martin</v>
      </c>
      <c r="BF16" s="26">
        <f t="array" ref="BF16">IF($ET16="","",INDEX('[1]base consolidad MIDAGRI'!W$2:W$597,$ET16))</f>
        <v>0</v>
      </c>
      <c r="BG16" s="26">
        <f t="array" ref="BG16">IF($ET16="","",INDEX('[1]base consolidad MIDAGRI'!X$2:X$597,$ET16))</f>
        <v>0</v>
      </c>
      <c r="BH16" s="26">
        <f t="array" ref="BH16">IF($ET16="","",INDEX('[1]base consolidad MIDAGRI'!Y$2:Y$597,$ET16))</f>
        <v>0</v>
      </c>
      <c r="BI16" s="26">
        <f t="array" ref="BI16">IF($ET16="","",INDEX('[1]base consolidad MIDAGRI'!Z$2:Z$597,$ET16))</f>
        <v>0</v>
      </c>
      <c r="BJ16" s="26">
        <f t="array" ref="BJ16">IF($ET16="","",INDEX('[1]base consolidad MIDAGRI'!AA$2:AA$597,$ET16))</f>
        <v>0</v>
      </c>
      <c r="BK16" s="26">
        <f t="array" ref="BK16">IF($ET16="","",INDEX('[1]base consolidad MIDAGRI'!AB$2:AB$597,$ET16))</f>
        <v>0</v>
      </c>
      <c r="BL16" s="26">
        <f t="array" ref="BL16">IF($ET16="","",INDEX('[1]base consolidad MIDAGRI'!AC$2:AC$597,$ET16))</f>
        <v>0</v>
      </c>
      <c r="BM16" s="26">
        <f t="array" ref="BM16">IF($ET16="","",INDEX('[1]base consolidad MIDAGRI'!AD$2:AD$597,$ET16))</f>
        <v>0</v>
      </c>
      <c r="BN16" s="26">
        <f t="array" ref="BN16">IF($ET16="","",INDEX('[1]base consolidad MIDAGRI'!AE$2:AE$597,$ET16))</f>
        <v>0</v>
      </c>
      <c r="BO16" s="26">
        <f t="array" ref="BO16">IF($ET16="","",INDEX('[1]base consolidad MIDAGRI'!AF$2:AF$597,$ET16))</f>
        <v>0</v>
      </c>
      <c r="BP16" s="26">
        <f t="array" ref="BP16">IF($ET16="","",INDEX('[1]base consolidad MIDAGRI'!AG$2:AG$597,$ET16))</f>
        <v>0</v>
      </c>
      <c r="BQ16" s="26">
        <f t="array" ref="BQ16">IF($ET16="","",INDEX('[1]base consolidad MIDAGRI'!AH$2:AH$597,$ET16))</f>
        <v>0</v>
      </c>
      <c r="BR16" s="26">
        <f t="array" ref="BR16">IF($ET16="","",INDEX('[1]base consolidad MIDAGRI'!AI$2:AI$597,$ET16))</f>
        <v>0</v>
      </c>
      <c r="BS16" s="26">
        <f t="array" ref="BS16">IF($ET16="","",INDEX('[1]base consolidad MIDAGRI'!AJ$2:AJ$597,$ET16))</f>
        <v>0</v>
      </c>
      <c r="BT16" s="26">
        <f t="array" ref="BT16">IF($ET16="","",INDEX('[1]base consolidad MIDAGRI'!AK$2:AK$597,$ET16))</f>
        <v>0</v>
      </c>
      <c r="BU16" s="26">
        <f t="array" ref="BU16">IF($ET16="","",INDEX('[1]base consolidad MIDAGRI'!AL$2:AL$597,$ET16))</f>
        <v>0</v>
      </c>
      <c r="BV16" s="26" t="str">
        <f t="array" ref="BV16">IF($ET16="","",IF(INDEX('[1]base consolidad MIDAGRI'!AM$2:AM$597,$ET16)="","",INDEX('[1]base consolidad MIDAGRI'!AM$2:AM$597,$ET16)))</f>
        <v/>
      </c>
      <c r="BW16" s="26" t="str">
        <f t="array" ref="BW16">IF($ET16="","",IF(INDEX('[1]base consolidad MIDAGRI'!AN$2:AN$597,$ET16)="","",INDEX('[1]base consolidad MIDAGRI'!AN$2:AN$597,$ET16)))</f>
        <v/>
      </c>
      <c r="BX16" s="26">
        <f t="array" ref="BX16">IF($ET16="","",INDEX('[1]base consolidad MIDAGRI'!AO$2:AO$597,$ET16))</f>
        <v>0</v>
      </c>
      <c r="BY16" s="26" t="str">
        <f t="array" ref="BY16">IF($ET16="","",IF(INDEX('[1]base consolidad MIDAGRI'!AP$2:AP$597,$ET16)="","",INDEX('[1]base consolidad MIDAGRI'!AP$2:AP$597,$ET16)))</f>
        <v/>
      </c>
      <c r="BZ16" s="26" t="str">
        <f t="array" ref="BZ16">IF($ET16="","",IF(INDEX('[1]base consolidad MIDAGRI'!AQ$2:AQ$597,$ET16)="","",INDEX('[1]base consolidad MIDAGRI'!AQ$2:AQ$597,$ET16)))</f>
        <v/>
      </c>
      <c r="CA16" s="26">
        <f t="array" ref="CA16">IF($ET16="","",INDEX('[1]base consolidad MIDAGRI'!AR$2:AR$597,$ET16))</f>
        <v>0</v>
      </c>
      <c r="CB16" s="26">
        <f t="array" ref="CB16">IF($ET16="","",INDEX('[1]base consolidad MIDAGRI'!AT$2:AT$597,$ET16))</f>
        <v>0</v>
      </c>
      <c r="CC16" s="26">
        <f t="array" ref="CC16">IF($ET16="","",INDEX('[1]base consolidad MIDAGRI'!AU$2:AU$597,$ET16))</f>
        <v>0</v>
      </c>
      <c r="CD16" s="26">
        <f t="array" ref="CD16">IF($ET16="","",INDEX('[1]base consolidad MIDAGRI'!AV$2:AV$597,$ET16))</f>
        <v>0</v>
      </c>
      <c r="CE16" s="26">
        <f t="array" ref="CE16">IF($ET16="","",INDEX('[1]base consolidad MIDAGRI'!AW$2:AW$597,$ET16))</f>
        <v>0</v>
      </c>
      <c r="CF16" s="26">
        <f t="array" ref="CF16">IF($ET16="","",INDEX('[1]base consolidad MIDAGRI'!AX$2:AX$597,$ET16))</f>
        <v>0</v>
      </c>
      <c r="CG16" s="26">
        <f t="array" ref="CG16">IF($ET16="","",INDEX('[1]base consolidad MIDAGRI'!AY$2:AY$597,$ET16))</f>
        <v>0</v>
      </c>
      <c r="CH16" s="26">
        <f t="array" ref="CH16">IF($ET16="","",INDEX('[1]base consolidad MIDAGRI'!AZ$2:AZ$597,$ET16))</f>
        <v>0</v>
      </c>
      <c r="CI16" s="26">
        <f t="array" ref="CI16">IF($ET16="","",INDEX('[1]base consolidad MIDAGRI'!BA$2:BA$597,$ET16))</f>
        <v>0</v>
      </c>
      <c r="CJ16" s="26" t="str">
        <f t="array" ref="CJ16">IF($ET16="","",IF(INDEX('[1]base consolidad MIDAGRI'!BB$2:BB$597,$ET16)="","",INDEX('[1]base consolidad MIDAGRI'!BB$2:BB$597,$ET16)))</f>
        <v/>
      </c>
      <c r="CK16" s="26" t="str">
        <f t="array" ref="CK16">IF($ET16="","",IF(INDEX('[1]base consolidad MIDAGRI'!BC$2:BC$597,$ET16)="","",INDEX('[1]base consolidad MIDAGRI'!BC$2:BC$597,$ET16)))</f>
        <v/>
      </c>
      <c r="CL16" s="26" t="str">
        <f t="array" ref="CL16">IF($ET16="","",IF(INDEX('[1]base consolidad MIDAGRI'!BD$2:BD$597,$ET16)="","",INDEX('[1]base consolidad MIDAGRI'!BD$2:BD$597,$ET16)))</f>
        <v/>
      </c>
      <c r="CM16" s="26" t="str">
        <f t="array" ref="CM16">IF($ET16="","",IF(INDEX('[1]base consolidad MIDAGRI'!BE$2:BE$597,$ET16)="","",INDEX('[1]base consolidad MIDAGRI'!BE$2:BE$597,$ET16)))</f>
        <v/>
      </c>
      <c r="CN16" s="29">
        <f t="array" ref="CN16">IF($ET16="","",INDEX('[1]base consolidad MIDAGRI'!BF$2:BF$597,$ET16))</f>
        <v>0</v>
      </c>
      <c r="CO16" s="29">
        <f t="array" ref="CO16">IF($ET16="","",INDEX('[1]base consolidad MIDAGRI'!BG$2:BG$597,$ET16))</f>
        <v>0</v>
      </c>
      <c r="CP16" s="29">
        <f t="array" ref="CP16">IF($ET16="","",INDEX('[1]base consolidad MIDAGRI'!BH$2:BH$597,$ET16))</f>
        <v>0</v>
      </c>
      <c r="CQ16" s="29">
        <f t="array" ref="CQ16">IF($ET16="","",INDEX('[1]base consolidad MIDAGRI'!BI$2:BI$597,$ET16))</f>
        <v>0</v>
      </c>
      <c r="CR16" s="29">
        <f t="array" ref="CR16">IF($ET16="","",INDEX('[1]base consolidad MIDAGRI'!BL$2:BL$597,$ET16))</f>
        <v>0</v>
      </c>
      <c r="CS16" s="29">
        <f t="array" ref="CS16">IF($ET16="","",INDEX('[1]base consolidad MIDAGRI'!BM$2:BM$597,$ET16))</f>
        <v>0</v>
      </c>
      <c r="CT16" s="29">
        <f t="array" ref="CT16">IF($ET16="","",INDEX('[1]base consolidad MIDAGRI'!BN$2:BN$597,$ET16))</f>
        <v>0</v>
      </c>
      <c r="CU16" s="29">
        <f t="array" ref="CU16">IF($ET16="","",INDEX('[1]base consolidad MIDAGRI'!BQ$2:BQ$597,$ET16))</f>
        <v>0</v>
      </c>
      <c r="CV16" s="29">
        <f t="array" ref="CV16">IF($ET16="","",INDEX('[1]base consolidad MIDAGRI'!BR$2:BR$597,$ET16))</f>
        <v>0</v>
      </c>
      <c r="CW16" s="29">
        <f t="array" ref="CW16">IF($ET16="","",INDEX('[1]base consolidad MIDAGRI'!BS$2:BS$597,$ET16))</f>
        <v>0</v>
      </c>
      <c r="CX16" s="29">
        <f t="array" ref="CX16">IF($ET16="","",INDEX('[1]base consolidad MIDAGRI'!BV$2:BV$597,$ET16))</f>
        <v>0</v>
      </c>
      <c r="CY16" s="29">
        <f t="array" ref="CY16">IF($ET16="","",INDEX('[1]base consolidad MIDAGRI'!BW$2:BW$597,$ET16))</f>
        <v>0</v>
      </c>
      <c r="CZ16" s="29">
        <f t="array" ref="CZ16">IF($ET16="","",INDEX('[1]base consolidad MIDAGRI'!BX$2:BX$597,$ET16))</f>
        <v>0</v>
      </c>
      <c r="DA16" s="29">
        <f t="array" ref="DA16">IF($ET16="","",INDEX('[1]base consolidad MIDAGRI'!CA$2:CA$597,$ET16))</f>
        <v>0</v>
      </c>
      <c r="DB16" s="29">
        <f t="array" ref="DB16">IF($ET16="","",INDEX('[1]base consolidad MIDAGRI'!CB$2:CB$597,$ET16))</f>
        <v>0</v>
      </c>
      <c r="DC16" s="29">
        <f t="array" ref="DC16">IF($ET16="","",INDEX('[1]base consolidad MIDAGRI'!CC$2:CC$597,$ET16))</f>
        <v>0</v>
      </c>
      <c r="DD16" s="30" t="str">
        <f t="array" ref="DD16">IF($ET16="","",IF(INDEX('[1]base consolidad MIDAGRI'!CF$2:CF$597,$ET16)="","",INDEX('[1]base consolidad MIDAGRI'!CF$2:CF$597,$ET16)))</f>
        <v/>
      </c>
      <c r="DE16" s="30" t="str">
        <f t="array" ref="DE16">IF($ET16="","",IF(INDEX('[1]base consolidad MIDAGRI'!CG$2:CG$597,$ET16)="","",INDEX('[1]base consolidad MIDAGRI'!CG$2:CG$597,$ET16)))</f>
        <v/>
      </c>
      <c r="DF16" s="29">
        <f t="array" ref="DF16">IF($ET16="","",INDEX('[1]base consolidad MIDAGRI'!CH$2:CH$597,$ET16))</f>
        <v>0</v>
      </c>
      <c r="DG16" s="30" t="str">
        <f t="array" ref="DG16">IF($ET16="","",IF(INDEX('[1]base consolidad MIDAGRI'!CL$2:CL$597,$ET16)="","",INDEX('[1]base consolidad MIDAGRI'!CL$2:CL$597,$ET16)))</f>
        <v/>
      </c>
      <c r="DH16" s="30" t="str">
        <f t="array" ref="DH16">IF($ET16="","",IF(INDEX('[1]base consolidad MIDAGRI'!CM$2:CM$597,$ET16)="","",INDEX('[1]base consolidad MIDAGRI'!CM$2:CM$597,$ET16)))</f>
        <v/>
      </c>
      <c r="DI16" s="29">
        <f t="array" ref="DI16">IF($ET16="","",INDEX('[1]base consolidad MIDAGRI'!CN$2:CN$597,$ET16))</f>
        <v>0</v>
      </c>
      <c r="DJ16" s="29">
        <f t="array" ref="DJ16">IF($ET16="","",INDEX('[1]base consolidad MIDAGRI'!CQ$2:CQ$597,$ET16))</f>
        <v>0</v>
      </c>
      <c r="DK16" s="29">
        <f t="array" ref="DK16">IF($ET16="","",INDEX('[1]base consolidad MIDAGRI'!CR$2:CR$597,$ET16))</f>
        <v>0</v>
      </c>
      <c r="DL16" s="29">
        <f t="array" ref="DL16">IF($ET16="","",INDEX('[1]base consolidad MIDAGRI'!CS$2:CS$597,$ET16))</f>
        <v>0</v>
      </c>
      <c r="DM16" s="29">
        <f t="array" ref="DM16">IF($ET16="","",INDEX('[1]base consolidad MIDAGRI'!CT$2:CT$597,$ET16))</f>
        <v>0</v>
      </c>
      <c r="DN16" s="29">
        <f t="array" ref="DN16">IF($ET16="","",INDEX('[1]base consolidad MIDAGRI'!CU$2:CU$597,$ET16))</f>
        <v>0</v>
      </c>
      <c r="DO16" s="29">
        <f t="array" ref="DO16">IF($ET16="","",INDEX('[1]base consolidad MIDAGRI'!CV$2:CV$597,$ET16))</f>
        <v>0</v>
      </c>
      <c r="DP16" s="29">
        <f t="array" ref="DP16">IF($ET16="","",INDEX('[1]base consolidad MIDAGRI'!CW$2:CW$597,$ET16))</f>
        <v>0</v>
      </c>
      <c r="DQ16" s="29">
        <f t="array" ref="DQ16">IF($ET16="","",INDEX('[1]base consolidad MIDAGRI'!CX$2:CX$597,$ET16))</f>
        <v>0</v>
      </c>
      <c r="DR16" s="29">
        <f t="array" ref="DR16">IF($ET16="","",INDEX('[1]base consolidad MIDAGRI'!CY$2:CY$597,$ET16))</f>
        <v>0</v>
      </c>
      <c r="DS16" s="29">
        <f t="array" ref="DS16">IF($ET16="","",INDEX('[1]base consolidad MIDAGRI'!CZ$2:CZ$597,$ET16))</f>
        <v>0</v>
      </c>
      <c r="DT16" s="29">
        <f t="array" ref="DT16">IF($ET16="","",INDEX('[1]base consolidad MIDAGRI'!DA$2:DA$597,$ET16))</f>
        <v>0</v>
      </c>
      <c r="DU16" s="29">
        <f t="array" ref="DU16">IF($ET16="","",INDEX('[1]base consolidad MIDAGRI'!DB$2:DB$597,$ET16))</f>
        <v>0</v>
      </c>
      <c r="DV16" s="29">
        <f t="array" ref="DV16">IF($ET16="","",INDEX('[1]base consolidad MIDAGRI'!DC$2:DC$597,$ET16))</f>
        <v>0</v>
      </c>
      <c r="DW16" s="29">
        <f t="array" ref="DW16">IF($ET16="","",INDEX('[1]base consolidad MIDAGRI'!DD$2:DD$597,$ET16))</f>
        <v>0</v>
      </c>
      <c r="DX16" s="29">
        <f t="array" ref="DX16">IF($ET16="","",INDEX('[1]base consolidad MIDAGRI'!DE$2:DE$597,$ET16))</f>
        <v>0</v>
      </c>
      <c r="DY16" s="29">
        <f t="array" ref="DY16">IF($ET16="","",INDEX('[1]base consolidad MIDAGRI'!DF$2:DF$597,$ET16))</f>
        <v>0</v>
      </c>
      <c r="DZ16" s="29">
        <f t="array" ref="DZ16">IF($ET16="","",INDEX('[1]base consolidad MIDAGRI'!DG$2:DG$597,$ET16))</f>
        <v>0</v>
      </c>
      <c r="EA16" s="29">
        <f t="array" ref="EA16">IF($ET16="","",INDEX('[1]base consolidad MIDAGRI'!DH$2:DH$597,$ET16))</f>
        <v>0</v>
      </c>
      <c r="EB16" s="29">
        <f t="array" ref="EB16">IF($ET16="","",INDEX('[1]base consolidad MIDAGRI'!DI$2:DI$597,$ET16))</f>
        <v>0</v>
      </c>
      <c r="EC16" s="20" t="str">
        <f t="array" ref="EC16">IF($ET16="","",IF(INDEX('[1]base consolidad MIDAGRI'!D$2:D$597,$ET16)="","",INDEX('[1]base consolidad MIDAGRI'!D$2:D$597,$ET16)))</f>
        <v>CACAO</v>
      </c>
      <c r="ED16" s="20" t="e">
        <f t="array" aca="1" ref="ED16" ca="1">IF($B16="","",_xludf.LET(_xlpm.m,_xlfn.XLOOKUP($B16&amp;"",'[1]base consolidad MIDAGRI'!$A$2:$A$597&amp;"",'[1]base consolidad MIDAGRI'!$DK$2:$DK$597,""),_xlpm.g,_xlfn.XLOOKUP($B16&amp;"",'[1]base global'!$DI$5:$DI$682&amp;"",'[1]base global'!$DK$5:$DK$682,""),IF(_xlpm.m&lt;&gt;"",_xlpm.m,_xlpm.g)))</f>
        <v>#NAME?</v>
      </c>
      <c r="EE16" s="20" t="e">
        <f t="array" aca="1" ref="EE16" ca="1">_xludf.LET(_xlpm.x,IFERROR(_xlfn.XLOOKUP($B16&amp;"",'[1]base consolidad MIDAGRI'!$A$2:$A$597&amp;"",'[1]base consolidad MIDAGRI'!$FB$2:$FB$597,""),""),IF(OR(_xlpm.x="",_xlpm.x=0),"",_xlpm.x))</f>
        <v>#NAME?</v>
      </c>
      <c r="EF16" s="31" t="str">
        <f t="array" ref="EF16">IF($ET16="","",IF(INDEX('[1]base consolidad MIDAGRI'!T$2:T$597,$ET16)="","",INDEX('[1]base consolidad MIDAGRI'!T$2:T$597,$ET16)))</f>
        <v/>
      </c>
      <c r="EG16" s="20" t="str">
        <f t="array" ref="EG16">IF($ET16="","",IF(INDEX('[1]base consolidad MIDAGRI'!U$2:U$597,$ET16)="","",INDEX('[1]base consolidad MIDAGRI'!U$2:U$597,$ET16)))</f>
        <v/>
      </c>
      <c r="EH16" s="20" t="str">
        <f t="array" ref="EH16">IF($ET16="","",IF(INDEX('[1]base consolidad MIDAGRI'!V$2:V$597,$ET16)="","",INDEX('[1]base consolidad MIDAGRI'!V$2:V$597,$ET16)))</f>
        <v/>
      </c>
      <c r="EI16" s="26" t="str">
        <f t="array" ref="EI16">IF($ET16="","",IF(INDEX('[1]base consolidad MIDAGRI'!AS$2:AS$597,$ET16)="","",INDEX('[1]base consolidad MIDAGRI'!AS$2:AS$597,$ET16)))</f>
        <v/>
      </c>
      <c r="EJ16" s="32">
        <f t="shared" si="0"/>
        <v>0</v>
      </c>
      <c r="EK16" s="20" t="str">
        <f t="array" ref="EK16">IFERROR(_xlfn.XLOOKUP($B16&amp;"",'[1]base 7'!$AD$4:$AD$9&amp;"",'[1]base 7'!$I$4:$I$9,""),"")</f>
        <v/>
      </c>
      <c r="EL16" s="33" t="e">
        <f t="array" aca="1" ref="EL16" ca="1">_xludf.LET(_xlpm.x,IFERROR(_xlfn.XLOOKUP($B16&amp;"",'[1]ficha ruc cafe'!$A$2:$A$92&amp;"",'[1]ficha ruc cafe'!$G$2:$G$92,""),""),IF(OR(_xlpm.x="",_xlpm.x="-"),"",TRIM(_xlpm.x)))</f>
        <v>#NAME?</v>
      </c>
      <c r="EM16" s="33" t="e">
        <f t="array" aca="1" ref="EM16" ca="1">_xludf.LET(_xlpm.x,IFERROR(_xlfn.XLOOKUP($B16&amp;"",'[1]ficha ruc cafe'!$A$2:$A$92&amp;"",'[1]ficha ruc cafe'!$F$2:$F$92,""),""),IF(OR(_xlpm.x="",_xlpm.x="-"),"",TRIM(_xlpm.x)))</f>
        <v>#NAME?</v>
      </c>
      <c r="EN16" s="33" t="e">
        <f t="array" aca="1" ref="EN16" ca="1">_xludf.LET(_xlpm.x,IFERROR(_xlfn.XLOOKUP($B16&amp;"",'[1]ficha ruc cafe'!$A$2:$A$92&amp;"",'[1]ficha ruc cafe'!$C$2:$C$92,""),""),IF(OR(_xlpm.x="",_xlpm.x="-"),"",TRIM(_xlpm.x)))</f>
        <v>#NAME?</v>
      </c>
      <c r="EO16" s="25" t="e">
        <f t="array" aca="1" ref="EO16" ca="1">_xludf.LET(_xlpm.x,IFERROR(_xlfn.XLOOKUP($B16&amp;"",'[1]ficha ruc cafe'!$A$2:$A$92&amp;"",'[1]ficha ruc cafe'!$H$2:$H$92,""),""),IF(OR(_xlpm.x="",_xlpm.x="-"),"",IFERROR(DATEVALUE(TRIM(_xlpm.x)),TRIM(_xlpm.x))))</f>
        <v>#NAME?</v>
      </c>
      <c r="EP16" s="33" t="e">
        <f t="array" aca="1" ref="EP16" ca="1">_xludf.LET(_xlpm.x,IFERROR(_xlfn.XLOOKUP($B16&amp;"",'[1]ficha ruc cafe'!$A$2:$A$92&amp;"",'[1]ficha ruc cafe'!$P$2:$P$92,""),""),IF(OR(_xlpm.x="",_xlpm.x="-"),"",TRIM(_xlpm.x)))</f>
        <v>#NAME?</v>
      </c>
      <c r="EQ16" s="33" t="e">
        <f t="array" aca="1" ref="EQ16" ca="1">_xludf.LET(_xlpm.x,IFERROR(_xlfn.XLOOKUP($B16&amp;"",'[1]ficha ruc cafe'!$A$2:$A$92&amp;"",'[1]ficha ruc cafe'!$Q$2:$Q$92,""),""),IF(OR(_xlpm.x="",_xlpm.x="-"),"",TRIM(_xlpm.x)))</f>
        <v>#NAME?</v>
      </c>
      <c r="ER16" s="33" t="e">
        <f t="array" aca="1" ref="ER16" ca="1">_xludf.LET(_xlpm.x,IFERROR(_xlfn.XLOOKUP($B16&amp;"",'[1]ficha ruc cafe'!$A$2:$A$92&amp;"",'[1]ficha ruc cafe'!$R$2:$R$92,""),""),IF(OR(_xlpm.x="",_xlpm.x="-"),"",TRIM(_xlpm.x)))</f>
        <v>#NAME?</v>
      </c>
      <c r="ES16" s="33" t="e">
        <f t="array" aca="1" ref="ES16" ca="1">_xludf.LET(_xlpm.x,IFERROR(_xlfn.XLOOKUP($B16&amp;"",'[1]ficha ruc cafe'!$A$2:$A$92&amp;"",'[1]ficha ruc cafe'!$T$2:$T$92,""),""),IF(OR(_xlpm.x="",_xlpm.x="-"),"",TRIM(_xlpm.x)))</f>
        <v>#NAME?</v>
      </c>
      <c r="ET16" s="31">
        <f>IFERROR(MATCH($B16,'[1]base consolidad MIDAGRI'!$A$2:$A$597,0),"")</f>
        <v>309</v>
      </c>
      <c r="EU16" s="34" t="str">
        <f>IFERROR(MATCH($B16,'[1]base global'!$DI$5:$DI$682,0)+4,"")</f>
        <v/>
      </c>
    </row>
    <row r="17" spans="1:151" ht="183.75" customHeight="1" x14ac:dyDescent="0.3">
      <c r="A17" s="20">
        <v>16</v>
      </c>
      <c r="B17" s="21">
        <v>20601558204</v>
      </c>
      <c r="C17" s="22" t="s">
        <v>3216</v>
      </c>
      <c r="D17" s="22" t="s">
        <v>3217</v>
      </c>
      <c r="E17" s="24" t="str">
        <f t="array" ref="E17">IF($ET17="","",IF(INDEX('[1]base consolidad MIDAGRI'!DW$2:DW$597,$ET17)="","",INDEX('[1]base consolidad MIDAGRI'!DW$2:DW$597,$ET17)))</f>
        <v>Cooperativa Agraria Cafetalera OCUMAL</v>
      </c>
      <c r="F17" s="20" t="str">
        <f t="array" ref="F17">IF($ET17="","",IF(INDEX('[1]base consolidad MIDAGRI'!DU$2:DU$597,$ET17)="","",INDEX('[1]base consolidad MIDAGRI'!DU$2:DU$597,$ET17)))</f>
        <v>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v>
      </c>
      <c r="G17" s="20" t="s">
        <v>3218</v>
      </c>
      <c r="H17" s="20" t="s">
        <v>3219</v>
      </c>
      <c r="I17" s="23" t="str">
        <f t="array" ref="I17">IF($ET17="","",IF(INDEX('[1]base consolidad MIDAGRI'!DJ$2:DJ$597,$ET17)="","",INDEX('[1]base consolidad MIDAGRI'!DJ$2:DJ$597,$ET17)))</f>
        <v>COOPERATIVA AGRARIA CAFETALERA OCUMAL</v>
      </c>
      <c r="J17" s="23" t="str">
        <f t="array" ref="J17">IF($ET17="","",IF(INDEX('[1]base consolidad MIDAGRI'!DQ$2:DQ$597,$ET17)="","",INDEX('[1]base consolidad MIDAGRI'!DQ$2:DQ$597,$ET17)))</f>
        <v>SI</v>
      </c>
      <c r="K17" s="25">
        <f t="array" ref="K17">IF($ET17="","",IF(INDEX('[1]base consolidad MIDAGRI'!DR$2:DR$597,$ET17)="","",INDEX('[1]base consolidad MIDAGRI'!DR$2:DR$597,$ET17)))</f>
        <v>42644</v>
      </c>
      <c r="L17" s="20" t="str">
        <f t="array" ref="L17">IF($ET17="","",IF(INDEX('[1]base consolidad MIDAGRI'!DN$2:DN$597,$ET17)="","",INDEX('[1]base consolidad MIDAGRI'!DN$2:DN$597,$ET17)))</f>
        <v>Amazonas</v>
      </c>
      <c r="M17" s="20" t="e">
        <f t="array" aca="1" ref="M17" ca="1">IF($ET17="","",_xludf.LET(_xlpm.x,INDEX('[1]base consolidad MIDAGRI'!H$2:H$597,$ET17),IF(_xlpm.x="","",SUBSTITUTE(TRIM(_xlpm.x),"Convencion","Convención"))))</f>
        <v>#NAME?</v>
      </c>
      <c r="N17" s="20" t="str">
        <f t="array" ref="N17">IF($ET17="","",IF(INDEX('[1]base consolidad MIDAGRI'!I$2:I$597,$ET17)="","",INDEX('[1]base consolidad MIDAGRI'!I$2:I$597,$ET17)))</f>
        <v>Ocumal</v>
      </c>
      <c r="O17" s="20" t="e">
        <f t="array" aca="1" ref="O17" ca="1">IF($B17="","",_xludf.LET(_xlpm.m,_xlfn.XLOOKUP($B17&amp;"",'[1]base consolidad MIDAGRI'!$A$2:$A$597&amp;"",'[1]base consolidad MIDAGRI'!$F$2:$F$597,""),_xlpm.g,_xlfn.XLOOKUP($B17&amp;"",'[1]base global'!$DI$5:$DI$682&amp;"",'[1]base global'!$E$5:$E$682,""),RIGHT("000000"&amp;IF(_xlpm.m&lt;&gt;"",_xlpm.m,IF(_xlpm.g&lt;&gt;"",_xlpm.g,"010513")),6)))</f>
        <v>#NAME?</v>
      </c>
      <c r="P17" s="20" t="str">
        <f t="array" ref="P17">IF($ET17="","",IF(INDEX('[1]base consolidad MIDAGRI'!E$2:E$597,$ET17)="","",INDEX('[1]base consolidad MIDAGRI'!E$2:E$597,$ET17)))</f>
        <v>Amazonas</v>
      </c>
      <c r="Q17" s="20" t="str">
        <f t="array" ref="Q17">IF($ET17="","",IF(INDEX('[1]base consolidad MIDAGRI'!EK$2:EK$597,$ET17)="","",INDEX('[1]base consolidad MIDAGRI'!EK$2:EK$597,$ET17)))</f>
        <v>OTR.BARRIO MANGALPA NRO. S/N C.P. SAN JUAN (A 1.5 CUADRAS DEL PUESTO DE SALUD) AMAZONAS - LUYA - OCUMAL</v>
      </c>
      <c r="R17" s="20" t="str">
        <f t="array" ref="R17">IF($ET17="","",IF(INDEX('[1]base consolidad MIDAGRI'!ES$2:ES$597,$ET17)="","",INDEX('[1]base consolidad MIDAGRI'!ES$2:ES$597,$ET17)))</f>
        <v>PEPE HUAMAN REYNOSO</v>
      </c>
      <c r="S17" s="20">
        <f t="array" ref="S17">IF($ET17="","",IF(INDEX('[1]base consolidad MIDAGRI'!ET$2:ET$597,$ET17)="","",INDEX('[1]base consolidad MIDAGRI'!ET$2:ET$597,$ET17)))</f>
        <v>959019461</v>
      </c>
      <c r="T17" s="20" t="str">
        <f t="array" ref="T17">IF($ET17="","",IF(INDEX('[1]base consolidad MIDAGRI'!EP$2:EP$597,$ET17)="","",INDEX('[1]base consolidad MIDAGRI'!EP$2:EP$597,$ET17)))</f>
        <v>PEPE HUAMAN REYNOSO</v>
      </c>
      <c r="U17" s="20" t="str">
        <f t="array" ref="U17">IF($ET17="","",IF(INDEX('[1]base consolidad MIDAGRI'!EL$2:EL$597,$ET17)="","",INDEX('[1]base consolidad MIDAGRI'!EL$2:EL$597,$ET17)))</f>
        <v>coopocumal@gmail.com</v>
      </c>
      <c r="V17" s="20">
        <f t="array" ref="V17">IF($ET17="","",IF(INDEX('[1]base consolidad MIDAGRI'!EM$2:EM$597,$ET17)="","",INDEX('[1]base consolidad MIDAGRI'!EM$2:EM$597,$ET17)))</f>
        <v>959019461</v>
      </c>
      <c r="W17" s="35" t="str">
        <f t="array" ref="W17">IF($ET17="","",IF(INDEX('[1]base consolidad MIDAGRI'!EN$2:EN$597,$ET17)="","",INDEX('[1]base consolidad MIDAGRI'!EN$2:EN$597,$ET17)))</f>
        <v>https://coopocumal.com/</v>
      </c>
      <c r="X17" s="20" t="str">
        <f t="array" ref="X17">IF($ET17="","",IF(INDEX('[1]base consolidad MIDAGRI'!EO$2:EO$597,$ET17)="","",INDEX('[1]base consolidad MIDAGRI'!EO$2:EO$597,$ET17)))</f>
        <v xml:space="preserve">https://web.facebook.com/coopocumalcafe
https://www.instagram.com/coopocumal/ 
</v>
      </c>
      <c r="Y17" s="26">
        <f t="array" ref="Y17">IF($ET17="","",IF(INDEX('[1]base consolidad MIDAGRI'!DX$2:DX$597,$ET17)="","",INDEX('[1]base consolidad MIDAGRI'!DX$2:DX$597,$ET17)))</f>
        <v>205</v>
      </c>
      <c r="Z17" s="26">
        <f t="array" ref="Z17">IF($ET17="","",IF(INDEX('[1]base consolidad MIDAGRI'!DY$2:DY$597,$ET17)="","",INDEX('[1]base consolidad MIDAGRI'!DY$2:DY$597,$ET17)))</f>
        <v>51</v>
      </c>
      <c r="AA17" s="20" t="str">
        <f t="array" ref="AA17">IF($ET17="","",IF(INDEX('[1]base consolidad MIDAGRI'!C$2:C$597,$ET17)="","",INDEX('[1]base consolidad MIDAGRI'!C$2:C$597,$ET17)))</f>
        <v>CAFÉ</v>
      </c>
      <c r="AB17" s="20">
        <f t="array" ref="AB17">IF($ET17="","",IF(INDEX('[1]base consolidad MIDAGRI'!DZ$2:DZ$597,$ET17)="","",INDEX('[1]base consolidad MIDAGRI'!DZ$2:DZ$597,$ET17)))</f>
        <v>685</v>
      </c>
      <c r="AC17" s="20" t="str">
        <f t="array" ref="AC17">IF($ET17="","",IF(INDEX('[1]base consolidad MIDAGRI'!EA$2:EA$597,$ET17)="","",INDEX('[1]base consolidad MIDAGRI'!EA$2:EA$597,$ET17)))</f>
        <v>12000 qq</v>
      </c>
      <c r="AD17" s="20" t="str">
        <f t="array" ref="AD17">IF($ET17="","",IF(INDEX('[1]base consolidad MIDAGRI'!EB$2:EB$597,$ET17)="","",INDEX('[1]base consolidad MIDAGRI'!EB$2:EB$597,$ET17)))</f>
        <v>Abril - Noviembre</v>
      </c>
      <c r="AE17" s="20" t="str">
        <f t="array" ref="AE17">IF($ET17="","",IF(INDEX('[1]base consolidad MIDAGRI'!EC$2:EC$597,$ET17)="","",INDEX('[1]base consolidad MIDAGRI'!EC$2:EC$597,$ET17)))</f>
        <v>Abril - Noviembre</v>
      </c>
      <c r="AF17" s="20" t="e">
        <f t="array" aca="1" ref="AF17" ca="1">_xludf.LET(_xlpm.x,IFERROR(_xlfn.XLOOKUP($B17&amp;"",'[1]base consolidad MIDAGRI'!$A$2:$A$597&amp;"",'[1]base consolidad MIDAGRI'!$ED$2:$ED$597,""),""),IF(OR(_xlpm.x="",_xlpm.x=0),"",_xlpm.x))</f>
        <v>#NAME?</v>
      </c>
      <c r="AG17" s="20" t="e">
        <f t="array" aca="1" ref="AG17" ca="1">_xludf.LET(_xlpm.x,IFERROR(_xlfn.XLOOKUP($B17&amp;"",'[1]base consolidad MIDAGRI'!$A$2:$A$597&amp;"",'[1]base consolidad MIDAGRI'!$EE$2:$EE$597,""),""),IF(OR(_xlpm.x="",_xlpm.x=0),"",_xlpm.x))</f>
        <v>#NAME?</v>
      </c>
      <c r="AH17" s="20" t="str">
        <f t="array" ref="AH17">IF($ET17="","",IF(INDEX('[1]base consolidad MIDAGRI'!EF$2:EF$597,$ET17)="","",INDEX('[1]base consolidad MIDAGRI'!EF$2:EF$597,$ET17)))</f>
        <v>SI(VIGENTE HASTA EL 31 DE MARZO 2026)</v>
      </c>
      <c r="AI17" s="20" t="str">
        <f t="array" ref="AI17">IF($ET17="","",IF(INDEX('[1]base consolidad MIDAGRI'!EG$2:EG$597,$ET17)="","",INDEX('[1]base consolidad MIDAGRI'!EG$2:EG$597,$ET17)))</f>
        <v xml:space="preserve">SI (VIGENTE HASTA EL 30 DE ABRIL 2026) </v>
      </c>
      <c r="AJ17" s="20" t="str">
        <f t="array" ref="AJ17">IF($ET17="","",IF(INDEX('[1]base consolidad MIDAGRI'!EH$2:EH$597,$ET17)="","",INDEX('[1]base consolidad MIDAGRI'!EH$2:EH$597,$ET17)))</f>
        <v>Ninguna</v>
      </c>
      <c r="AK17" s="20" t="str">
        <f t="array" ref="AK17">IF($ET17="","",IF(INDEX('[1]base consolidad MIDAGRI'!EI$2:EI$597,$ET17)="","",INDEX('[1]base consolidad MIDAGRI'!EI$2:EI$597,$ET17)))</f>
        <v xml:space="preserve">Grado 1: Se admite un máximo de 15 defectos o imperfecciones
Grado 2: Se admite un máximo de 23 defectos o imperfecciones
Grado 3: Se admite un máximo de 30 defectos o imperfecciones </v>
      </c>
      <c r="AL17" s="20" t="str">
        <f t="array" ref="AL17">IF($ET17="","",IF(INDEX('[1]base consolidad MIDAGRI'!EV$2:EV$597,$ET17)="","",INDEX('[1]base consolidad MIDAGRI'!EV$2:EV$597,$ET17)))</f>
        <v>Q0049424N/AECOAR
Q0259124N/AECOAR</v>
      </c>
      <c r="AM17" s="25">
        <f t="array" ref="AM17">IF($ET17="","",IF(INDEX('[1]base consolidad MIDAGRI'!EW$2:EW$597,$ET17)="","",INDEX('[1]base consolidad MIDAGRI'!EW$2:EW$597,$ET17)))</f>
        <v>47434</v>
      </c>
      <c r="AN17" s="20" t="str">
        <f t="array" ref="AN17">IF($ET17="","",IF(INDEX('[1]base consolidad MIDAGRI'!EX$2:EX$597,$ET17)="","",INDEX('[1]base consolidad MIDAGRI'!EX$2:EX$597,$ET17)))</f>
        <v>Ocumal Café</v>
      </c>
      <c r="AO17" s="20" t="str">
        <f t="array" ref="AO17">IF($ET17="","",IF(INDEX('[1]base consolidad MIDAGRI'!EY$2:EY$597,$ET17)="","",INDEX('[1]base consolidad MIDAGRI'!EY$2:EY$597,$ET17)))</f>
        <v>Bolsas trilaminadas con cierre ziper de seguridad y válvula (250 gramos)</v>
      </c>
      <c r="AP17" s="20" t="str">
        <f t="array" ref="AP17">IF($ET17="","",IF(INDEX('[1]base consolidad MIDAGRI'!EZ$2:EZ$597,$ET17)="","",INDEX('[1]base consolidad MIDAGRI'!EZ$2:EZ$597,$ET17)))</f>
        <v xml:space="preserve">Ocumal café </v>
      </c>
      <c r="AQ17" s="20" t="str">
        <f t="array" ref="AQ17">IF($ET17="","",IF(INDEX('[1]base consolidad MIDAGRI'!FA$2:FA$597,$ET17)="","",INDEX('[1]base consolidad MIDAGRI'!FA$2:FA$597,$ET17)))</f>
        <v>Bolsas trilaminadas con cierre ziper de seguridad y válvula (250 gramos)</v>
      </c>
      <c r="AR17" s="23" t="str">
        <f t="array" ref="AR17">IF($ET17="","",IF(INDEX('[1]base consolidad MIDAGRI'!FC$2:FC$597,$ET17)="","",INDEX('[1]base consolidad MIDAGRI'!FC$2:FC$597,$ET17)))</f>
        <v>NO</v>
      </c>
      <c r="AS17" s="27" t="str">
        <f t="array" ref="AS17">IF($ET17="","",IF(INDEX('[1]base consolidad MIDAGRI'!FD$2:FD$597,$ET17)="","",INDEX('[1]base consolidad MIDAGRI'!FD$2:FD$597,$ET17)))</f>
        <v/>
      </c>
      <c r="AT17" s="27" t="str">
        <f t="array" ref="AT17">IF($ET17="","",IF(INDEX('[1]base consolidad MIDAGRI'!FE$2:FE$597,$ET17)="","",INDEX('[1]base consolidad MIDAGRI'!FE$2:FE$597,$ET17)))</f>
        <v/>
      </c>
      <c r="AU17" s="27" t="str">
        <f t="array" ref="AU17">IF($ET17="","",IF(INDEX('[1]base consolidad MIDAGRI'!FF$2:FF$597,$ET17)="","",INDEX('[1]base consolidad MIDAGRI'!FF$2:FF$597,$ET17)))</f>
        <v/>
      </c>
      <c r="AV17" s="27" t="str">
        <f t="array" ref="AV17">IF($ET17="","",IF(INDEX('[1]base consolidad MIDAGRI'!FG$2:FG$597,$ET17)="","",INDEX('[1]base consolidad MIDAGRI'!FG$2:FG$597,$ET17)))</f>
        <v/>
      </c>
      <c r="AW17" s="20" t="str">
        <f t="array" ref="AW17">IF($ET17="","",IF(INDEX('[1]base consolidad MIDAGRI'!FH$2:FH$597,$ET17)="","",INDEX('[1]base consolidad MIDAGRI'!FH$2:FH$597,$ET17)))</f>
        <v/>
      </c>
      <c r="AX17" s="20" t="str">
        <f t="array" ref="AX17">IF($ET17="","",IF(INDEX('[1]base consolidad MIDAGRI'!R$2:R$597,$ET17)="","",INDEX('[1]base consolidad MIDAGRI'!R$2:R$597,$ET17)))</f>
        <v>PAC</v>
      </c>
      <c r="AY17" s="20" t="str">
        <f t="array" ref="AY17">IF($ET17="","",IF(INDEX('[1]base consolidad MIDAGRI'!S$2:S$597,$ET17)="","",INDEX('[1]base consolidad MIDAGRI'!S$2:S$597,$ET17)))</f>
        <v>2024 - 2025</v>
      </c>
      <c r="AZ17" s="20">
        <f t="array" ref="AZ17">IF($ET17="","",IF(INDEX('[1]base consolidad MIDAGRI'!DS$2:DS$597,$ET17)="","",INDEX('[1]base consolidad MIDAGRI'!DS$2:DS$597,$ET17)))</f>
        <v>2024</v>
      </c>
      <c r="BA17" s="20" t="s">
        <v>184</v>
      </c>
      <c r="BB17" s="20" t="e">
        <f t="array" aca="1" ref="BB17" ca="1">IF($ET17="","",_xludf.LET(_xlpm.x,INDEX('[1]base consolidad MIDAGRI'!DT$2:DT$597,$ET17),IF(_xlpm.x="","",_xludf.IFS(LOWER(TRIM(_xlpm.x))="ejecucion","Ejecución",LOWER(TRIM(_xlpm.x))="ejecusion","Ejecución",TRUE,TRIM(_xlpm.x)))))</f>
        <v>#NAME?</v>
      </c>
      <c r="BC17" s="20" t="str">
        <f t="array" ref="BC17">IF($ET17="","",IF(INDEX('[1]base consolidad MIDAGRI'!DV$2:DV$597,$ET17)="","",INDEX('[1]base consolidad MIDAGRI'!DV$2:DV$597,$ET17)))</f>
        <v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v>
      </c>
      <c r="BD17" s="28" t="str">
        <f t="array" ref="BD17">IF($ET17="","",IF(INDEX('[1]base consolidad MIDAGRI'!EJ$2:EJ$597,$ET17)="","",INDEX('[1]base consolidad MIDAGRI'!EJ$2:EJ$597,$ET17)))</f>
        <v>50 %</v>
      </c>
      <c r="BE17" s="20" t="str">
        <f t="array" ref="BE17">IF($ET17="","",IF(INDEX('[1]base consolidad MIDAGRI'!FI$2:FI$597,$ET17)="","",INDEX('[1]base consolidad MIDAGRI'!FI$2:FI$597,$ET17)))</f>
        <v>pacMAYOR|san martin</v>
      </c>
      <c r="BF17" s="26">
        <f t="array" ref="BF17">IF($ET17="","",INDEX('[1]base consolidad MIDAGRI'!W$2:W$597,$ET17))</f>
        <v>0</v>
      </c>
      <c r="BG17" s="26">
        <f t="array" ref="BG17">IF($ET17="","",INDEX('[1]base consolidad MIDAGRI'!X$2:X$597,$ET17))</f>
        <v>0</v>
      </c>
      <c r="BH17" s="26">
        <f t="array" ref="BH17">IF($ET17="","",INDEX('[1]base consolidad MIDAGRI'!Y$2:Y$597,$ET17))</f>
        <v>0</v>
      </c>
      <c r="BI17" s="26">
        <f t="array" ref="BI17">IF($ET17="","",INDEX('[1]base consolidad MIDAGRI'!Z$2:Z$597,$ET17))</f>
        <v>0</v>
      </c>
      <c r="BJ17" s="26">
        <f t="array" ref="BJ17">IF($ET17="","",INDEX('[1]base consolidad MIDAGRI'!AA$2:AA$597,$ET17))</f>
        <v>0</v>
      </c>
      <c r="BK17" s="26">
        <f t="array" ref="BK17">IF($ET17="","",INDEX('[1]base consolidad MIDAGRI'!AB$2:AB$597,$ET17))</f>
        <v>0</v>
      </c>
      <c r="BL17" s="26">
        <f t="array" ref="BL17">IF($ET17="","",INDEX('[1]base consolidad MIDAGRI'!AC$2:AC$597,$ET17))</f>
        <v>0</v>
      </c>
      <c r="BM17" s="26">
        <f t="array" ref="BM17">IF($ET17="","",INDEX('[1]base consolidad MIDAGRI'!AD$2:AD$597,$ET17))</f>
        <v>0</v>
      </c>
      <c r="BN17" s="26">
        <f t="array" ref="BN17">IF($ET17="","",INDEX('[1]base consolidad MIDAGRI'!AE$2:AE$597,$ET17))</f>
        <v>0</v>
      </c>
      <c r="BO17" s="26">
        <f t="array" ref="BO17">IF($ET17="","",INDEX('[1]base consolidad MIDAGRI'!AF$2:AF$597,$ET17))</f>
        <v>0</v>
      </c>
      <c r="BP17" s="26">
        <f t="array" ref="BP17">IF($ET17="","",INDEX('[1]base consolidad MIDAGRI'!AG$2:AG$597,$ET17))</f>
        <v>0</v>
      </c>
      <c r="BQ17" s="26">
        <f t="array" ref="BQ17">IF($ET17="","",INDEX('[1]base consolidad MIDAGRI'!AH$2:AH$597,$ET17))</f>
        <v>0</v>
      </c>
      <c r="BR17" s="26">
        <f t="array" ref="BR17">IF($ET17="","",INDEX('[1]base consolidad MIDAGRI'!AI$2:AI$597,$ET17))</f>
        <v>0</v>
      </c>
      <c r="BS17" s="26">
        <f t="array" ref="BS17">IF($ET17="","",INDEX('[1]base consolidad MIDAGRI'!AJ$2:AJ$597,$ET17))</f>
        <v>0</v>
      </c>
      <c r="BT17" s="26">
        <f t="array" ref="BT17">IF($ET17="","",INDEX('[1]base consolidad MIDAGRI'!AK$2:AK$597,$ET17))</f>
        <v>0</v>
      </c>
      <c r="BU17" s="26">
        <f t="array" ref="BU17">IF($ET17="","",INDEX('[1]base consolidad MIDAGRI'!AL$2:AL$597,$ET17))</f>
        <v>0</v>
      </c>
      <c r="BV17" s="26">
        <f t="array" ref="BV17">IF($ET17="","",IF(INDEX('[1]base consolidad MIDAGRI'!AM$2:AM$597,$ET17)="","",INDEX('[1]base consolidad MIDAGRI'!AM$2:AM$597,$ET17)))</f>
        <v>205</v>
      </c>
      <c r="BW17" s="26">
        <f t="array" ref="BW17">IF($ET17="","",IF(INDEX('[1]base consolidad MIDAGRI'!AN$2:AN$597,$ET17)="","",INDEX('[1]base consolidad MIDAGRI'!AN$2:AN$597,$ET17)))</f>
        <v>51</v>
      </c>
      <c r="BX17" s="26">
        <f t="array" ref="BX17">IF($ET17="","",INDEX('[1]base consolidad MIDAGRI'!AO$2:AO$597,$ET17))</f>
        <v>256</v>
      </c>
      <c r="BY17" s="26">
        <f t="array" ref="BY17">IF($ET17="","",IF(INDEX('[1]base consolidad MIDAGRI'!AP$2:AP$597,$ET17)="","",INDEX('[1]base consolidad MIDAGRI'!AP$2:AP$597,$ET17)))</f>
        <v>192</v>
      </c>
      <c r="BZ17" s="26">
        <f t="array" ref="BZ17">IF($ET17="","",IF(INDEX('[1]base consolidad MIDAGRI'!AQ$2:AQ$597,$ET17)="","",INDEX('[1]base consolidad MIDAGRI'!AQ$2:AQ$597,$ET17)))</f>
        <v>52</v>
      </c>
      <c r="CA17" s="26">
        <f t="array" ref="CA17">IF($ET17="","",INDEX('[1]base consolidad MIDAGRI'!AR$2:AR$597,$ET17))</f>
        <v>244</v>
      </c>
      <c r="CB17" s="26">
        <f t="array" ref="CB17">IF($ET17="","",INDEX('[1]base consolidad MIDAGRI'!AT$2:AT$597,$ET17))</f>
        <v>0</v>
      </c>
      <c r="CC17" s="26">
        <f t="array" ref="CC17">IF($ET17="","",INDEX('[1]base consolidad MIDAGRI'!AU$2:AU$597,$ET17))</f>
        <v>0</v>
      </c>
      <c r="CD17" s="26">
        <f t="array" ref="CD17">IF($ET17="","",INDEX('[1]base consolidad MIDAGRI'!AV$2:AV$597,$ET17))</f>
        <v>0</v>
      </c>
      <c r="CE17" s="26">
        <f t="array" ref="CE17">IF($ET17="","",INDEX('[1]base consolidad MIDAGRI'!AW$2:AW$597,$ET17))</f>
        <v>0</v>
      </c>
      <c r="CF17" s="26">
        <f t="array" ref="CF17">IF($ET17="","",INDEX('[1]base consolidad MIDAGRI'!AX$2:AX$597,$ET17))</f>
        <v>0</v>
      </c>
      <c r="CG17" s="26">
        <f t="array" ref="CG17">IF($ET17="","",INDEX('[1]base consolidad MIDAGRI'!AY$2:AY$597,$ET17))</f>
        <v>0</v>
      </c>
      <c r="CH17" s="26">
        <f t="array" ref="CH17">IF($ET17="","",INDEX('[1]base consolidad MIDAGRI'!AZ$2:AZ$597,$ET17))</f>
        <v>0</v>
      </c>
      <c r="CI17" s="26">
        <f t="array" ref="CI17">IF($ET17="","",INDEX('[1]base consolidad MIDAGRI'!BA$2:BA$597,$ET17))</f>
        <v>0</v>
      </c>
      <c r="CJ17" s="26">
        <f t="array" ref="CJ17">IF($ET17="","",IF(INDEX('[1]base consolidad MIDAGRI'!BB$2:BB$597,$ET17)="","",INDEX('[1]base consolidad MIDAGRI'!BB$2:BB$597,$ET17)))</f>
        <v>4</v>
      </c>
      <c r="CK17" s="26">
        <f t="array" ref="CK17">IF($ET17="","",IF(INDEX('[1]base consolidad MIDAGRI'!BC$2:BC$597,$ET17)="","",INDEX('[1]base consolidad MIDAGRI'!BC$2:BC$597,$ET17)))</f>
        <v>5</v>
      </c>
      <c r="CL17" s="26">
        <f t="array" ref="CL17">IF($ET17="","",IF(INDEX('[1]base consolidad MIDAGRI'!BD$2:BD$597,$ET17)="","",INDEX('[1]base consolidad MIDAGRI'!BD$2:BD$597,$ET17)))</f>
        <v>21</v>
      </c>
      <c r="CM17" s="26">
        <f t="array" ref="CM17">IF($ET17="","",IF(INDEX('[1]base consolidad MIDAGRI'!BE$2:BE$597,$ET17)="","",INDEX('[1]base consolidad MIDAGRI'!BE$2:BE$597,$ET17)))</f>
        <v>6</v>
      </c>
      <c r="CN17" s="29">
        <f t="array" ref="CN17">IF($ET17="","",INDEX('[1]base consolidad MIDAGRI'!BF$2:BF$597,$ET17))</f>
        <v>0</v>
      </c>
      <c r="CO17" s="29">
        <f t="array" ref="CO17">IF($ET17="","",INDEX('[1]base consolidad MIDAGRI'!BG$2:BG$597,$ET17))</f>
        <v>0</v>
      </c>
      <c r="CP17" s="29">
        <f t="array" ref="CP17">IF($ET17="","",INDEX('[1]base consolidad MIDAGRI'!BH$2:BH$597,$ET17))</f>
        <v>0</v>
      </c>
      <c r="CQ17" s="29">
        <f t="array" ref="CQ17">IF($ET17="","",INDEX('[1]base consolidad MIDAGRI'!BI$2:BI$597,$ET17))</f>
        <v>0</v>
      </c>
      <c r="CR17" s="29">
        <f t="array" ref="CR17">IF($ET17="","",INDEX('[1]base consolidad MIDAGRI'!BL$2:BL$597,$ET17))</f>
        <v>0</v>
      </c>
      <c r="CS17" s="29">
        <f t="array" ref="CS17">IF($ET17="","",INDEX('[1]base consolidad MIDAGRI'!BM$2:BM$597,$ET17))</f>
        <v>0</v>
      </c>
      <c r="CT17" s="29">
        <f t="array" ref="CT17">IF($ET17="","",INDEX('[1]base consolidad MIDAGRI'!BN$2:BN$597,$ET17))</f>
        <v>0</v>
      </c>
      <c r="CU17" s="29">
        <f t="array" ref="CU17">IF($ET17="","",INDEX('[1]base consolidad MIDAGRI'!BQ$2:BQ$597,$ET17))</f>
        <v>0</v>
      </c>
      <c r="CV17" s="29">
        <f t="array" ref="CV17">IF($ET17="","",INDEX('[1]base consolidad MIDAGRI'!BR$2:BR$597,$ET17))</f>
        <v>0</v>
      </c>
      <c r="CW17" s="29">
        <f t="array" ref="CW17">IF($ET17="","",INDEX('[1]base consolidad MIDAGRI'!BS$2:BS$597,$ET17))</f>
        <v>0</v>
      </c>
      <c r="CX17" s="29">
        <f t="array" ref="CX17">IF($ET17="","",INDEX('[1]base consolidad MIDAGRI'!BV$2:BV$597,$ET17))</f>
        <v>0</v>
      </c>
      <c r="CY17" s="29">
        <f t="array" ref="CY17">IF($ET17="","",INDEX('[1]base consolidad MIDAGRI'!BW$2:BW$597,$ET17))</f>
        <v>0</v>
      </c>
      <c r="CZ17" s="29">
        <f t="array" ref="CZ17">IF($ET17="","",INDEX('[1]base consolidad MIDAGRI'!BX$2:BX$597,$ET17))</f>
        <v>0</v>
      </c>
      <c r="DA17" s="29">
        <f t="array" ref="DA17">IF($ET17="","",INDEX('[1]base consolidad MIDAGRI'!CA$2:CA$597,$ET17))</f>
        <v>0</v>
      </c>
      <c r="DB17" s="29">
        <f t="array" ref="DB17">IF($ET17="","",INDEX('[1]base consolidad MIDAGRI'!CB$2:CB$597,$ET17))</f>
        <v>0</v>
      </c>
      <c r="DC17" s="29">
        <f t="array" ref="DC17">IF($ET17="","",INDEX('[1]base consolidad MIDAGRI'!CC$2:CC$597,$ET17))</f>
        <v>0</v>
      </c>
      <c r="DD17" s="30">
        <f t="array" ref="DD17">IF($ET17="","",IF(INDEX('[1]base consolidad MIDAGRI'!CF$2:CF$597,$ET17)="","",INDEX('[1]base consolidad MIDAGRI'!CF$2:CF$597,$ET17)))</f>
        <v>834198.49630463996</v>
      </c>
      <c r="DE17" s="30">
        <f t="array" ref="DE17">IF($ET17="","",IF(INDEX('[1]base consolidad MIDAGRI'!CG$2:CG$597,$ET17)="","",INDEX('[1]base consolidad MIDAGRI'!CG$2:CG$597,$ET17)))</f>
        <v>1280596.09421597</v>
      </c>
      <c r="DF17" s="29">
        <f t="array" ref="DF17">IF($ET17="","",INDEX('[1]base consolidad MIDAGRI'!CH$2:CH$597,$ET17))</f>
        <v>2114794.5905206101</v>
      </c>
      <c r="DG17" s="30">
        <f t="array" ref="DG17">IF($ET17="","",IF(INDEX('[1]base consolidad MIDAGRI'!CL$2:CL$597,$ET17)="","",INDEX('[1]base consolidad MIDAGRI'!CL$2:CL$597,$ET17)))</f>
        <v>2618365.0124381902</v>
      </c>
      <c r="DH17" s="30">
        <f t="array" ref="DH17">IF($ET17="","",IF(INDEX('[1]base consolidad MIDAGRI'!CM$2:CM$597,$ET17)="","",INDEX('[1]base consolidad MIDAGRI'!CM$2:CM$597,$ET17)))</f>
        <v>0</v>
      </c>
      <c r="DI17" s="29">
        <f t="array" ref="DI17">IF($ET17="","",INDEX('[1]base consolidad MIDAGRI'!CN$2:CN$597,$ET17))</f>
        <v>2618365.0124381902</v>
      </c>
      <c r="DJ17" s="29">
        <f t="array" ref="DJ17">IF($ET17="","",INDEX('[1]base consolidad MIDAGRI'!CQ$2:CQ$597,$ET17))</f>
        <v>0</v>
      </c>
      <c r="DK17" s="29">
        <f t="array" ref="DK17">IF($ET17="","",INDEX('[1]base consolidad MIDAGRI'!CR$2:CR$597,$ET17))</f>
        <v>0</v>
      </c>
      <c r="DL17" s="29">
        <f t="array" ref="DL17">IF($ET17="","",INDEX('[1]base consolidad MIDAGRI'!CS$2:CS$597,$ET17))</f>
        <v>0</v>
      </c>
      <c r="DM17" s="29">
        <f t="array" ref="DM17">IF($ET17="","",INDEX('[1]base consolidad MIDAGRI'!CT$2:CT$597,$ET17))</f>
        <v>0</v>
      </c>
      <c r="DN17" s="29">
        <f t="array" ref="DN17">IF($ET17="","",INDEX('[1]base consolidad MIDAGRI'!CU$2:CU$597,$ET17))</f>
        <v>0</v>
      </c>
      <c r="DO17" s="29">
        <f t="array" ref="DO17">IF($ET17="","",INDEX('[1]base consolidad MIDAGRI'!CV$2:CV$597,$ET17))</f>
        <v>0</v>
      </c>
      <c r="DP17" s="29">
        <f t="array" ref="DP17">IF($ET17="","",INDEX('[1]base consolidad MIDAGRI'!CW$2:CW$597,$ET17))</f>
        <v>0</v>
      </c>
      <c r="DQ17" s="29">
        <f t="array" ref="DQ17">IF($ET17="","",INDEX('[1]base consolidad MIDAGRI'!CX$2:CX$597,$ET17))</f>
        <v>0</v>
      </c>
      <c r="DR17" s="29">
        <f t="array" ref="DR17">IF($ET17="","",INDEX('[1]base consolidad MIDAGRI'!CY$2:CY$597,$ET17))</f>
        <v>0</v>
      </c>
      <c r="DS17" s="29">
        <f t="array" ref="DS17">IF($ET17="","",INDEX('[1]base consolidad MIDAGRI'!CZ$2:CZ$597,$ET17))</f>
        <v>2114794.5905206101</v>
      </c>
      <c r="DT17" s="29">
        <f t="array" ref="DT17">IF($ET17="","",INDEX('[1]base consolidad MIDAGRI'!DA$2:DA$597,$ET17))</f>
        <v>0</v>
      </c>
      <c r="DU17" s="29">
        <f t="array" ref="DU17">IF($ET17="","",INDEX('[1]base consolidad MIDAGRI'!DB$2:DB$597,$ET17))</f>
        <v>0</v>
      </c>
      <c r="DV17" s="29">
        <f t="array" ref="DV17">IF($ET17="","",INDEX('[1]base consolidad MIDAGRI'!DC$2:DC$597,$ET17))</f>
        <v>2114794.5905206101</v>
      </c>
      <c r="DW17" s="29">
        <f t="array" ref="DW17">IF($ET17="","",INDEX('[1]base consolidad MIDAGRI'!DD$2:DD$597,$ET17))</f>
        <v>0</v>
      </c>
      <c r="DX17" s="29">
        <f t="array" ref="DX17">IF($ET17="","",INDEX('[1]base consolidad MIDAGRI'!DE$2:DE$597,$ET17))</f>
        <v>0</v>
      </c>
      <c r="DY17" s="29">
        <f t="array" ref="DY17">IF($ET17="","",INDEX('[1]base consolidad MIDAGRI'!DF$2:DF$597,$ET17))</f>
        <v>2618365.0124381902</v>
      </c>
      <c r="DZ17" s="29">
        <f t="array" ref="DZ17">IF($ET17="","",INDEX('[1]base consolidad MIDAGRI'!DG$2:DG$597,$ET17))</f>
        <v>0</v>
      </c>
      <c r="EA17" s="29">
        <f t="array" ref="EA17">IF($ET17="","",INDEX('[1]base consolidad MIDAGRI'!DH$2:DH$597,$ET17))</f>
        <v>0</v>
      </c>
      <c r="EB17" s="29">
        <f t="array" ref="EB17">IF($ET17="","",INDEX('[1]base consolidad MIDAGRI'!DI$2:DI$597,$ET17))</f>
        <v>2618365.0124381902</v>
      </c>
      <c r="EC17" s="20" t="str">
        <f t="array" ref="EC17">IF($ET17="","",IF(INDEX('[1]base consolidad MIDAGRI'!D$2:D$597,$ET17)="","",INDEX('[1]base consolidad MIDAGRI'!D$2:D$597,$ET17)))</f>
        <v>CAFÉ</v>
      </c>
      <c r="ED17" s="20" t="e">
        <f t="array" aca="1" ref="ED17" ca="1">IF($B17="","",_xludf.LET(_xlpm.m,_xlfn.XLOOKUP($B17&amp;"",'[1]base consolidad MIDAGRI'!$A$2:$A$597&amp;"",'[1]base consolidad MIDAGRI'!$DK$2:$DK$597,""),_xlpm.g,_xlfn.XLOOKUP($B17&amp;"",'[1]base global'!$DI$5:$DI$682&amp;"",'[1]base global'!$DK$5:$DK$682,""),IF(_xlpm.m&lt;&gt;"",_xlpm.m,_xlpm.g)))</f>
        <v>#NAME?</v>
      </c>
      <c r="EE17" s="20" t="e">
        <f t="array" aca="1" ref="EE17" ca="1">_xludf.LET(_xlpm.x,IFERROR(_xlfn.XLOOKUP($B17&amp;"",'[1]base consolidad MIDAGRI'!$A$2:$A$597&amp;"",'[1]base consolidad MIDAGRI'!$FB$2:$FB$597,""),""),IF(OR(_xlpm.x="",_xlpm.x=0),"",_xlpm.x))</f>
        <v>#NAME?</v>
      </c>
      <c r="EF17" s="31">
        <f t="array" ref="EF17">IF($ET17="","",IF(INDEX('[1]base consolidad MIDAGRI'!T$2:T$597,$ET17)="","",INDEX('[1]base consolidad MIDAGRI'!T$2:T$597,$ET17)))</f>
        <v>2</v>
      </c>
      <c r="EG17" s="20" t="str">
        <f t="array" ref="EG17">IF($ET17="","",IF(INDEX('[1]base consolidad MIDAGRI'!U$2:U$597,$ET17)="","",INDEX('[1]base consolidad MIDAGRI'!U$2:U$597,$ET17)))</f>
        <v>SI</v>
      </c>
      <c r="EH17" s="20" t="str">
        <f t="array" ref="EH17">IF($ET17="","",IF(INDEX('[1]base consolidad MIDAGRI'!V$2:V$597,$ET17)="","",INDEX('[1]base consolidad MIDAGRI'!V$2:V$597,$ET17)))</f>
        <v>SI</v>
      </c>
      <c r="EI17" s="26">
        <f t="array" ref="EI17">IF($ET17="","",IF(INDEX('[1]base consolidad MIDAGRI'!AS$2:AS$597,$ET17)="","",INDEX('[1]base consolidad MIDAGRI'!AS$2:AS$597,$ET17)))</f>
        <v>244</v>
      </c>
      <c r="EJ17" s="32">
        <f t="shared" si="0"/>
        <v>4733159.6029588003</v>
      </c>
      <c r="EK17" s="20" t="str">
        <f t="array" ref="EK17">IFERROR(_xlfn.XLOOKUP($B17&amp;"",'[1]base 7'!$AD$4:$AD$9&amp;"",'[1]base 7'!$I$4:$I$9,""),"")</f>
        <v/>
      </c>
      <c r="EL17" s="33" t="e">
        <f t="array" aca="1" ref="EL17" ca="1">_xludf.LET(_xlpm.x,IFERROR(_xlfn.XLOOKUP($B17&amp;"",'[1]ficha ruc cafe'!$A$2:$A$92&amp;"",'[1]ficha ruc cafe'!$G$2:$G$92,""),""),IF(OR(_xlpm.x="",_xlpm.x="-"),"",TRIM(_xlpm.x)))</f>
        <v>#NAME?</v>
      </c>
      <c r="EM17" s="33" t="e">
        <f t="array" aca="1" ref="EM17" ca="1">_xludf.LET(_xlpm.x,IFERROR(_xlfn.XLOOKUP($B17&amp;"",'[1]ficha ruc cafe'!$A$2:$A$92&amp;"",'[1]ficha ruc cafe'!$F$2:$F$92,""),""),IF(OR(_xlpm.x="",_xlpm.x="-"),"",TRIM(_xlpm.x)))</f>
        <v>#NAME?</v>
      </c>
      <c r="EN17" s="33" t="e">
        <f t="array" aca="1" ref="EN17" ca="1">_xludf.LET(_xlpm.x,IFERROR(_xlfn.XLOOKUP($B17&amp;"",'[1]ficha ruc cafe'!$A$2:$A$92&amp;"",'[1]ficha ruc cafe'!$C$2:$C$92,""),""),IF(OR(_xlpm.x="",_xlpm.x="-"),"",TRIM(_xlpm.x)))</f>
        <v>#NAME?</v>
      </c>
      <c r="EO17" s="25" t="e">
        <f t="array" aca="1" ref="EO17" ca="1">_xludf.LET(_xlpm.x,IFERROR(_xlfn.XLOOKUP($B17&amp;"",'[1]ficha ruc cafe'!$A$2:$A$92&amp;"",'[1]ficha ruc cafe'!$H$2:$H$92,""),""),IF(OR(_xlpm.x="",_xlpm.x="-"),"",IFERROR(DATEVALUE(TRIM(_xlpm.x)),TRIM(_xlpm.x))))</f>
        <v>#NAME?</v>
      </c>
      <c r="EP17" s="33" t="e">
        <f t="array" aca="1" ref="EP17" ca="1">_xludf.LET(_xlpm.x,IFERROR(_xlfn.XLOOKUP($B17&amp;"",'[1]ficha ruc cafe'!$A$2:$A$92&amp;"",'[1]ficha ruc cafe'!$P$2:$P$92,""),""),IF(OR(_xlpm.x="",_xlpm.x="-"),"",TRIM(_xlpm.x)))</f>
        <v>#NAME?</v>
      </c>
      <c r="EQ17" s="33" t="e">
        <f t="array" aca="1" ref="EQ17" ca="1">_xludf.LET(_xlpm.x,IFERROR(_xlfn.XLOOKUP($B17&amp;"",'[1]ficha ruc cafe'!$A$2:$A$92&amp;"",'[1]ficha ruc cafe'!$Q$2:$Q$92,""),""),IF(OR(_xlpm.x="",_xlpm.x="-"),"",TRIM(_xlpm.x)))</f>
        <v>#NAME?</v>
      </c>
      <c r="ER17" s="33" t="e">
        <f t="array" aca="1" ref="ER17" ca="1">_xludf.LET(_xlpm.x,IFERROR(_xlfn.XLOOKUP($B17&amp;"",'[1]ficha ruc cafe'!$A$2:$A$92&amp;"",'[1]ficha ruc cafe'!$R$2:$R$92,""),""),IF(OR(_xlpm.x="",_xlpm.x="-"),"",TRIM(_xlpm.x)))</f>
        <v>#NAME?</v>
      </c>
      <c r="ES17" s="33" t="e">
        <f t="array" aca="1" ref="ES17" ca="1">_xludf.LET(_xlpm.x,IFERROR(_xlfn.XLOOKUP($B17&amp;"",'[1]ficha ruc cafe'!$A$2:$A$92&amp;"",'[1]ficha ruc cafe'!$T$2:$T$92,""),""),IF(OR(_xlpm.x="",_xlpm.x="-"),"",TRIM(_xlpm.x)))</f>
        <v>#NAME?</v>
      </c>
      <c r="ET17" s="31">
        <f>IFERROR(MATCH($B17,'[1]base consolidad MIDAGRI'!$A$2:$A$597,0),"")</f>
        <v>252</v>
      </c>
      <c r="EU17" s="34">
        <f>IFERROR(MATCH($B17,'[1]base global'!$DI$5:$DI$682,0)+4,"")</f>
        <v>403</v>
      </c>
    </row>
    <row r="18" spans="1:151" ht="183.75" customHeight="1" x14ac:dyDescent="0.3">
      <c r="A18" s="20">
        <v>17</v>
      </c>
      <c r="B18" s="21">
        <v>20602054480</v>
      </c>
      <c r="C18" s="22" t="s">
        <v>3220</v>
      </c>
      <c r="D18" s="22" t="s">
        <v>3221</v>
      </c>
      <c r="E18" s="24" t="str">
        <f t="array" ref="E18">IF($ET18="","",IF(INDEX('[1]base consolidad MIDAGRI'!DW$2:DW$597,$ET18)="","",INDEX('[1]base consolidad MIDAGRI'!DW$2:DW$597,$ET18)))</f>
        <v>Cooperativa Agraria Ecológica De Mujeres Cafetaleras Villa Rica</v>
      </c>
      <c r="F18" s="20" t="str">
        <f t="array" ref="F18">IF($ET18="","",IF(INDEX('[1]base consolidad MIDAGRI'!DU$2:DU$597,$ET18)="","",INDEX('[1]base consolidad MIDAGRI'!DU$2:DU$597,$ET18)))</f>
        <v>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v>
      </c>
      <c r="G18" s="20" t="s">
        <v>3222</v>
      </c>
      <c r="H18" s="20" t="s">
        <v>3223</v>
      </c>
      <c r="I18" s="23" t="str">
        <f t="array" ref="I18">IF($ET18="","",IF(INDEX('[1]base consolidad MIDAGRI'!DJ$2:DJ$597,$ET18)="","",INDEX('[1]base consolidad MIDAGRI'!DJ$2:DJ$597,$ET18)))</f>
        <v>COOPERATIVA AGRARIA ECOLOGICA DE MUJERES CAFETALERAS VILLA RICA</v>
      </c>
      <c r="J18" s="23" t="str">
        <f t="array" ref="J18">IF($ET18="","",IF(INDEX('[1]base consolidad MIDAGRI'!DQ$2:DQ$597,$ET18)="","",INDEX('[1]base consolidad MIDAGRI'!DQ$2:DQ$597,$ET18)))</f>
        <v>SI</v>
      </c>
      <c r="K18" s="25">
        <f t="array" ref="K18">IF($ET18="","",IF(INDEX('[1]base consolidad MIDAGRI'!DR$2:DR$597,$ET18)="","",INDEX('[1]base consolidad MIDAGRI'!DR$2:DR$597,$ET18)))</f>
        <v>42844</v>
      </c>
      <c r="L18" s="20" t="str">
        <f t="array" ref="L18">IF($ET18="","",IF(INDEX('[1]base consolidad MIDAGRI'!DN$2:DN$597,$ET18)="","",INDEX('[1]base consolidad MIDAGRI'!DN$2:DN$597,$ET18)))</f>
        <v>Pasco</v>
      </c>
      <c r="M18" s="20" t="e">
        <f t="array" aca="1" ref="M18" ca="1">IF($ET18="","",_xludf.LET(_xlpm.x,INDEX('[1]base consolidad MIDAGRI'!H$2:H$597,$ET18),IF(_xlpm.x="","",SUBSTITUTE(TRIM(_xlpm.x),"Convencion","Convención"))))</f>
        <v>#NAME?</v>
      </c>
      <c r="N18" s="20" t="str">
        <f t="array" ref="N18">IF($ET18="","",IF(INDEX('[1]base consolidad MIDAGRI'!I$2:I$597,$ET18)="","",INDEX('[1]base consolidad MIDAGRI'!I$2:I$597,$ET18)))</f>
        <v>Villa Rica</v>
      </c>
      <c r="O18" s="20" t="e">
        <f t="array" aca="1" ref="O18" ca="1">IF($B18="","",_xludf.LET(_xlpm.m,_xlfn.XLOOKUP($B18&amp;"",'[1]base consolidad MIDAGRI'!$A$2:$A$597&amp;"",'[1]base consolidad MIDAGRI'!$F$2:$F$597,""),_xlpm.g,_xlfn.XLOOKUP($B18&amp;"",'[1]base global'!$DI$5:$DI$682&amp;"",'[1]base global'!$E$5:$E$682,""),RIGHT("000000"&amp;IF(_xlpm.m&lt;&gt;"",_xlpm.m,IF(_xlpm.g&lt;&gt;"",_xlpm.g,"190307")),6)))</f>
        <v>#NAME?</v>
      </c>
      <c r="P18" s="20" t="str">
        <f t="array" ref="P18">IF($ET18="","",IF(INDEX('[1]base consolidad MIDAGRI'!E$2:E$597,$ET18)="","",INDEX('[1]base consolidad MIDAGRI'!E$2:E$597,$ET18)))</f>
        <v>Pasco</v>
      </c>
      <c r="Q18" s="20" t="str">
        <f t="array" ref="Q18">IF($ET18="","",IF(INDEX('[1]base consolidad MIDAGRI'!EK$2:EK$597,$ET18)="","",INDEX('[1]base consolidad MIDAGRI'!EK$2:EK$597,$ET18)))</f>
        <v>Jirón Pozuzo, Villa Rica - Oxapampa</v>
      </c>
      <c r="R18" s="20" t="str">
        <f t="array" ref="R18">IF($ET18="","",IF(INDEX('[1]base consolidad MIDAGRI'!ES$2:ES$597,$ET18)="","",INDEX('[1]base consolidad MIDAGRI'!ES$2:ES$597,$ET18)))</f>
        <v>Nancy Tania Andrade Gabancho</v>
      </c>
      <c r="S18" s="20">
        <f t="array" ref="S18">IF($ET18="","",IF(INDEX('[1]base consolidad MIDAGRI'!ET$2:ET$597,$ET18)="","",INDEX('[1]base consolidad MIDAGRI'!ET$2:ET$597,$ET18)))</f>
        <v>979859354</v>
      </c>
      <c r="T18" s="20" t="str">
        <f t="array" ref="T18">IF($ET18="","",IF(INDEX('[1]base consolidad MIDAGRI'!EP$2:EP$597,$ET18)="","",INDEX('[1]base consolidad MIDAGRI'!EP$2:EP$597,$ET18)))</f>
        <v>Nancy Tania Andrade Gabancho</v>
      </c>
      <c r="U18" s="20" t="str">
        <f t="array" ref="U18">IF($ET18="","",IF(INDEX('[1]base consolidad MIDAGRI'!EL$2:EL$597,$ET18)="","",INDEX('[1]base consolidad MIDAGRI'!EL$2:EL$597,$ET18)))</f>
        <v>tania.andrade@cemcavir.com</v>
      </c>
      <c r="V18" s="20">
        <f t="array" ref="V18">IF($ET18="","",IF(INDEX('[1]base consolidad MIDAGRI'!EM$2:EM$597,$ET18)="","",INDEX('[1]base consolidad MIDAGRI'!EM$2:EM$597,$ET18)))</f>
        <v>979859354</v>
      </c>
      <c r="W18" s="35" t="str">
        <f t="array" ref="W18">IF($ET18="","",IF(INDEX('[1]base consolidad MIDAGRI'!EN$2:EN$597,$ET18)="","",INDEX('[1]base consolidad MIDAGRI'!EN$2:EN$597,$ET18)))</f>
        <v>http://cemcavir.com</v>
      </c>
      <c r="X18" s="35" t="str">
        <f t="array" ref="X18">IF($ET18="","",IF(INDEX('[1]base consolidad MIDAGRI'!EO$2:EO$597,$ET18)="","",INDEX('[1]base consolidad MIDAGRI'!EO$2:EO$597,$ET18)))</f>
        <v>https://www.facebook.com/share/1XCpW5zYxv/</v>
      </c>
      <c r="Y18" s="26">
        <f t="array" ref="Y18">IF($ET18="","",IF(INDEX('[1]base consolidad MIDAGRI'!DX$2:DX$597,$ET18)="","",INDEX('[1]base consolidad MIDAGRI'!DX$2:DX$597,$ET18)))</f>
        <v>91</v>
      </c>
      <c r="Z18" s="26">
        <f t="array" ref="Z18">IF($ET18="","",IF(INDEX('[1]base consolidad MIDAGRI'!DY$2:DY$597,$ET18)="","",INDEX('[1]base consolidad MIDAGRI'!DY$2:DY$597,$ET18)))</f>
        <v>86</v>
      </c>
      <c r="AA18" s="20" t="str">
        <f t="array" ref="AA18">IF($ET18="","",IF(INDEX('[1]base consolidad MIDAGRI'!C$2:C$597,$ET18)="","",INDEX('[1]base consolidad MIDAGRI'!C$2:C$597,$ET18)))</f>
        <v>CAFÉ</v>
      </c>
      <c r="AB18" s="20">
        <f t="array" ref="AB18">IF($ET18="","",IF(INDEX('[1]base consolidad MIDAGRI'!DZ$2:DZ$597,$ET18)="","",INDEX('[1]base consolidad MIDAGRI'!DZ$2:DZ$597,$ET18)))</f>
        <v>213</v>
      </c>
      <c r="AC18" s="20">
        <f t="array" ref="AC18">IF($ET18="","",IF(INDEX('[1]base consolidad MIDAGRI'!EA$2:EA$597,$ET18)="","",INDEX('[1]base consolidad MIDAGRI'!EA$2:EA$597,$ET18)))</f>
        <v>2244</v>
      </c>
      <c r="AD18" s="20" t="str">
        <f t="array" ref="AD18">IF($ET18="","",IF(INDEX('[1]base consolidad MIDAGRI'!EB$2:EB$597,$ET18)="","",INDEX('[1]base consolidad MIDAGRI'!EB$2:EB$597,$ET18)))</f>
        <v>Mayo - Setiembre</v>
      </c>
      <c r="AE18" s="20" t="str">
        <f t="array" ref="AE18">IF($ET18="","",IF(INDEX('[1]base consolidad MIDAGRI'!EC$2:EC$597,$ET18)="","",INDEX('[1]base consolidad MIDAGRI'!EC$2:EC$597,$ET18)))</f>
        <v>Junio - Diciembre</v>
      </c>
      <c r="AF18" s="20" t="e">
        <f t="array" aca="1" ref="AF18" ca="1">_xludf.LET(_xlpm.x,IFERROR(_xlfn.XLOOKUP($B18&amp;"",'[1]base consolidad MIDAGRI'!$A$2:$A$597&amp;"",'[1]base consolidad MIDAGRI'!$ED$2:$ED$597,""),""),IF(OR(_xlpm.x="",_xlpm.x=0),"",_xlpm.x))</f>
        <v>#NAME?</v>
      </c>
      <c r="AG18" s="20" t="e">
        <f t="array" aca="1" ref="AG18" ca="1">_xludf.LET(_xlpm.x,IFERROR(_xlfn.XLOOKUP($B18&amp;"",'[1]base consolidad MIDAGRI'!$A$2:$A$597&amp;"",'[1]base consolidad MIDAGRI'!$EE$2:$EE$597,""),""),IF(OR(_xlpm.x="",_xlpm.x=0),"",_xlpm.x))</f>
        <v>#NAME?</v>
      </c>
      <c r="AH18" s="20" t="str">
        <f t="array" ref="AH18">IF($ET18="","",IF(INDEX('[1]base consolidad MIDAGRI'!EF$2:EF$597,$ET18)="","",INDEX('[1]base consolidad MIDAGRI'!EF$2:EF$597,$ET18)))</f>
        <v>SI ( VIGENTE HASTA AGOSTO 2026)</v>
      </c>
      <c r="AI18" s="20" t="str">
        <f t="array" ref="AI18">IF($ET18="","",IF(INDEX('[1]base consolidad MIDAGRI'!EG$2:EG$597,$ET18)="","",INDEX('[1]base consolidad MIDAGRI'!EG$2:EG$597,$ET18)))</f>
        <v>SI (VIGENTE HASTA SEPTIEMBRE 2026)</v>
      </c>
      <c r="AJ18" s="20" t="str">
        <f t="array" ref="AJ18">IF($ET18="","",IF(INDEX('[1]base consolidad MIDAGRI'!EH$2:EH$597,$ET18)="","",INDEX('[1]base consolidad MIDAGRI'!EH$2:EH$597,$ET18)))</f>
        <v xml:space="preserve">BIRD FRIENDLY / LIBRE TRABAJO INFANTIL  </v>
      </c>
      <c r="AK18" s="20" t="str">
        <f t="array" ref="AK18">IF($ET18="","",IF(INDEX('[1]base consolidad MIDAGRI'!EI$2:EI$597,$ET18)="","",INDEX('[1]base consolidad MIDAGRI'!EI$2:EI$597,$ET18)))</f>
        <v xml:space="preserve">Grado 1 , Café especial  por microlotes y varietales de 85 puntos a más </v>
      </c>
      <c r="AL18" s="20" t="str">
        <f t="array" ref="AL18">IF($ET18="","",IF(INDEX('[1]base consolidad MIDAGRI'!EV$2:EV$597,$ET18)="","",INDEX('[1]base consolidad MIDAGRI'!EV$2:EV$597,$ET18)))</f>
        <v xml:space="preserve">Q0230325N/RCELLB
Q0016825N/RCELLB </v>
      </c>
      <c r="AM18" s="25">
        <f t="array" ref="AM18">IF($ET18="","",IF(INDEX('[1]base consolidad MIDAGRI'!EW$2:EW$597,$ET18)="","",INDEX('[1]base consolidad MIDAGRI'!EW$2:EW$597,$ET18)))</f>
        <v>47716</v>
      </c>
      <c r="AN18" s="20" t="str">
        <f t="array" ref="AN18">IF($ET18="","",IF(INDEX('[1]base consolidad MIDAGRI'!EX$2:EX$597,$ET18)="","",INDEX('[1]base consolidad MIDAGRI'!EX$2:EX$597,$ET18)))</f>
        <v xml:space="preserve">CEMCAVIR </v>
      </c>
      <c r="AO18" s="20" t="str">
        <f t="array" ref="AO18">IF($ET18="","",IF(INDEX('[1]base consolidad MIDAGRI'!EY$2:EY$597,$ET18)="","",INDEX('[1]base consolidad MIDAGRI'!EY$2:EY$597,$ET18)))</f>
        <v xml:space="preserve">250 GR. 1 KG. </v>
      </c>
      <c r="AP18" s="20" t="str">
        <f t="array" ref="AP18">IF($ET18="","",IF(INDEX('[1]base consolidad MIDAGRI'!EZ$2:EZ$597,$ET18)="","",INDEX('[1]base consolidad MIDAGRI'!EZ$2:EZ$597,$ET18)))</f>
        <v xml:space="preserve">CEMCAVIR </v>
      </c>
      <c r="AQ18" s="20" t="str">
        <f t="array" ref="AQ18">IF($ET18="","",IF(INDEX('[1]base consolidad MIDAGRI'!FA$2:FA$597,$ET18)="","",INDEX('[1]base consolidad MIDAGRI'!FA$2:FA$597,$ET18)))</f>
        <v xml:space="preserve">250 GR. 1 KG. </v>
      </c>
      <c r="AR18" s="23" t="str">
        <f t="array" ref="AR18">IF($ET18="","",IF(INDEX('[1]base consolidad MIDAGRI'!FC$2:FC$597,$ET18)="","",INDEX('[1]base consolidad MIDAGRI'!FC$2:FC$597,$ET18)))</f>
        <v>SI</v>
      </c>
      <c r="AS18" s="27">
        <f t="array" ref="AS18">IF($ET18="","",IF(INDEX('[1]base consolidad MIDAGRI'!FD$2:FD$597,$ET18)="","",INDEX('[1]base consolidad MIDAGRI'!FD$2:FD$597,$ET18)))</f>
        <v>800858.56</v>
      </c>
      <c r="AT18" s="27">
        <f t="array" ref="AT18">IF($ET18="","",IF(INDEX('[1]base consolidad MIDAGRI'!FE$2:FE$597,$ET18)="","",INDEX('[1]base consolidad MIDAGRI'!FE$2:FE$597,$ET18)))</f>
        <v>91770</v>
      </c>
      <c r="AU18" s="27">
        <f t="array" ref="AU18">IF($ET18="","",IF(INDEX('[1]base consolidad MIDAGRI'!FF$2:FF$597,$ET18)="","",INDEX('[1]base consolidad MIDAGRI'!FF$2:FF$597,$ET18)))</f>
        <v>1330</v>
      </c>
      <c r="AV18" s="27">
        <f t="array" ref="AV18">IF($ET18="","",IF(INDEX('[1]base consolidad MIDAGRI'!FG$2:FG$597,$ET18)="","",INDEX('[1]base consolidad MIDAGRI'!FG$2:FG$597,$ET18)))</f>
        <v>4.836363636363636</v>
      </c>
      <c r="AW18" s="20" t="str">
        <f t="array" ref="AW18">IF($ET18="","",IF(INDEX('[1]base consolidad MIDAGRI'!FH$2:FH$597,$ET18)="","",INDEX('[1]base consolidad MIDAGRI'!FH$2:FH$597,$ET18)))</f>
        <v>Alemania y Belgica.</v>
      </c>
      <c r="AX18" s="20" t="str">
        <f t="array" ref="AX18">IF($ET18="","",IF(INDEX('[1]base consolidad MIDAGRI'!R$2:R$597,$ET18)="","",INDEX('[1]base consolidad MIDAGRI'!R$2:R$597,$ET18)))</f>
        <v>PAC</v>
      </c>
      <c r="AY18" s="20" t="str">
        <f t="array" ref="AY18">IF($ET18="","",IF(INDEX('[1]base consolidad MIDAGRI'!S$2:S$597,$ET18)="","",INDEX('[1]base consolidad MIDAGRI'!S$2:S$597,$ET18)))</f>
        <v>2022-2023-2024 - 2025</v>
      </c>
      <c r="AZ18" s="20">
        <f t="array" ref="AZ18">IF($ET18="","",IF(INDEX('[1]base consolidad MIDAGRI'!DS$2:DS$597,$ET18)="","",INDEX('[1]base consolidad MIDAGRI'!DS$2:DS$597,$ET18)))</f>
        <v>2025</v>
      </c>
      <c r="BA18" s="20" t="s">
        <v>184</v>
      </c>
      <c r="BB18" s="20" t="e">
        <f t="array" aca="1" ref="BB18" ca="1">IF($ET18="","",_xludf.LET(_xlpm.x,INDEX('[1]base consolidad MIDAGRI'!DT$2:DT$597,$ET18),IF(_xlpm.x="","",_xludf.IFS(LOWER(TRIM(_xlpm.x))="ejecucion","Ejecución",LOWER(TRIM(_xlpm.x))="ejecusion","Ejecución",TRUE,TRIM(_xlpm.x)))))</f>
        <v>#NAME?</v>
      </c>
      <c r="BC18" s="20" t="str">
        <f t="array" ref="BC18">IF($ET18="","",IF(INDEX('[1]base consolidad MIDAGRI'!DV$2:DV$597,$ET18)="","",INDEX('[1]base consolidad MIDAGRI'!DV$2:DV$597,$ET18)))</f>
        <v/>
      </c>
      <c r="BD18" s="28" t="str">
        <f t="array" ref="BD18">IF($ET18="","",IF(INDEX('[1]base consolidad MIDAGRI'!EJ$2:EJ$597,$ET18)="","",INDEX('[1]base consolidad MIDAGRI'!EJ$2:EJ$597,$ET18)))</f>
        <v>Empadronados PPA 64.8%</v>
      </c>
      <c r="BE18" s="20" t="str">
        <f t="array" ref="BE18">IF($ET18="","",IF(INDEX('[1]base consolidad MIDAGRI'!FI$2:FI$597,$ET18)="","",INDEX('[1]base consolidad MIDAGRI'!FI$2:FI$597,$ET18)))</f>
        <v>pacMAYOR|san martin</v>
      </c>
      <c r="BF18" s="26">
        <f t="array" ref="BF18">IF($ET18="","",INDEX('[1]base consolidad MIDAGRI'!W$2:W$597,$ET18))</f>
        <v>0</v>
      </c>
      <c r="BG18" s="26">
        <f t="array" ref="BG18">IF($ET18="","",INDEX('[1]base consolidad MIDAGRI'!X$2:X$597,$ET18))</f>
        <v>0</v>
      </c>
      <c r="BH18" s="26">
        <f t="array" ref="BH18">IF($ET18="","",INDEX('[1]base consolidad MIDAGRI'!Y$2:Y$597,$ET18))</f>
        <v>0</v>
      </c>
      <c r="BI18" s="26">
        <f t="array" ref="BI18">IF($ET18="","",INDEX('[1]base consolidad MIDAGRI'!Z$2:Z$597,$ET18))</f>
        <v>0</v>
      </c>
      <c r="BJ18" s="26">
        <f t="array" ref="BJ18">IF($ET18="","",INDEX('[1]base consolidad MIDAGRI'!AA$2:AA$597,$ET18))</f>
        <v>0</v>
      </c>
      <c r="BK18" s="26">
        <f t="array" ref="BK18">IF($ET18="","",INDEX('[1]base consolidad MIDAGRI'!AB$2:AB$597,$ET18))</f>
        <v>0</v>
      </c>
      <c r="BL18" s="26">
        <f t="array" ref="BL18">IF($ET18="","",INDEX('[1]base consolidad MIDAGRI'!AC$2:AC$597,$ET18))</f>
        <v>0</v>
      </c>
      <c r="BM18" s="26">
        <f t="array" ref="BM18">IF($ET18="","",INDEX('[1]base consolidad MIDAGRI'!AD$2:AD$597,$ET18))</f>
        <v>0</v>
      </c>
      <c r="BN18" s="26">
        <f t="array" ref="BN18">IF($ET18="","",INDEX('[1]base consolidad MIDAGRI'!AE$2:AE$597,$ET18))</f>
        <v>0</v>
      </c>
      <c r="BO18" s="26">
        <f t="array" ref="BO18">IF($ET18="","",INDEX('[1]base consolidad MIDAGRI'!AF$2:AF$597,$ET18))</f>
        <v>0</v>
      </c>
      <c r="BP18" s="26">
        <f t="array" ref="BP18">IF($ET18="","",INDEX('[1]base consolidad MIDAGRI'!AG$2:AG$597,$ET18))</f>
        <v>0</v>
      </c>
      <c r="BQ18" s="26">
        <f t="array" ref="BQ18">IF($ET18="","",INDEX('[1]base consolidad MIDAGRI'!AH$2:AH$597,$ET18))</f>
        <v>59</v>
      </c>
      <c r="BR18" s="26">
        <f t="array" ref="BR18">IF($ET18="","",INDEX('[1]base consolidad MIDAGRI'!AI$2:AI$597,$ET18))</f>
        <v>59</v>
      </c>
      <c r="BS18" s="26">
        <f t="array" ref="BS18">IF($ET18="","",INDEX('[1]base consolidad MIDAGRI'!AJ$2:AJ$597,$ET18))</f>
        <v>0</v>
      </c>
      <c r="BT18" s="26">
        <f t="array" ref="BT18">IF($ET18="","",INDEX('[1]base consolidad MIDAGRI'!AK$2:AK$597,$ET18))</f>
        <v>59</v>
      </c>
      <c r="BU18" s="26">
        <f t="array" ref="BU18">IF($ET18="","",INDEX('[1]base consolidad MIDAGRI'!AL$2:AL$597,$ET18))</f>
        <v>59</v>
      </c>
      <c r="BV18" s="26">
        <f t="array" ref="BV18">IF($ET18="","",IF(INDEX('[1]base consolidad MIDAGRI'!AM$2:AM$597,$ET18)="","",INDEX('[1]base consolidad MIDAGRI'!AM$2:AM$597,$ET18)))</f>
        <v>0</v>
      </c>
      <c r="BW18" s="26">
        <f t="array" ref="BW18">IF($ET18="","",IF(INDEX('[1]base consolidad MIDAGRI'!AN$2:AN$597,$ET18)="","",INDEX('[1]base consolidad MIDAGRI'!AN$2:AN$597,$ET18)))</f>
        <v>59</v>
      </c>
      <c r="BX18" s="26">
        <f t="array" ref="BX18">IF($ET18="","",INDEX('[1]base consolidad MIDAGRI'!AO$2:AO$597,$ET18))</f>
        <v>59</v>
      </c>
      <c r="BY18" s="26">
        <f t="array" ref="BY18">IF($ET18="","",IF(INDEX('[1]base consolidad MIDAGRI'!AP$2:AP$597,$ET18)="","",INDEX('[1]base consolidad MIDAGRI'!AP$2:AP$597,$ET18)))</f>
        <v>0</v>
      </c>
      <c r="BZ18" s="26">
        <f t="array" ref="BZ18">IF($ET18="","",IF(INDEX('[1]base consolidad MIDAGRI'!AQ$2:AQ$597,$ET18)="","",INDEX('[1]base consolidad MIDAGRI'!AQ$2:AQ$597,$ET18)))</f>
        <v>59</v>
      </c>
      <c r="CA18" s="26">
        <f t="array" ref="CA18">IF($ET18="","",INDEX('[1]base consolidad MIDAGRI'!AR$2:AR$597,$ET18))</f>
        <v>59</v>
      </c>
      <c r="CB18" s="26">
        <f t="array" ref="CB18">IF($ET18="","",INDEX('[1]base consolidad MIDAGRI'!AT$2:AT$597,$ET18))</f>
        <v>0</v>
      </c>
      <c r="CC18" s="26">
        <f t="array" ref="CC18">IF($ET18="","",INDEX('[1]base consolidad MIDAGRI'!AU$2:AU$597,$ET18))</f>
        <v>0</v>
      </c>
      <c r="CD18" s="26">
        <f t="array" ref="CD18">IF($ET18="","",INDEX('[1]base consolidad MIDAGRI'!AV$2:AV$597,$ET18))</f>
        <v>0</v>
      </c>
      <c r="CE18" s="26">
        <f t="array" ref="CE18">IF($ET18="","",INDEX('[1]base consolidad MIDAGRI'!AW$2:AW$597,$ET18))</f>
        <v>0</v>
      </c>
      <c r="CF18" s="26">
        <f t="array" ref="CF18">IF($ET18="","",INDEX('[1]base consolidad MIDAGRI'!AX$2:AX$597,$ET18))</f>
        <v>26</v>
      </c>
      <c r="CG18" s="26">
        <f t="array" ref="CG18">IF($ET18="","",INDEX('[1]base consolidad MIDAGRI'!AY$2:AY$597,$ET18))</f>
        <v>5</v>
      </c>
      <c r="CH18" s="26">
        <f t="array" ref="CH18">IF($ET18="","",INDEX('[1]base consolidad MIDAGRI'!AZ$2:AZ$597,$ET18))</f>
        <v>22</v>
      </c>
      <c r="CI18" s="26">
        <f t="array" ref="CI18">IF($ET18="","",INDEX('[1]base consolidad MIDAGRI'!BA$2:BA$597,$ET18))</f>
        <v>0</v>
      </c>
      <c r="CJ18" s="26">
        <f t="array" ref="CJ18">IF($ET18="","",IF(INDEX('[1]base consolidad MIDAGRI'!BB$2:BB$597,$ET18)="","",INDEX('[1]base consolidad MIDAGRI'!BB$2:BB$597,$ET18)))</f>
        <v>24</v>
      </c>
      <c r="CK18" s="26">
        <f t="array" ref="CK18">IF($ET18="","",IF(INDEX('[1]base consolidad MIDAGRI'!BC$2:BC$597,$ET18)="","",INDEX('[1]base consolidad MIDAGRI'!BC$2:BC$597,$ET18)))</f>
        <v>0</v>
      </c>
      <c r="CL18" s="26">
        <f t="array" ref="CL18">IF($ET18="","",IF(INDEX('[1]base consolidad MIDAGRI'!BD$2:BD$597,$ET18)="","",INDEX('[1]base consolidad MIDAGRI'!BD$2:BD$597,$ET18)))</f>
        <v>22</v>
      </c>
      <c r="CM18" s="26">
        <f t="array" ref="CM18">IF($ET18="","",IF(INDEX('[1]base consolidad MIDAGRI'!BE$2:BE$597,$ET18)="","",INDEX('[1]base consolidad MIDAGRI'!BE$2:BE$597,$ET18)))</f>
        <v>3</v>
      </c>
      <c r="CN18" s="29">
        <f t="array" ref="CN18">IF($ET18="","",INDEX('[1]base consolidad MIDAGRI'!BF$2:BF$597,$ET18))</f>
        <v>0</v>
      </c>
      <c r="CO18" s="29">
        <f t="array" ref="CO18">IF($ET18="","",INDEX('[1]base consolidad MIDAGRI'!BG$2:BG$597,$ET18))</f>
        <v>0</v>
      </c>
      <c r="CP18" s="29">
        <f t="array" ref="CP18">IF($ET18="","",INDEX('[1]base consolidad MIDAGRI'!BH$2:BH$597,$ET18))</f>
        <v>0</v>
      </c>
      <c r="CQ18" s="29">
        <f t="array" ref="CQ18">IF($ET18="","",INDEX('[1]base consolidad MIDAGRI'!BI$2:BI$597,$ET18))</f>
        <v>0</v>
      </c>
      <c r="CR18" s="29">
        <f t="array" ref="CR18">IF($ET18="","",INDEX('[1]base consolidad MIDAGRI'!BL$2:BL$597,$ET18))</f>
        <v>0</v>
      </c>
      <c r="CS18" s="29">
        <f t="array" ref="CS18">IF($ET18="","",INDEX('[1]base consolidad MIDAGRI'!BM$2:BM$597,$ET18))</f>
        <v>0</v>
      </c>
      <c r="CT18" s="29">
        <f t="array" ref="CT18">IF($ET18="","",INDEX('[1]base consolidad MIDAGRI'!BN$2:BN$597,$ET18))</f>
        <v>0</v>
      </c>
      <c r="CU18" s="29">
        <f t="array" ref="CU18">IF($ET18="","",INDEX('[1]base consolidad MIDAGRI'!BQ$2:BQ$597,$ET18))</f>
        <v>0</v>
      </c>
      <c r="CV18" s="29">
        <f t="array" ref="CV18">IF($ET18="","",INDEX('[1]base consolidad MIDAGRI'!BR$2:BR$597,$ET18))</f>
        <v>0</v>
      </c>
      <c r="CW18" s="29">
        <f t="array" ref="CW18">IF($ET18="","",INDEX('[1]base consolidad MIDAGRI'!BS$2:BS$597,$ET18))</f>
        <v>0</v>
      </c>
      <c r="CX18" s="29">
        <f t="array" ref="CX18">IF($ET18="","",INDEX('[1]base consolidad MIDAGRI'!BV$2:BV$597,$ET18))</f>
        <v>157351.01999999999</v>
      </c>
      <c r="CY18" s="29">
        <f t="array" ref="CY18">IF($ET18="","",INDEX('[1]base consolidad MIDAGRI'!BW$2:BW$597,$ET18))</f>
        <v>489317.25</v>
      </c>
      <c r="CZ18" s="29">
        <f t="array" ref="CZ18">IF($ET18="","",INDEX('[1]base consolidad MIDAGRI'!BX$2:BX$597,$ET18))</f>
        <v>646668.27</v>
      </c>
      <c r="DA18" s="29">
        <f t="array" ref="DA18">IF($ET18="","",INDEX('[1]base consolidad MIDAGRI'!CA$2:CA$597,$ET18))</f>
        <v>16300.15</v>
      </c>
      <c r="DB18" s="29">
        <f t="array" ref="DB18">IF($ET18="","",INDEX('[1]base consolidad MIDAGRI'!CB$2:CB$597,$ET18))</f>
        <v>996607.45</v>
      </c>
      <c r="DC18" s="29">
        <f t="array" ref="DC18">IF($ET18="","",INDEX('[1]base consolidad MIDAGRI'!CC$2:CC$597,$ET18))</f>
        <v>1012907.6</v>
      </c>
      <c r="DD18" s="30">
        <f t="array" ref="DD18">IF($ET18="","",IF(INDEX('[1]base consolidad MIDAGRI'!CF$2:CF$597,$ET18)="","",INDEX('[1]base consolidad MIDAGRI'!CF$2:CF$597,$ET18)))</f>
        <v>4244</v>
      </c>
      <c r="DE18" s="30">
        <f t="array" ref="DE18">IF($ET18="","",IF(INDEX('[1]base consolidad MIDAGRI'!CG$2:CG$597,$ET18)="","",INDEX('[1]base consolidad MIDAGRI'!CG$2:CG$597,$ET18)))</f>
        <v>358882.85340600001</v>
      </c>
      <c r="DF18" s="29">
        <f t="array" ref="DF18">IF($ET18="","",INDEX('[1]base consolidad MIDAGRI'!CH$2:CH$597,$ET18))</f>
        <v>363126.85340600001</v>
      </c>
      <c r="DG18" s="30">
        <f t="array" ref="DG18">IF($ET18="","",IF(INDEX('[1]base consolidad MIDAGRI'!CL$2:CL$597,$ET18)="","",INDEX('[1]base consolidad MIDAGRI'!CL$2:CL$597,$ET18)))</f>
        <v>52596.988635920003</v>
      </c>
      <c r="DH18" s="30">
        <f t="array" ref="DH18">IF($ET18="","",IF(INDEX('[1]base consolidad MIDAGRI'!CM$2:CM$597,$ET18)="","",INDEX('[1]base consolidad MIDAGRI'!CM$2:CM$597,$ET18)))</f>
        <v>2405109.4873264302</v>
      </c>
      <c r="DI18" s="29">
        <f t="array" ref="DI18">IF($ET18="","",INDEX('[1]base consolidad MIDAGRI'!CN$2:CN$597,$ET18))</f>
        <v>2457706.4759623501</v>
      </c>
      <c r="DJ18" s="29">
        <f t="array" ref="DJ18">IF($ET18="","",INDEX('[1]base consolidad MIDAGRI'!CQ$2:CQ$597,$ET18))</f>
        <v>0</v>
      </c>
      <c r="DK18" s="29">
        <f t="array" ref="DK18">IF($ET18="","",INDEX('[1]base consolidad MIDAGRI'!CR$2:CR$597,$ET18))</f>
        <v>11800.15</v>
      </c>
      <c r="DL18" s="29">
        <f t="array" ref="DL18">IF($ET18="","",INDEX('[1]base consolidad MIDAGRI'!CS$2:CS$597,$ET18))</f>
        <v>0</v>
      </c>
      <c r="DM18" s="29">
        <f t="array" ref="DM18">IF($ET18="","",INDEX('[1]base consolidad MIDAGRI'!CT$2:CT$597,$ET18))</f>
        <v>1001107.43</v>
      </c>
      <c r="DN18" s="29">
        <f t="array" ref="DN18">IF($ET18="","",INDEX('[1]base consolidad MIDAGRI'!CU$2:CU$597,$ET18))</f>
        <v>0</v>
      </c>
      <c r="DO18" s="29">
        <f t="array" ref="DO18">IF($ET18="","",INDEX('[1]base consolidad MIDAGRI'!CV$2:CV$597,$ET18))</f>
        <v>0</v>
      </c>
      <c r="DP18" s="29">
        <f t="array" ref="DP18">IF($ET18="","",INDEX('[1]base consolidad MIDAGRI'!CW$2:CW$597,$ET18))</f>
        <v>1012907.58</v>
      </c>
      <c r="DQ18" s="29">
        <f t="array" ref="DQ18">IF($ET18="","",INDEX('[1]base consolidad MIDAGRI'!CX$2:CX$597,$ET18))</f>
        <v>2500</v>
      </c>
      <c r="DR18" s="29">
        <f t="array" ref="DR18">IF($ET18="","",INDEX('[1]base consolidad MIDAGRI'!CY$2:CY$597,$ET18))</f>
        <v>0</v>
      </c>
      <c r="DS18" s="29">
        <f t="array" ref="DS18">IF($ET18="","",INDEX('[1]base consolidad MIDAGRI'!CZ$2:CZ$597,$ET18))</f>
        <v>360626.85340600001</v>
      </c>
      <c r="DT18" s="29">
        <f t="array" ref="DT18">IF($ET18="","",INDEX('[1]base consolidad MIDAGRI'!DA$2:DA$597,$ET18))</f>
        <v>0</v>
      </c>
      <c r="DU18" s="29">
        <f t="array" ref="DU18">IF($ET18="","",INDEX('[1]base consolidad MIDAGRI'!DB$2:DB$597,$ET18))</f>
        <v>0</v>
      </c>
      <c r="DV18" s="29">
        <f t="array" ref="DV18">IF($ET18="","",INDEX('[1]base consolidad MIDAGRI'!DC$2:DC$597,$ET18))</f>
        <v>363126.85340600001</v>
      </c>
      <c r="DW18" s="29">
        <f t="array" ref="DW18">IF($ET18="","",INDEX('[1]base consolidad MIDAGRI'!DD$2:DD$597,$ET18))</f>
        <v>0</v>
      </c>
      <c r="DX18" s="29">
        <f t="array" ref="DX18">IF($ET18="","",INDEX('[1]base consolidad MIDAGRI'!DE$2:DE$597,$ET18))</f>
        <v>4800</v>
      </c>
      <c r="DY18" s="29">
        <f t="array" ref="DY18">IF($ET18="","",INDEX('[1]base consolidad MIDAGRI'!DF$2:DF$597,$ET18))</f>
        <v>2452906.4759623501</v>
      </c>
      <c r="DZ18" s="29">
        <f t="array" ref="DZ18">IF($ET18="","",INDEX('[1]base consolidad MIDAGRI'!DG$2:DG$597,$ET18))</f>
        <v>0</v>
      </c>
      <c r="EA18" s="29">
        <f t="array" ref="EA18">IF($ET18="","",INDEX('[1]base consolidad MIDAGRI'!DH$2:DH$597,$ET18))</f>
        <v>0</v>
      </c>
      <c r="EB18" s="29">
        <f t="array" ref="EB18">IF($ET18="","",INDEX('[1]base consolidad MIDAGRI'!DI$2:DI$597,$ET18))</f>
        <v>2457706.4759623501</v>
      </c>
      <c r="EC18" s="20" t="str">
        <f t="array" ref="EC18">IF($ET18="","",IF(INDEX('[1]base consolidad MIDAGRI'!D$2:D$597,$ET18)="","",INDEX('[1]base consolidad MIDAGRI'!D$2:D$597,$ET18)))</f>
        <v>CAFÉ</v>
      </c>
      <c r="ED18" s="20" t="e">
        <f t="array" aca="1" ref="ED18" ca="1">IF($B18="","",_xludf.LET(_xlpm.m,_xlfn.XLOOKUP($B18&amp;"",'[1]base consolidad MIDAGRI'!$A$2:$A$597&amp;"",'[1]base consolidad MIDAGRI'!$DK$2:$DK$597,""),_xlpm.g,_xlfn.XLOOKUP($B18&amp;"",'[1]base global'!$DI$5:$DI$682&amp;"",'[1]base global'!$DK$5:$DK$682,""),IF(_xlpm.m&lt;&gt;"",_xlpm.m,_xlpm.g)))</f>
        <v>#NAME?</v>
      </c>
      <c r="EE18" s="20" t="e">
        <f t="array" aca="1" ref="EE18" ca="1">_xludf.LET(_xlpm.x,IFERROR(_xlfn.XLOOKUP($B18&amp;"",'[1]base consolidad MIDAGRI'!$A$2:$A$597&amp;"",'[1]base consolidad MIDAGRI'!$FB$2:$FB$597,""),""),IF(OR(_xlpm.x="",_xlpm.x=0),"",_xlpm.x))</f>
        <v>#NAME?</v>
      </c>
      <c r="EF18" s="31">
        <f t="array" ref="EF18">IF($ET18="","",IF(INDEX('[1]base consolidad MIDAGRI'!T$2:T$597,$ET18)="","",INDEX('[1]base consolidad MIDAGRI'!T$2:T$597,$ET18)))</f>
        <v>4</v>
      </c>
      <c r="EG18" s="20" t="str">
        <f t="array" ref="EG18">IF($ET18="","",IF(INDEX('[1]base consolidad MIDAGRI'!U$2:U$597,$ET18)="","",INDEX('[1]base consolidad MIDAGRI'!U$2:U$597,$ET18)))</f>
        <v>SI</v>
      </c>
      <c r="EH18" s="20" t="str">
        <f t="array" ref="EH18">IF($ET18="","",IF(INDEX('[1]base consolidad MIDAGRI'!V$2:V$597,$ET18)="","",INDEX('[1]base consolidad MIDAGRI'!V$2:V$597,$ET18)))</f>
        <v>SI</v>
      </c>
      <c r="EI18" s="26">
        <f t="array" ref="EI18">IF($ET18="","",IF(INDEX('[1]base consolidad MIDAGRI'!AS$2:AS$597,$ET18)="","",INDEX('[1]base consolidad MIDAGRI'!AS$2:AS$597,$ET18)))</f>
        <v>59</v>
      </c>
      <c r="EJ18" s="32">
        <f t="shared" si="0"/>
        <v>4480409.1993683502</v>
      </c>
      <c r="EK18" s="20" t="str">
        <f t="array" ref="EK18">IFERROR(_xlfn.XLOOKUP($B18&amp;"",'[1]base 7'!$AD$4:$AD$9&amp;"",'[1]base 7'!$I$4:$I$9,""),"")</f>
        <v/>
      </c>
      <c r="EL18" s="33" t="e">
        <f t="array" aca="1" ref="EL18" ca="1">_xludf.LET(_xlpm.x,IFERROR(_xlfn.XLOOKUP($B18&amp;"",'[1]ficha ruc cafe'!$A$2:$A$92&amp;"",'[1]ficha ruc cafe'!$G$2:$G$92,""),""),IF(OR(_xlpm.x="",_xlpm.x="-"),"",TRIM(_xlpm.x)))</f>
        <v>#NAME?</v>
      </c>
      <c r="EM18" s="33" t="e">
        <f t="array" aca="1" ref="EM18" ca="1">_xludf.LET(_xlpm.x,IFERROR(_xlfn.XLOOKUP($B18&amp;"",'[1]ficha ruc cafe'!$A$2:$A$92&amp;"",'[1]ficha ruc cafe'!$F$2:$F$92,""),""),IF(OR(_xlpm.x="",_xlpm.x="-"),"",TRIM(_xlpm.x)))</f>
        <v>#NAME?</v>
      </c>
      <c r="EN18" s="33" t="e">
        <f t="array" aca="1" ref="EN18" ca="1">_xludf.LET(_xlpm.x,IFERROR(_xlfn.XLOOKUP($B18&amp;"",'[1]ficha ruc cafe'!$A$2:$A$92&amp;"",'[1]ficha ruc cafe'!$C$2:$C$92,""),""),IF(OR(_xlpm.x="",_xlpm.x="-"),"",TRIM(_xlpm.x)))</f>
        <v>#NAME?</v>
      </c>
      <c r="EO18" s="25" t="e">
        <f t="array" aca="1" ref="EO18" ca="1">_xludf.LET(_xlpm.x,IFERROR(_xlfn.XLOOKUP($B18&amp;"",'[1]ficha ruc cafe'!$A$2:$A$92&amp;"",'[1]ficha ruc cafe'!$H$2:$H$92,""),""),IF(OR(_xlpm.x="",_xlpm.x="-"),"",IFERROR(DATEVALUE(TRIM(_xlpm.x)),TRIM(_xlpm.x))))</f>
        <v>#NAME?</v>
      </c>
      <c r="EP18" s="33" t="e">
        <f t="array" aca="1" ref="EP18" ca="1">_xludf.LET(_xlpm.x,IFERROR(_xlfn.XLOOKUP($B18&amp;"",'[1]ficha ruc cafe'!$A$2:$A$92&amp;"",'[1]ficha ruc cafe'!$P$2:$P$92,""),""),IF(OR(_xlpm.x="",_xlpm.x="-"),"",TRIM(_xlpm.x)))</f>
        <v>#NAME?</v>
      </c>
      <c r="EQ18" s="33" t="e">
        <f t="array" aca="1" ref="EQ18" ca="1">_xludf.LET(_xlpm.x,IFERROR(_xlfn.XLOOKUP($B18&amp;"",'[1]ficha ruc cafe'!$A$2:$A$92&amp;"",'[1]ficha ruc cafe'!$Q$2:$Q$92,""),""),IF(OR(_xlpm.x="",_xlpm.x="-"),"",TRIM(_xlpm.x)))</f>
        <v>#NAME?</v>
      </c>
      <c r="ER18" s="33" t="e">
        <f t="array" aca="1" ref="ER18" ca="1">_xludf.LET(_xlpm.x,IFERROR(_xlfn.XLOOKUP($B18&amp;"",'[1]ficha ruc cafe'!$A$2:$A$92&amp;"",'[1]ficha ruc cafe'!$R$2:$R$92,""),""),IF(OR(_xlpm.x="",_xlpm.x="-"),"",TRIM(_xlpm.x)))</f>
        <v>#NAME?</v>
      </c>
      <c r="ES18" s="33" t="e">
        <f t="array" aca="1" ref="ES18" ca="1">_xludf.LET(_xlpm.x,IFERROR(_xlfn.XLOOKUP($B18&amp;"",'[1]ficha ruc cafe'!$A$2:$A$92&amp;"",'[1]ficha ruc cafe'!$T$2:$T$92,""),""),IF(OR(_xlpm.x="",_xlpm.x="-"),"",TRIM(_xlpm.x)))</f>
        <v>#NAME?</v>
      </c>
      <c r="ET18" s="31">
        <f>IFERROR(MATCH($B18,'[1]base consolidad MIDAGRI'!$A$2:$A$597,0),"")</f>
        <v>491</v>
      </c>
      <c r="EU18" s="34">
        <f>IFERROR(MATCH($B18,'[1]base global'!$DI$5:$DI$682,0)+4,"")</f>
        <v>259</v>
      </c>
    </row>
    <row r="19" spans="1:151" ht="183.75" customHeight="1" x14ac:dyDescent="0.3">
      <c r="A19" s="20">
        <v>18</v>
      </c>
      <c r="B19" s="21">
        <v>20602488927</v>
      </c>
      <c r="C19" s="22" t="s">
        <v>3224</v>
      </c>
      <c r="D19" s="22" t="s">
        <v>3225</v>
      </c>
      <c r="E19" s="24" t="str">
        <f t="array" ref="E19">IF($ET19="","",IF(INDEX('[1]base consolidad MIDAGRI'!DW$2:DW$597,$ET19)="","",INDEX('[1]base consolidad MIDAGRI'!DW$2:DW$597,$ET19)))</f>
        <v>Cooperativa Agraria Ecologico Rosas Pampa Ltda - Caeco Rosas Pampa Ltda</v>
      </c>
      <c r="F19" s="20" t="str">
        <f t="array" ref="F19">IF($ET19="","",IF(INDEX('[1]base consolidad MIDAGRI'!DU$2:DU$597,$ET19)="","",INDEX('[1]base consolidad MIDAGRI'!DU$2:DU$597,$ET19)))</f>
        <v>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v>
      </c>
      <c r="G19" s="20" t="s">
        <v>3226</v>
      </c>
      <c r="H19" s="20" t="s">
        <v>3227</v>
      </c>
      <c r="I19" s="23" t="str">
        <f t="array" ref="I19">IF($ET19="","",IF(INDEX('[1]base consolidad MIDAGRI'!DJ$2:DJ$597,$ET19)="","",INDEX('[1]base consolidad MIDAGRI'!DJ$2:DJ$597,$ET19)))</f>
        <v>COOPERATIVA AGRARIA ECOLOGICO ROSAS PAMPA LTDA - CAECO ROSAS PAMPA LTDA</v>
      </c>
      <c r="J19" s="23" t="str">
        <f t="array" ref="J19">IF($ET19="","",IF(INDEX('[1]base consolidad MIDAGRI'!DQ$2:DQ$597,$ET19)="","",INDEX('[1]base consolidad MIDAGRI'!DQ$2:DQ$597,$ET19)))</f>
        <v>SI</v>
      </c>
      <c r="K19" s="25">
        <f t="array" ref="K19">IF($ET19="","",IF(INDEX('[1]base consolidad MIDAGRI'!DR$2:DR$597,$ET19)="","",INDEX('[1]base consolidad MIDAGRI'!DR$2:DR$597,$ET19)))</f>
        <v>43004</v>
      </c>
      <c r="L19" s="20" t="str">
        <f t="array" ref="L19">IF($ET19="","",IF(INDEX('[1]base consolidad MIDAGRI'!DN$2:DN$597,$ET19)="","",INDEX('[1]base consolidad MIDAGRI'!DN$2:DN$597,$ET19)))</f>
        <v>Junín</v>
      </c>
      <c r="M19" s="20" t="e">
        <f t="array" aca="1" ref="M19" ca="1">IF($ET19="","",_xludf.LET(_xlpm.x,INDEX('[1]base consolidad MIDAGRI'!H$2:H$597,$ET19),IF(_xlpm.x="","",SUBSTITUTE(TRIM(_xlpm.x),"Convencion","Convención"))))</f>
        <v>#NAME?</v>
      </c>
      <c r="N19" s="20" t="str">
        <f t="array" ref="N19">IF($ET19="","",IF(INDEX('[1]base consolidad MIDAGRI'!I$2:I$597,$ET19)="","",INDEX('[1]base consolidad MIDAGRI'!I$2:I$597,$ET19)))</f>
        <v>Rio Negro</v>
      </c>
      <c r="O19" s="20" t="e">
        <f t="array" aca="1" ref="O19" ca="1">IF($B19="","",_xludf.LET(_xlpm.m,_xlfn.XLOOKUP($B19&amp;"",'[1]base consolidad MIDAGRI'!$A$2:$A$597&amp;"",'[1]base consolidad MIDAGRI'!$F$2:$F$597,""),_xlpm.g,_xlfn.XLOOKUP($B19&amp;"",'[1]base global'!$DI$5:$DI$682&amp;"",'[1]base global'!$E$5:$E$682,""),RIGHT("000000"&amp;IF(_xlpm.m&lt;&gt;"",_xlpm.m,IF(_xlpm.g&lt;&gt;"",_xlpm.g,"120607")),6)))</f>
        <v>#NAME?</v>
      </c>
      <c r="P19" s="20" t="str">
        <f t="array" ref="P19">IF($ET19="","",IF(INDEX('[1]base consolidad MIDAGRI'!E$2:E$597,$ET19)="","",INDEX('[1]base consolidad MIDAGRI'!E$2:E$597,$ET19)))</f>
        <v>Junin</v>
      </c>
      <c r="Q19" s="20" t="str">
        <f t="array" ref="Q19">IF($ET19="","",IF(INDEX('[1]base consolidad MIDAGRI'!EK$2:EK$597,$ET19)="","",INDEX('[1]base consolidad MIDAGRI'!EK$2:EK$597,$ET19)))</f>
        <v>Car.Marginal Km. 3 C.P. Villa Virginia (A 3 Cuadras De La Base Militar) Junin - Satipo - Rio Negro</v>
      </c>
      <c r="R19" s="20" t="str">
        <f t="array" ref="R19">IF($ET19="","",IF(INDEX('[1]base consolidad MIDAGRI'!ES$2:ES$597,$ET19)="","",INDEX('[1]base consolidad MIDAGRI'!ES$2:ES$597,$ET19)))</f>
        <v>Sanchez Curo Dario</v>
      </c>
      <c r="S19" s="20">
        <f t="array" ref="S19">IF($ET19="","",IF(INDEX('[1]base consolidad MIDAGRI'!ET$2:ET$597,$ET19)="","",INDEX('[1]base consolidad MIDAGRI'!ET$2:ET$597,$ET19)))</f>
        <v>955689561</v>
      </c>
      <c r="T19" s="20" t="str">
        <f t="array" ref="T19">IF($ET19="","",IF(INDEX('[1]base consolidad MIDAGRI'!EP$2:EP$597,$ET19)="","",INDEX('[1]base consolidad MIDAGRI'!EP$2:EP$597,$ET19)))</f>
        <v>Sanchez Curo Dario</v>
      </c>
      <c r="U19" s="20" t="str">
        <f t="array" ref="U19">IF($ET19="","",IF(INDEX('[1]base consolidad MIDAGRI'!EL$2:EL$597,$ET19)="","",INDEX('[1]base consolidad MIDAGRI'!EL$2:EL$597,$ET19)))</f>
        <v>dario_cooperativacoffee@hotmail.com</v>
      </c>
      <c r="V19" s="20">
        <f t="array" ref="V19">IF($ET19="","",IF(INDEX('[1]base consolidad MIDAGRI'!EM$2:EM$597,$ET19)="","",INDEX('[1]base consolidad MIDAGRI'!EM$2:EM$597,$ET19)))</f>
        <v>955689561</v>
      </c>
      <c r="W19" s="20" t="str">
        <f t="array" ref="W19">IF($ET19="","",IF(INDEX('[1]base consolidad MIDAGRI'!EN$2:EN$597,$ET19)="","",INDEX('[1]base consolidad MIDAGRI'!EN$2:EN$597,$ET19)))</f>
        <v/>
      </c>
      <c r="X19" s="35" t="str">
        <f t="array" ref="X19">IF($ET19="","",IF(INDEX('[1]base consolidad MIDAGRI'!EO$2:EO$597,$ET19)="","",INDEX('[1]base consolidad MIDAGRI'!EO$2:EO$597,$ET19)))</f>
        <v>https://www.facebook.com/RosasPampaLtda/?locale=es_LA</v>
      </c>
      <c r="Y19" s="26">
        <f t="array" ref="Y19">IF($ET19="","",IF(INDEX('[1]base consolidad MIDAGRI'!DX$2:DX$597,$ET19)="","",INDEX('[1]base consolidad MIDAGRI'!DX$2:DX$597,$ET19)))</f>
        <v>103</v>
      </c>
      <c r="Z19" s="26">
        <f t="array" ref="Z19">IF($ET19="","",IF(INDEX('[1]base consolidad MIDAGRI'!DY$2:DY$597,$ET19)="","",INDEX('[1]base consolidad MIDAGRI'!DY$2:DY$597,$ET19)))</f>
        <v>59</v>
      </c>
      <c r="AA19" s="20" t="str">
        <f t="array" ref="AA19">IF($ET19="","",IF(INDEX('[1]base consolidad MIDAGRI'!C$2:C$597,$ET19)="","",INDEX('[1]base consolidad MIDAGRI'!C$2:C$597,$ET19)))</f>
        <v>CAFÉ</v>
      </c>
      <c r="AB19" s="20">
        <f t="array" ref="AB19">IF($ET19="","",IF(INDEX('[1]base consolidad MIDAGRI'!DZ$2:DZ$597,$ET19)="","",INDEX('[1]base consolidad MIDAGRI'!DZ$2:DZ$597,$ET19)))</f>
        <v>454.5</v>
      </c>
      <c r="AC19" s="20" t="str">
        <f t="array" ref="AC19">IF($ET19="","",IF(INDEX('[1]base consolidad MIDAGRI'!EA$2:EA$597,$ET19)="","",INDEX('[1]base consolidad MIDAGRI'!EA$2:EA$597,$ET19)))</f>
        <v>10,038 qq</v>
      </c>
      <c r="AD19" s="20" t="str">
        <f t="array" ref="AD19">IF($ET19="","",IF(INDEX('[1]base consolidad MIDAGRI'!EB$2:EB$597,$ET19)="","",INDEX('[1]base consolidad MIDAGRI'!EB$2:EB$597,$ET19)))</f>
        <v>Abril - Octubre</v>
      </c>
      <c r="AE19" s="20" t="str">
        <f t="array" ref="AE19">IF($ET19="","",IF(INDEX('[1]base consolidad MIDAGRI'!EC$2:EC$597,$ET19)="","",INDEX('[1]base consolidad MIDAGRI'!EC$2:EC$597,$ET19)))</f>
        <v>Mayo - Diciembre</v>
      </c>
      <c r="AF19" s="20" t="e">
        <f t="array" aca="1" ref="AF19" ca="1">_xludf.LET(_xlpm.x,IFERROR(_xlfn.XLOOKUP($B19&amp;"",'[1]base consolidad MIDAGRI'!$A$2:$A$597&amp;"",'[1]base consolidad MIDAGRI'!$ED$2:$ED$597,""),""),IF(OR(_xlpm.x="",_xlpm.x=0),"",_xlpm.x))</f>
        <v>#NAME?</v>
      </c>
      <c r="AG19" s="20" t="e">
        <f t="array" aca="1" ref="AG19" ca="1">_xludf.LET(_xlpm.x,IFERROR(_xlfn.XLOOKUP($B19&amp;"",'[1]base consolidad MIDAGRI'!$A$2:$A$597&amp;"",'[1]base consolidad MIDAGRI'!$EE$2:$EE$597,""),""),IF(OR(_xlpm.x="",_xlpm.x=0),"",_xlpm.x))</f>
        <v>#NAME?</v>
      </c>
      <c r="AH19" s="20" t="str">
        <f t="array" ref="AH19">IF($ET19="","",IF(INDEX('[1]base consolidad MIDAGRI'!EF$2:EF$597,$ET19)="","",INDEX('[1]base consolidad MIDAGRI'!EF$2:EF$597,$ET19)))</f>
        <v>SI (Vigente hasta 31 de agosto del 2026)</v>
      </c>
      <c r="AI19" s="20" t="str">
        <f t="array" ref="AI19">IF($ET19="","",IF(INDEX('[1]base consolidad MIDAGRI'!EG$2:EG$597,$ET19)="","",INDEX('[1]base consolidad MIDAGRI'!EG$2:EG$597,$ET19)))</f>
        <v xml:space="preserve">SI. Vigente </v>
      </c>
      <c r="AJ19" s="20" t="str">
        <f t="array" ref="AJ19">IF($ET19="","",IF(INDEX('[1]base consolidad MIDAGRI'!EH$2:EH$597,$ET19)="","",INDEX('[1]base consolidad MIDAGRI'!EH$2:EH$597,$ET19)))</f>
        <v/>
      </c>
      <c r="AK19" s="20" t="str">
        <f t="array" ref="AK19">IF($ET19="","",IF(INDEX('[1]base consolidad MIDAGRI'!EI$2:EI$597,$ET19)="","",INDEX('[1]base consolidad MIDAGRI'!EI$2:EI$597,$ET19)))</f>
        <v xml:space="preserve"> 
Grado 1: Se admite un máximo de 15 defectos o imperfecciones.
Grado 2: Se admite un máximo de 23 defectos.</v>
      </c>
      <c r="AL19" s="20" t="str">
        <f t="array" ref="AL19">IF($ET19="","",IF(INDEX('[1]base consolidad MIDAGRI'!EV$2:EV$597,$ET19)="","",INDEX('[1]base consolidad MIDAGRI'!EV$2:EV$597,$ET19)))</f>
        <v>Q0251225N/ Kfcoar</v>
      </c>
      <c r="AM19" s="25">
        <f t="array" ref="AM19">IF($ET19="","",IF(INDEX('[1]base consolidad MIDAGRI'!EW$2:EW$597,$ET19)="","",INDEX('[1]base consolidad MIDAGRI'!EW$2:EW$597,$ET19)))</f>
        <v>47813</v>
      </c>
      <c r="AN19" s="20" t="str">
        <f t="array" ref="AN19">IF($ET19="","",IF(INDEX('[1]base consolidad MIDAGRI'!EX$2:EX$597,$ET19)="","",INDEX('[1]base consolidad MIDAGRI'!EX$2:EX$597,$ET19)))</f>
        <v xml:space="preserve">"COFFEE ROSAS PAMPA" </v>
      </c>
      <c r="AO19" s="20" t="str">
        <f t="array" ref="AO19">IF($ET19="","",IF(INDEX('[1]base consolidad MIDAGRI'!EY$2:EY$597,$ET19)="","",INDEX('[1]base consolidad MIDAGRI'!EY$2:EY$597,$ET19)))</f>
        <v>1.- Bolsa, frasco, caja de trilaminado, vidrio, carton de 5, 10, 15, 20, 25, 30, 40, 50, 60, 80, 90, 100, 120, 125, 150, 170, 175, 180, 200, 220, 250, 300, 350, 400, 500, 600, 700, 800, 900, 1000, 1200, 1500, 1800, 2000, 2500, 2750, 2800, 3000, 3500, 4000, 5000, 10000, 15000, 20000 g. Vida útil del Producto: 6 MESES</v>
      </c>
      <c r="AP19" s="20" t="str">
        <f t="array" ref="AP19">IF($ET19="","",IF(INDEX('[1]base consolidad MIDAGRI'!EZ$2:EZ$597,$ET19)="","",INDEX('[1]base consolidad MIDAGRI'!EZ$2:EZ$597,$ET19)))</f>
        <v xml:space="preserve">"COFFEE ROSAS PAMPA" </v>
      </c>
      <c r="AQ19" s="20" t="str">
        <f t="array" ref="AQ19">IF($ET19="","",IF(INDEX('[1]base consolidad MIDAGRI'!FA$2:FA$597,$ET19)="","",INDEX('[1]base consolidad MIDAGRI'!FA$2:FA$597,$ET19)))</f>
        <v>1.- Bolsa, frasco, caja de trilaminado, vidrio, carton de 5, 10, 15, 20, 25, 30, 40, 50, 60, 80, 90, 100, 120, 125, 150, 170, 175, 180, 200, 220, 250, 300, 350, 400, 500, 600, 700, 800, 900, 1000, 1200, 1500, 1800, 2000, 2500, 2750, 2800, 3000, 3500, 4000, 5000, 10000, 15000, 20000 g. Vida útil del Producto: 6 MESES</v>
      </c>
      <c r="AR19" s="23" t="str">
        <f t="array" ref="AR19">IF($ET19="","",IF(INDEX('[1]base consolidad MIDAGRI'!FC$2:FC$597,$ET19)="","",INDEX('[1]base consolidad MIDAGRI'!FC$2:FC$597,$ET19)))</f>
        <v>NO</v>
      </c>
      <c r="AS19" s="27" t="str">
        <f t="array" ref="AS19">IF($ET19="","",IF(INDEX('[1]base consolidad MIDAGRI'!FD$2:FD$597,$ET19)="","",INDEX('[1]base consolidad MIDAGRI'!FD$2:FD$597,$ET19)))</f>
        <v/>
      </c>
      <c r="AT19" s="27" t="str">
        <f t="array" ref="AT19">IF($ET19="","",IF(INDEX('[1]base consolidad MIDAGRI'!FE$2:FE$597,$ET19)="","",INDEX('[1]base consolidad MIDAGRI'!FE$2:FE$597,$ET19)))</f>
        <v/>
      </c>
      <c r="AU19" s="27" t="str">
        <f t="array" ref="AU19">IF($ET19="","",IF(INDEX('[1]base consolidad MIDAGRI'!FF$2:FF$597,$ET19)="","",INDEX('[1]base consolidad MIDAGRI'!FF$2:FF$597,$ET19)))</f>
        <v/>
      </c>
      <c r="AV19" s="27" t="str">
        <f t="array" ref="AV19">IF($ET19="","",IF(INDEX('[1]base consolidad MIDAGRI'!FG$2:FG$597,$ET19)="","",INDEX('[1]base consolidad MIDAGRI'!FG$2:FG$597,$ET19)))</f>
        <v/>
      </c>
      <c r="AW19" s="20" t="str">
        <f t="array" ref="AW19">IF($ET19="","",IF(INDEX('[1]base consolidad MIDAGRI'!FH$2:FH$597,$ET19)="","",INDEX('[1]base consolidad MIDAGRI'!FH$2:FH$597,$ET19)))</f>
        <v/>
      </c>
      <c r="AX19" s="20" t="str">
        <f t="array" ref="AX19">IF($ET19="","",IF(INDEX('[1]base consolidad MIDAGRI'!R$2:R$597,$ET19)="","",INDEX('[1]base consolidad MIDAGRI'!R$2:R$597,$ET19)))</f>
        <v>PAC</v>
      </c>
      <c r="AY19" s="20" t="str">
        <f t="array" ref="AY19">IF($ET19="","",IF(INDEX('[1]base consolidad MIDAGRI'!S$2:S$597,$ET19)="","",INDEX('[1]base consolidad MIDAGRI'!S$2:S$597,$ET19)))</f>
        <v>2025</v>
      </c>
      <c r="AZ19" s="20">
        <f t="array" ref="AZ19">IF($ET19="","",IF(INDEX('[1]base consolidad MIDAGRI'!DS$2:DS$597,$ET19)="","",INDEX('[1]base consolidad MIDAGRI'!DS$2:DS$597,$ET19)))</f>
        <v>2025</v>
      </c>
      <c r="BA19" s="20" t="s">
        <v>184</v>
      </c>
      <c r="BB19" s="20" t="e">
        <f t="array" aca="1" ref="BB19" ca="1">IF($ET19="","",_xludf.LET(_xlpm.x,INDEX('[1]base consolidad MIDAGRI'!DT$2:DT$597,$ET19),IF(_xlpm.x="","",_xludf.IFS(LOWER(TRIM(_xlpm.x))="ejecucion","Ejecución",LOWER(TRIM(_xlpm.x))="ejecusion","Ejecución",TRUE,TRIM(_xlpm.x)))))</f>
        <v>#NAME?</v>
      </c>
      <c r="BC19" s="20" t="str">
        <f t="array" ref="BC19">IF($ET19="","",IF(INDEX('[1]base consolidad MIDAGRI'!DV$2:DV$597,$ET19)="","",INDEX('[1]base consolidad MIDAGRI'!DV$2:DV$597,$ET19)))</f>
        <v>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v>
      </c>
      <c r="BD19" s="28">
        <f t="array" ref="BD19">IF($ET19="","",IF(INDEX('[1]base consolidad MIDAGRI'!EJ$2:EJ$597,$ET19)="","",INDEX('[1]base consolidad MIDAGRI'!EJ$2:EJ$597,$ET19)))</f>
        <v>0.93</v>
      </c>
      <c r="BE19" s="20" t="str">
        <f t="array" ref="BE19">IF($ET19="","",IF(INDEX('[1]base consolidad MIDAGRI'!FI$2:FI$597,$ET19)="","",INDEX('[1]base consolidad MIDAGRI'!FI$2:FI$597,$ET19)))</f>
        <v>pacMAYOR|san martin</v>
      </c>
      <c r="BF19" s="26">
        <f t="array" ref="BF19">IF($ET19="","",INDEX('[1]base consolidad MIDAGRI'!W$2:W$597,$ET19))</f>
        <v>0</v>
      </c>
      <c r="BG19" s="26">
        <f t="array" ref="BG19">IF($ET19="","",INDEX('[1]base consolidad MIDAGRI'!X$2:X$597,$ET19))</f>
        <v>0</v>
      </c>
      <c r="BH19" s="26">
        <f t="array" ref="BH19">IF($ET19="","",INDEX('[1]base consolidad MIDAGRI'!Y$2:Y$597,$ET19))</f>
        <v>0</v>
      </c>
      <c r="BI19" s="26">
        <f t="array" ref="BI19">IF($ET19="","",INDEX('[1]base consolidad MIDAGRI'!Z$2:Z$597,$ET19))</f>
        <v>0</v>
      </c>
      <c r="BJ19" s="26">
        <f t="array" ref="BJ19">IF($ET19="","",INDEX('[1]base consolidad MIDAGRI'!AA$2:AA$597,$ET19))</f>
        <v>0</v>
      </c>
      <c r="BK19" s="26">
        <f t="array" ref="BK19">IF($ET19="","",INDEX('[1]base consolidad MIDAGRI'!AB$2:AB$597,$ET19))</f>
        <v>0</v>
      </c>
      <c r="BL19" s="26">
        <f t="array" ref="BL19">IF($ET19="","",INDEX('[1]base consolidad MIDAGRI'!AC$2:AC$597,$ET19))</f>
        <v>0</v>
      </c>
      <c r="BM19" s="26">
        <f t="array" ref="BM19">IF($ET19="","",INDEX('[1]base consolidad MIDAGRI'!AD$2:AD$597,$ET19))</f>
        <v>0</v>
      </c>
      <c r="BN19" s="26">
        <f t="array" ref="BN19">IF($ET19="","",INDEX('[1]base consolidad MIDAGRI'!AE$2:AE$597,$ET19))</f>
        <v>0</v>
      </c>
      <c r="BO19" s="26">
        <f t="array" ref="BO19">IF($ET19="","",INDEX('[1]base consolidad MIDAGRI'!AF$2:AF$597,$ET19))</f>
        <v>0</v>
      </c>
      <c r="BP19" s="26">
        <f t="array" ref="BP19">IF($ET19="","",INDEX('[1]base consolidad MIDAGRI'!AG$2:AG$597,$ET19))</f>
        <v>0</v>
      </c>
      <c r="BQ19" s="26">
        <f t="array" ref="BQ19">IF($ET19="","",INDEX('[1]base consolidad MIDAGRI'!AH$2:AH$597,$ET19))</f>
        <v>0</v>
      </c>
      <c r="BR19" s="26">
        <f t="array" ref="BR19">IF($ET19="","",INDEX('[1]base consolidad MIDAGRI'!AI$2:AI$597,$ET19))</f>
        <v>0</v>
      </c>
      <c r="BS19" s="26">
        <f t="array" ref="BS19">IF($ET19="","",INDEX('[1]base consolidad MIDAGRI'!AJ$2:AJ$597,$ET19))</f>
        <v>0</v>
      </c>
      <c r="BT19" s="26">
        <f t="array" ref="BT19">IF($ET19="","",INDEX('[1]base consolidad MIDAGRI'!AK$2:AK$597,$ET19))</f>
        <v>0</v>
      </c>
      <c r="BU19" s="26">
        <f t="array" ref="BU19">IF($ET19="","",INDEX('[1]base consolidad MIDAGRI'!AL$2:AL$597,$ET19))</f>
        <v>0</v>
      </c>
      <c r="BV19" s="26">
        <f t="array" ref="BV19">IF($ET19="","",IF(INDEX('[1]base consolidad MIDAGRI'!AM$2:AM$597,$ET19)="","",INDEX('[1]base consolidad MIDAGRI'!AM$2:AM$597,$ET19)))</f>
        <v>0</v>
      </c>
      <c r="BW19" s="26">
        <f t="array" ref="BW19">IF($ET19="","",IF(INDEX('[1]base consolidad MIDAGRI'!AN$2:AN$597,$ET19)="","",INDEX('[1]base consolidad MIDAGRI'!AN$2:AN$597,$ET19)))</f>
        <v>0</v>
      </c>
      <c r="BX19" s="26">
        <f t="array" ref="BX19">IF($ET19="","",INDEX('[1]base consolidad MIDAGRI'!AO$2:AO$597,$ET19))</f>
        <v>0</v>
      </c>
      <c r="BY19" s="26">
        <f t="array" ref="BY19">IF($ET19="","",IF(INDEX('[1]base consolidad MIDAGRI'!AP$2:AP$597,$ET19)="","",INDEX('[1]base consolidad MIDAGRI'!AP$2:AP$597,$ET19)))</f>
        <v>85</v>
      </c>
      <c r="BZ19" s="26">
        <f t="array" ref="BZ19">IF($ET19="","",IF(INDEX('[1]base consolidad MIDAGRI'!AQ$2:AQ$597,$ET19)="","",INDEX('[1]base consolidad MIDAGRI'!AQ$2:AQ$597,$ET19)))</f>
        <v>35</v>
      </c>
      <c r="CA19" s="26">
        <f t="array" ref="CA19">IF($ET19="","",INDEX('[1]base consolidad MIDAGRI'!AR$2:AR$597,$ET19))</f>
        <v>120</v>
      </c>
      <c r="CB19" s="26">
        <f t="array" ref="CB19">IF($ET19="","",INDEX('[1]base consolidad MIDAGRI'!AT$2:AT$597,$ET19))</f>
        <v>0</v>
      </c>
      <c r="CC19" s="26">
        <f t="array" ref="CC19">IF($ET19="","",INDEX('[1]base consolidad MIDAGRI'!AU$2:AU$597,$ET19))</f>
        <v>0</v>
      </c>
      <c r="CD19" s="26">
        <f t="array" ref="CD19">IF($ET19="","",INDEX('[1]base consolidad MIDAGRI'!AV$2:AV$597,$ET19))</f>
        <v>0</v>
      </c>
      <c r="CE19" s="26">
        <f t="array" ref="CE19">IF($ET19="","",INDEX('[1]base consolidad MIDAGRI'!AW$2:AW$597,$ET19))</f>
        <v>0</v>
      </c>
      <c r="CF19" s="26">
        <f t="array" ref="CF19">IF($ET19="","",INDEX('[1]base consolidad MIDAGRI'!AX$2:AX$597,$ET19))</f>
        <v>0</v>
      </c>
      <c r="CG19" s="26">
        <f t="array" ref="CG19">IF($ET19="","",INDEX('[1]base consolidad MIDAGRI'!AY$2:AY$597,$ET19))</f>
        <v>0</v>
      </c>
      <c r="CH19" s="26">
        <f t="array" ref="CH19">IF($ET19="","",INDEX('[1]base consolidad MIDAGRI'!AZ$2:AZ$597,$ET19))</f>
        <v>0</v>
      </c>
      <c r="CI19" s="26">
        <f t="array" ref="CI19">IF($ET19="","",INDEX('[1]base consolidad MIDAGRI'!BA$2:BA$597,$ET19))</f>
        <v>0</v>
      </c>
      <c r="CJ19" s="26" t="str">
        <f t="array" ref="CJ19">IF($ET19="","",IF(INDEX('[1]base consolidad MIDAGRI'!BB$2:BB$597,$ET19)="","",INDEX('[1]base consolidad MIDAGRI'!BB$2:BB$597,$ET19)))</f>
        <v/>
      </c>
      <c r="CK19" s="26" t="str">
        <f t="array" ref="CK19">IF($ET19="","",IF(INDEX('[1]base consolidad MIDAGRI'!BC$2:BC$597,$ET19)="","",INDEX('[1]base consolidad MIDAGRI'!BC$2:BC$597,$ET19)))</f>
        <v/>
      </c>
      <c r="CL19" s="26">
        <f t="array" ref="CL19">IF($ET19="","",IF(INDEX('[1]base consolidad MIDAGRI'!BD$2:BD$597,$ET19)="","",INDEX('[1]base consolidad MIDAGRI'!BD$2:BD$597,$ET19)))</f>
        <v>9</v>
      </c>
      <c r="CM19" s="26">
        <f t="array" ref="CM19">IF($ET19="","",IF(INDEX('[1]base consolidad MIDAGRI'!BE$2:BE$597,$ET19)="","",INDEX('[1]base consolidad MIDAGRI'!BE$2:BE$597,$ET19)))</f>
        <v>0</v>
      </c>
      <c r="CN19" s="29">
        <f t="array" ref="CN19">IF($ET19="","",INDEX('[1]base consolidad MIDAGRI'!BF$2:BF$597,$ET19))</f>
        <v>0</v>
      </c>
      <c r="CO19" s="29">
        <f t="array" ref="CO19">IF($ET19="","",INDEX('[1]base consolidad MIDAGRI'!BG$2:BG$597,$ET19))</f>
        <v>0</v>
      </c>
      <c r="CP19" s="29">
        <f t="array" ref="CP19">IF($ET19="","",INDEX('[1]base consolidad MIDAGRI'!BH$2:BH$597,$ET19))</f>
        <v>0</v>
      </c>
      <c r="CQ19" s="29">
        <f t="array" ref="CQ19">IF($ET19="","",INDEX('[1]base consolidad MIDAGRI'!BI$2:BI$597,$ET19))</f>
        <v>0</v>
      </c>
      <c r="CR19" s="29">
        <f t="array" ref="CR19">IF($ET19="","",INDEX('[1]base consolidad MIDAGRI'!BL$2:BL$597,$ET19))</f>
        <v>0</v>
      </c>
      <c r="CS19" s="29">
        <f t="array" ref="CS19">IF($ET19="","",INDEX('[1]base consolidad MIDAGRI'!BM$2:BM$597,$ET19))</f>
        <v>0</v>
      </c>
      <c r="CT19" s="29">
        <f t="array" ref="CT19">IF($ET19="","",INDEX('[1]base consolidad MIDAGRI'!BN$2:BN$597,$ET19))</f>
        <v>0</v>
      </c>
      <c r="CU19" s="29">
        <f t="array" ref="CU19">IF($ET19="","",INDEX('[1]base consolidad MIDAGRI'!BQ$2:BQ$597,$ET19))</f>
        <v>0</v>
      </c>
      <c r="CV19" s="29">
        <f t="array" ref="CV19">IF($ET19="","",INDEX('[1]base consolidad MIDAGRI'!BR$2:BR$597,$ET19))</f>
        <v>0</v>
      </c>
      <c r="CW19" s="29">
        <f t="array" ref="CW19">IF($ET19="","",INDEX('[1]base consolidad MIDAGRI'!BS$2:BS$597,$ET19))</f>
        <v>0</v>
      </c>
      <c r="CX19" s="29">
        <f t="array" ref="CX19">IF($ET19="","",INDEX('[1]base consolidad MIDAGRI'!BV$2:BV$597,$ET19))</f>
        <v>0</v>
      </c>
      <c r="CY19" s="29">
        <f t="array" ref="CY19">IF($ET19="","",INDEX('[1]base consolidad MIDAGRI'!BW$2:BW$597,$ET19))</f>
        <v>0</v>
      </c>
      <c r="CZ19" s="29">
        <f t="array" ref="CZ19">IF($ET19="","",INDEX('[1]base consolidad MIDAGRI'!BX$2:BX$597,$ET19))</f>
        <v>0</v>
      </c>
      <c r="DA19" s="29">
        <f t="array" ref="DA19">IF($ET19="","",INDEX('[1]base consolidad MIDAGRI'!CA$2:CA$597,$ET19))</f>
        <v>0</v>
      </c>
      <c r="DB19" s="29">
        <f t="array" ref="DB19">IF($ET19="","",INDEX('[1]base consolidad MIDAGRI'!CB$2:CB$597,$ET19))</f>
        <v>0</v>
      </c>
      <c r="DC19" s="29">
        <f t="array" ref="DC19">IF($ET19="","",INDEX('[1]base consolidad MIDAGRI'!CC$2:CC$597,$ET19))</f>
        <v>0</v>
      </c>
      <c r="DD19" s="30" t="str">
        <f t="array" ref="DD19">IF($ET19="","",IF(INDEX('[1]base consolidad MIDAGRI'!CF$2:CF$597,$ET19)="","",INDEX('[1]base consolidad MIDAGRI'!CF$2:CF$597,$ET19)))</f>
        <v/>
      </c>
      <c r="DE19" s="30" t="str">
        <f t="array" ref="DE19">IF($ET19="","",IF(INDEX('[1]base consolidad MIDAGRI'!CG$2:CG$597,$ET19)="","",INDEX('[1]base consolidad MIDAGRI'!CG$2:CG$597,$ET19)))</f>
        <v/>
      </c>
      <c r="DF19" s="29">
        <f t="array" ref="DF19">IF($ET19="","",INDEX('[1]base consolidad MIDAGRI'!CH$2:CH$597,$ET19))</f>
        <v>0</v>
      </c>
      <c r="DG19" s="30">
        <f t="array" ref="DG19">IF($ET19="","",IF(INDEX('[1]base consolidad MIDAGRI'!CL$2:CL$597,$ET19)="","",INDEX('[1]base consolidad MIDAGRI'!CL$2:CL$597,$ET19)))</f>
        <v>3118363.2650000001</v>
      </c>
      <c r="DH19" s="30">
        <f t="array" ref="DH19">IF($ET19="","",IF(INDEX('[1]base consolidad MIDAGRI'!CM$2:CM$597,$ET19)="","",INDEX('[1]base consolidad MIDAGRI'!CM$2:CM$597,$ET19)))</f>
        <v>0</v>
      </c>
      <c r="DI19" s="29">
        <f t="array" ref="DI19">IF($ET19="","",INDEX('[1]base consolidad MIDAGRI'!CN$2:CN$597,$ET19))</f>
        <v>3118363.2650000001</v>
      </c>
      <c r="DJ19" s="29">
        <f t="array" ref="DJ19">IF($ET19="","",INDEX('[1]base consolidad MIDAGRI'!CQ$2:CQ$597,$ET19))</f>
        <v>0</v>
      </c>
      <c r="DK19" s="29">
        <f t="array" ref="DK19">IF($ET19="","",INDEX('[1]base consolidad MIDAGRI'!CR$2:CR$597,$ET19))</f>
        <v>0</v>
      </c>
      <c r="DL19" s="29">
        <f t="array" ref="DL19">IF($ET19="","",INDEX('[1]base consolidad MIDAGRI'!CS$2:CS$597,$ET19))</f>
        <v>0</v>
      </c>
      <c r="DM19" s="29">
        <f t="array" ref="DM19">IF($ET19="","",INDEX('[1]base consolidad MIDAGRI'!CT$2:CT$597,$ET19))</f>
        <v>0</v>
      </c>
      <c r="DN19" s="29">
        <f t="array" ref="DN19">IF($ET19="","",INDEX('[1]base consolidad MIDAGRI'!CU$2:CU$597,$ET19))</f>
        <v>0</v>
      </c>
      <c r="DO19" s="29">
        <f t="array" ref="DO19">IF($ET19="","",INDEX('[1]base consolidad MIDAGRI'!CV$2:CV$597,$ET19))</f>
        <v>0</v>
      </c>
      <c r="DP19" s="29">
        <f t="array" ref="DP19">IF($ET19="","",INDEX('[1]base consolidad MIDAGRI'!CW$2:CW$597,$ET19))</f>
        <v>0</v>
      </c>
      <c r="DQ19" s="29">
        <f t="array" ref="DQ19">IF($ET19="","",INDEX('[1]base consolidad MIDAGRI'!CX$2:CX$597,$ET19))</f>
        <v>0</v>
      </c>
      <c r="DR19" s="29">
        <f t="array" ref="DR19">IF($ET19="","",INDEX('[1]base consolidad MIDAGRI'!CY$2:CY$597,$ET19))</f>
        <v>0</v>
      </c>
      <c r="DS19" s="29">
        <f t="array" ref="DS19">IF($ET19="","",INDEX('[1]base consolidad MIDAGRI'!CZ$2:CZ$597,$ET19))</f>
        <v>0</v>
      </c>
      <c r="DT19" s="29">
        <f t="array" ref="DT19">IF($ET19="","",INDEX('[1]base consolidad MIDAGRI'!DA$2:DA$597,$ET19))</f>
        <v>0</v>
      </c>
      <c r="DU19" s="29">
        <f t="array" ref="DU19">IF($ET19="","",INDEX('[1]base consolidad MIDAGRI'!DB$2:DB$597,$ET19))</f>
        <v>0</v>
      </c>
      <c r="DV19" s="29">
        <f t="array" ref="DV19">IF($ET19="","",INDEX('[1]base consolidad MIDAGRI'!DC$2:DC$597,$ET19))</f>
        <v>0</v>
      </c>
      <c r="DW19" s="29">
        <f t="array" ref="DW19">IF($ET19="","",INDEX('[1]base consolidad MIDAGRI'!DD$2:DD$597,$ET19))</f>
        <v>0</v>
      </c>
      <c r="DX19" s="29">
        <f t="array" ref="DX19">IF($ET19="","",INDEX('[1]base consolidad MIDAGRI'!DE$2:DE$597,$ET19))</f>
        <v>0</v>
      </c>
      <c r="DY19" s="29">
        <f t="array" ref="DY19">IF($ET19="","",INDEX('[1]base consolidad MIDAGRI'!DF$2:DF$597,$ET19))</f>
        <v>3118363.2650000001</v>
      </c>
      <c r="DZ19" s="29">
        <f t="array" ref="DZ19">IF($ET19="","",INDEX('[1]base consolidad MIDAGRI'!DG$2:DG$597,$ET19))</f>
        <v>0</v>
      </c>
      <c r="EA19" s="29">
        <f t="array" ref="EA19">IF($ET19="","",INDEX('[1]base consolidad MIDAGRI'!DH$2:DH$597,$ET19))</f>
        <v>0</v>
      </c>
      <c r="EB19" s="29">
        <f t="array" ref="EB19">IF($ET19="","",INDEX('[1]base consolidad MIDAGRI'!DI$2:DI$597,$ET19))</f>
        <v>3118363.2650000001</v>
      </c>
      <c r="EC19" s="20" t="str">
        <f t="array" ref="EC19">IF($ET19="","",IF(INDEX('[1]base consolidad MIDAGRI'!D$2:D$597,$ET19)="","",INDEX('[1]base consolidad MIDAGRI'!D$2:D$597,$ET19)))</f>
        <v>CAFE VERDE</v>
      </c>
      <c r="ED19" s="20" t="e">
        <f t="array" aca="1" ref="ED19" ca="1">IF($B19="","",_xludf.LET(_xlpm.m,_xlfn.XLOOKUP($B19&amp;"",'[1]base consolidad MIDAGRI'!$A$2:$A$597&amp;"",'[1]base consolidad MIDAGRI'!$DK$2:$DK$597,""),_xlpm.g,_xlfn.XLOOKUP($B19&amp;"",'[1]base global'!$DI$5:$DI$682&amp;"",'[1]base global'!$DK$5:$DK$682,""),IF(_xlpm.m&lt;&gt;"",_xlpm.m,_xlpm.g)))</f>
        <v>#NAME?</v>
      </c>
      <c r="EE19" s="20" t="e">
        <f t="array" aca="1" ref="EE19" ca="1">_xludf.LET(_xlpm.x,IFERROR(_xlfn.XLOOKUP($B19&amp;"",'[1]base consolidad MIDAGRI'!$A$2:$A$597&amp;"",'[1]base consolidad MIDAGRI'!$FB$2:$FB$597,""),""),IF(OR(_xlpm.x="",_xlpm.x=0),"",_xlpm.x))</f>
        <v>#NAME?</v>
      </c>
      <c r="EF19" s="31">
        <f t="array" ref="EF19">IF($ET19="","",IF(INDEX('[1]base consolidad MIDAGRI'!T$2:T$597,$ET19)="","",INDEX('[1]base consolidad MIDAGRI'!T$2:T$597,$ET19)))</f>
        <v>1</v>
      </c>
      <c r="EG19" s="20" t="str">
        <f t="array" ref="EG19">IF($ET19="","",IF(INDEX('[1]base consolidad MIDAGRI'!U$2:U$597,$ET19)="","",INDEX('[1]base consolidad MIDAGRI'!U$2:U$597,$ET19)))</f>
        <v>SI</v>
      </c>
      <c r="EH19" s="20" t="str">
        <f t="array" ref="EH19">IF($ET19="","",IF(INDEX('[1]base consolidad MIDAGRI'!V$2:V$597,$ET19)="","",INDEX('[1]base consolidad MIDAGRI'!V$2:V$597,$ET19)))</f>
        <v>SI</v>
      </c>
      <c r="EI19" s="26">
        <f t="array" ref="EI19">IF($ET19="","",IF(INDEX('[1]base consolidad MIDAGRI'!AS$2:AS$597,$ET19)="","",INDEX('[1]base consolidad MIDAGRI'!AS$2:AS$597,$ET19)))</f>
        <v>120</v>
      </c>
      <c r="EJ19" s="32">
        <f t="shared" si="0"/>
        <v>3118363.2650000001</v>
      </c>
      <c r="EK19" s="20" t="str">
        <f t="array" ref="EK19">IFERROR(_xlfn.XLOOKUP($B19&amp;"",'[1]base 7'!$AD$4:$AD$9&amp;"",'[1]base 7'!$I$4:$I$9,""),"")</f>
        <v/>
      </c>
      <c r="EL19" s="33" t="e">
        <f t="array" aca="1" ref="EL19" ca="1">_xludf.LET(_xlpm.x,IFERROR(_xlfn.XLOOKUP($B19&amp;"",'[1]ficha ruc cafe'!$A$2:$A$92&amp;"",'[1]ficha ruc cafe'!$G$2:$G$92,""),""),IF(OR(_xlpm.x="",_xlpm.x="-"),"",TRIM(_xlpm.x)))</f>
        <v>#NAME?</v>
      </c>
      <c r="EM19" s="33" t="e">
        <f t="array" aca="1" ref="EM19" ca="1">_xludf.LET(_xlpm.x,IFERROR(_xlfn.XLOOKUP($B19&amp;"",'[1]ficha ruc cafe'!$A$2:$A$92&amp;"",'[1]ficha ruc cafe'!$F$2:$F$92,""),""),IF(OR(_xlpm.x="",_xlpm.x="-"),"",TRIM(_xlpm.x)))</f>
        <v>#NAME?</v>
      </c>
      <c r="EN19" s="33" t="e">
        <f t="array" aca="1" ref="EN19" ca="1">_xludf.LET(_xlpm.x,IFERROR(_xlfn.XLOOKUP($B19&amp;"",'[1]ficha ruc cafe'!$A$2:$A$92&amp;"",'[1]ficha ruc cafe'!$C$2:$C$92,""),""),IF(OR(_xlpm.x="",_xlpm.x="-"),"",TRIM(_xlpm.x)))</f>
        <v>#NAME?</v>
      </c>
      <c r="EO19" s="25" t="e">
        <f t="array" aca="1" ref="EO19" ca="1">_xludf.LET(_xlpm.x,IFERROR(_xlfn.XLOOKUP($B19&amp;"",'[1]ficha ruc cafe'!$A$2:$A$92&amp;"",'[1]ficha ruc cafe'!$H$2:$H$92,""),""),IF(OR(_xlpm.x="",_xlpm.x="-"),"",IFERROR(DATEVALUE(TRIM(_xlpm.x)),TRIM(_xlpm.x))))</f>
        <v>#NAME?</v>
      </c>
      <c r="EP19" s="33" t="e">
        <f t="array" aca="1" ref="EP19" ca="1">_xludf.LET(_xlpm.x,IFERROR(_xlfn.XLOOKUP($B19&amp;"",'[1]ficha ruc cafe'!$A$2:$A$92&amp;"",'[1]ficha ruc cafe'!$P$2:$P$92,""),""),IF(OR(_xlpm.x="",_xlpm.x="-"),"",TRIM(_xlpm.x)))</f>
        <v>#NAME?</v>
      </c>
      <c r="EQ19" s="33" t="e">
        <f t="array" aca="1" ref="EQ19" ca="1">_xludf.LET(_xlpm.x,IFERROR(_xlfn.XLOOKUP($B19&amp;"",'[1]ficha ruc cafe'!$A$2:$A$92&amp;"",'[1]ficha ruc cafe'!$Q$2:$Q$92,""),""),IF(OR(_xlpm.x="",_xlpm.x="-"),"",TRIM(_xlpm.x)))</f>
        <v>#NAME?</v>
      </c>
      <c r="ER19" s="33" t="e">
        <f t="array" aca="1" ref="ER19" ca="1">_xludf.LET(_xlpm.x,IFERROR(_xlfn.XLOOKUP($B19&amp;"",'[1]ficha ruc cafe'!$A$2:$A$92&amp;"",'[1]ficha ruc cafe'!$R$2:$R$92,""),""),IF(OR(_xlpm.x="",_xlpm.x="-"),"",TRIM(_xlpm.x)))</f>
        <v>#NAME?</v>
      </c>
      <c r="ES19" s="33" t="e">
        <f t="array" aca="1" ref="ES19" ca="1">_xludf.LET(_xlpm.x,IFERROR(_xlfn.XLOOKUP($B19&amp;"",'[1]ficha ruc cafe'!$A$2:$A$92&amp;"",'[1]ficha ruc cafe'!$T$2:$T$92,""),""),IF(OR(_xlpm.x="",_xlpm.x="-"),"",TRIM(_xlpm.x)))</f>
        <v>#NAME?</v>
      </c>
      <c r="ET19" s="31">
        <f>IFERROR(MATCH($B19,'[1]base consolidad MIDAGRI'!$A$2:$A$597,0),"")</f>
        <v>327</v>
      </c>
      <c r="EU19" s="34">
        <f>IFERROR(MATCH($B19,'[1]base global'!$DI$5:$DI$682,0)+4,"")</f>
        <v>548</v>
      </c>
    </row>
    <row r="20" spans="1:151" ht="183.75" customHeight="1" x14ac:dyDescent="0.3">
      <c r="A20" s="20">
        <v>19</v>
      </c>
      <c r="B20" s="21">
        <v>20602650643</v>
      </c>
      <c r="C20" s="22" t="s">
        <v>3228</v>
      </c>
      <c r="D20" s="22" t="s">
        <v>3229</v>
      </c>
      <c r="E20" s="24" t="str">
        <f t="array" ref="E20">IF($ET20="","",IF(INDEX('[1]base consolidad MIDAGRI'!DW$2:DW$597,$ET20)="","",INDEX('[1]base consolidad MIDAGRI'!DW$2:DW$597,$ET20)))</f>
        <v>Asociación Agroexportadora de la Región San Martín</v>
      </c>
      <c r="F20" s="20" t="str">
        <f t="array" ref="F20">IF($ET20="","",IF(INDEX('[1]base consolidad MIDAGRI'!DU$2:DU$597,$ET20)="","",INDEX('[1]base consolidad MIDAGRI'!DU$2:DU$597,$ET20)))</f>
        <v xml:space="preserve">Organización agraria dedicada a la producción de café, que cuenta con diversas certificaciones, como orgánico y comercio justo, además de la marca de Agricultura Familiar. Está conformada por 607 socios.
</v>
      </c>
      <c r="G20" s="20" t="s">
        <v>3230</v>
      </c>
      <c r="H20" s="20" t="s">
        <v>3231</v>
      </c>
      <c r="I20" s="23" t="str">
        <f t="array" ref="I20">IF($ET20="","",IF(INDEX('[1]base consolidad MIDAGRI'!DJ$2:DJ$597,$ET20)="","",INDEX('[1]base consolidad MIDAGRI'!DJ$2:DJ$597,$ET20)))</f>
        <v>ASOCIACIÓN AGROEXPORTADORA DE LA REGIÓN SAN MARTÍN</v>
      </c>
      <c r="J20" s="23" t="str">
        <f t="array" ref="J20">IF($ET20="","",IF(INDEX('[1]base consolidad MIDAGRI'!DQ$2:DQ$597,$ET20)="","",INDEX('[1]base consolidad MIDAGRI'!DQ$2:DQ$597,$ET20)))</f>
        <v>SI</v>
      </c>
      <c r="K20" s="25">
        <f t="array" ref="K20">IF($ET20="","",IF(INDEX('[1]base consolidad MIDAGRI'!DR$2:DR$597,$ET20)="","",INDEX('[1]base consolidad MIDAGRI'!DR$2:DR$597,$ET20)))</f>
        <v>43062</v>
      </c>
      <c r="L20" s="20" t="str">
        <f t="array" ref="L20">IF($ET20="","",IF(INDEX('[1]base consolidad MIDAGRI'!DN$2:DN$597,$ET20)="","",INDEX('[1]base consolidad MIDAGRI'!DN$2:DN$597,$ET20)))</f>
        <v>San Martín</v>
      </c>
      <c r="M20" s="20" t="e">
        <f t="array" aca="1" ref="M20" ca="1">IF($ET20="","",_xludf.LET(_xlpm.x,INDEX('[1]base consolidad MIDAGRI'!H$2:H$597,$ET20),IF(_xlpm.x="","",SUBSTITUTE(TRIM(_xlpm.x),"Convencion","Convención"))))</f>
        <v>#NAME?</v>
      </c>
      <c r="N20" s="20" t="str">
        <f t="array" ref="N20">IF($ET20="","",IF(INDEX('[1]base consolidad MIDAGRI'!I$2:I$597,$ET20)="","",INDEX('[1]base consolidad MIDAGRI'!I$2:I$597,$ET20)))</f>
        <v>Moyobamba</v>
      </c>
      <c r="O20" s="20" t="e">
        <f t="array" aca="1" ref="O20" ca="1">IF($B20="","",_xludf.LET(_xlpm.m,_xlfn.XLOOKUP($B20&amp;"",'[1]base consolidad MIDAGRI'!$A$2:$A$597&amp;"",'[1]base consolidad MIDAGRI'!$F$2:$F$597,""),_xlpm.g,_xlfn.XLOOKUP($B20&amp;"",'[1]base global'!$DI$5:$DI$682&amp;"",'[1]base global'!$E$5:$E$682,""),RIGHT("000000"&amp;IF(_xlpm.m&lt;&gt;"",_xlpm.m,IF(_xlpm.g&lt;&gt;"",_xlpm.g,"220101")),6)))</f>
        <v>#NAME?</v>
      </c>
      <c r="P20" s="20" t="str">
        <f t="array" ref="P20">IF($ET20="","",IF(INDEX('[1]base consolidad MIDAGRI'!E$2:E$597,$ET20)="","",INDEX('[1]base consolidad MIDAGRI'!E$2:E$597,$ET20)))</f>
        <v>San Martin</v>
      </c>
      <c r="Q20" s="20" t="str">
        <f t="array" ref="Q20">IF($ET20="","",IF(INDEX('[1]base consolidad MIDAGRI'!EK$2:EK$597,$ET20)="","",INDEX('[1]base consolidad MIDAGRI'!EK$2:EK$597,$ET20)))</f>
        <v>Car.Marginal Nro. S/N (Al Costado de Perhusac)</v>
      </c>
      <c r="R20" s="20" t="str">
        <f t="array" ref="R20">IF($ET20="","",IF(INDEX('[1]base consolidad MIDAGRI'!ES$2:ES$597,$ET20)="","",INDEX('[1]base consolidad MIDAGRI'!ES$2:ES$597,$ET20)))</f>
        <v>Zamora Malca Gerardo</v>
      </c>
      <c r="S20" s="20">
        <f t="array" ref="S20">IF($ET20="","",IF(INDEX('[1]base consolidad MIDAGRI'!ET$2:ET$597,$ET20)="","",INDEX('[1]base consolidad MIDAGRI'!ET$2:ET$597,$ET20)))</f>
        <v>981234888</v>
      </c>
      <c r="T20" s="20" t="str">
        <f t="array" ref="T20">IF($ET20="","",IF(INDEX('[1]base consolidad MIDAGRI'!EP$2:EP$597,$ET20)="","",INDEX('[1]base consolidad MIDAGRI'!EP$2:EP$597,$ET20)))</f>
        <v>Zamora Malca Gerardo</v>
      </c>
      <c r="U20" s="20" t="str">
        <f t="array" ref="U20">IF($ET20="","",IF(INDEX('[1]base consolidad MIDAGRI'!EL$2:EL$597,$ET20)="","",INDEX('[1]base consolidad MIDAGRI'!EL$2:EL$597,$ET20)))</f>
        <v>agroexportadorsanmartin@hotmail.com</v>
      </c>
      <c r="V20" s="20">
        <f t="array" ref="V20">IF($ET20="","",IF(INDEX('[1]base consolidad MIDAGRI'!EM$2:EM$597,$ET20)="","",INDEX('[1]base consolidad MIDAGRI'!EM$2:EM$597,$ET20)))</f>
        <v>981234888</v>
      </c>
      <c r="W20" s="35" t="str">
        <f t="array" ref="W20">IF($ET20="","",IF(INDEX('[1]base consolidad MIDAGRI'!EN$2:EN$597,$ET20)="","",INDEX('[1]base consolidad MIDAGRI'!EN$2:EN$597,$ET20)))</f>
        <v>https://agrosanmartin.com/</v>
      </c>
      <c r="X20" s="20" t="str">
        <f t="array" ref="X20">IF($ET20="","",IF(INDEX('[1]base consolidad MIDAGRI'!EO$2:EO$597,$ET20)="","",INDEX('[1]base consolidad MIDAGRI'!EO$2:EO$597,$ET20)))</f>
        <v/>
      </c>
      <c r="Y20" s="26">
        <f t="array" ref="Y20">IF($ET20="","",IF(INDEX('[1]base consolidad MIDAGRI'!DX$2:DX$597,$ET20)="","",INDEX('[1]base consolidad MIDAGRI'!DX$2:DX$597,$ET20)))</f>
        <v>607</v>
      </c>
      <c r="Z20" s="26">
        <f t="array" ref="Z20">IF($ET20="","",IF(INDEX('[1]base consolidad MIDAGRI'!DY$2:DY$597,$ET20)="","",INDEX('[1]base consolidad MIDAGRI'!DY$2:DY$597,$ET20)))</f>
        <v>155</v>
      </c>
      <c r="AA20" s="20" t="str">
        <f t="array" ref="AA20">IF($ET20="","",IF(INDEX('[1]base consolidad MIDAGRI'!C$2:C$597,$ET20)="","",INDEX('[1]base consolidad MIDAGRI'!C$2:C$597,$ET20)))</f>
        <v>CAFÉ</v>
      </c>
      <c r="AB20" s="20">
        <f t="array" ref="AB20">IF($ET20="","",IF(INDEX('[1]base consolidad MIDAGRI'!DZ$2:DZ$597,$ET20)="","",INDEX('[1]base consolidad MIDAGRI'!DZ$2:DZ$597,$ET20)))</f>
        <v>1500</v>
      </c>
      <c r="AC20" s="20" t="str">
        <f t="array" ref="AC20">IF($ET20="","",IF(INDEX('[1]base consolidad MIDAGRI'!EA$2:EA$597,$ET20)="","",INDEX('[1]base consolidad MIDAGRI'!EA$2:EA$597,$ET20)))</f>
        <v>22000 qq</v>
      </c>
      <c r="AD20" s="20" t="str">
        <f t="array" ref="AD20">IF($ET20="","",IF(INDEX('[1]base consolidad MIDAGRI'!EB$2:EB$597,$ET20)="","",INDEX('[1]base consolidad MIDAGRI'!EB$2:EB$597,$ET20)))</f>
        <v>Marzo - Noviembre</v>
      </c>
      <c r="AE20" s="20" t="str">
        <f t="array" ref="AE20">IF($ET20="","",IF(INDEX('[1]base consolidad MIDAGRI'!EC$2:EC$597,$ET20)="","",INDEX('[1]base consolidad MIDAGRI'!EC$2:EC$597,$ET20)))</f>
        <v>Marzo - Diciembre</v>
      </c>
      <c r="AF20" s="20" t="e">
        <f t="array" aca="1" ref="AF20" ca="1">_xludf.LET(_xlpm.x,IFERROR(_xlfn.XLOOKUP($B20&amp;"",'[1]base consolidad MIDAGRI'!$A$2:$A$597&amp;"",'[1]base consolidad MIDAGRI'!$ED$2:$ED$597,""),""),IF(OR(_xlpm.x="",_xlpm.x=0),"",_xlpm.x))</f>
        <v>#NAME?</v>
      </c>
      <c r="AG20" s="20" t="e">
        <f t="array" aca="1" ref="AG20" ca="1">_xludf.LET(_xlpm.x,IFERROR(_xlfn.XLOOKUP($B20&amp;"",'[1]base consolidad MIDAGRI'!$A$2:$A$597&amp;"",'[1]base consolidad MIDAGRI'!$EE$2:$EE$597,""),""),IF(OR(_xlpm.x="",_xlpm.x=0),"",_xlpm.x))</f>
        <v>#NAME?</v>
      </c>
      <c r="AH20" s="20" t="str">
        <f t="array" ref="AH20">IF($ET20="","",IF(INDEX('[1]base consolidad MIDAGRI'!EF$2:EF$597,$ET20)="","",INDEX('[1]base consolidad MIDAGRI'!EF$2:EF$597,$ET20)))</f>
        <v>Si (vigencia hasta el 23/10/2026) certificación de OCI Internacionla N° LPO -00750</v>
      </c>
      <c r="AI20" s="20" t="str">
        <f t="array" ref="AI20">IF($ET20="","",IF(INDEX('[1]base consolidad MIDAGRI'!EG$2:EG$597,$ET20)="","",INDEX('[1]base consolidad MIDAGRI'!EG$2:EG$597,$ET20)))</f>
        <v>Si (vigencia hasta junio del 2028)</v>
      </c>
      <c r="AJ20" s="20" t="str">
        <f t="array" ref="AJ20">IF($ET20="","",IF(INDEX('[1]base consolidad MIDAGRI'!EH$2:EH$597,$ET20)="","",INDEX('[1]base consolidad MIDAGRI'!EH$2:EH$597,$ET20)))</f>
        <v>Certificación Orgánica
Certificación Comercio Justo (Fairtrade)</v>
      </c>
      <c r="AK20" s="20" t="str">
        <f t="array" ref="AK20">IF($ET20="","",IF(INDEX('[1]base consolidad MIDAGRI'!EI$2:EI$597,$ET20)="","",INDEX('[1]base consolidad MIDAGRI'!EI$2:EI$597,$ET20)))</f>
        <v>Grado 1: 40 contenedores
Grado 2: 15 contenedores
Café Especial incluir :  Cafes taza limpia de 82 a 83 puntos SCA</v>
      </c>
      <c r="AL20" s="20" t="str">
        <f t="array" ref="AL20">IF($ET20="","",IF(INDEX('[1]base consolidad MIDAGRI'!EV$2:EV$597,$ET20)="","",INDEX('[1]base consolidad MIDAGRI'!EV$2:EV$597,$ET20)))</f>
        <v>No cuenta con Registro</v>
      </c>
      <c r="AM20" s="25" t="str">
        <f t="array" ref="AM20">IF($ET20="","",IF(INDEX('[1]base consolidad MIDAGRI'!EW$2:EW$597,$ET20)="","",INDEX('[1]base consolidad MIDAGRI'!EW$2:EW$597,$ET20)))</f>
        <v/>
      </c>
      <c r="AN20" s="20" t="str">
        <f t="array" ref="AN20">IF($ET20="","",IF(INDEX('[1]base consolidad MIDAGRI'!EX$2:EX$597,$ET20)="","",INDEX('[1]base consolidad MIDAGRI'!EX$2:EX$597,$ET20)))</f>
        <v>NO</v>
      </c>
      <c r="AO20" s="20" t="str">
        <f t="array" ref="AO20">IF($ET20="","",IF(INDEX('[1]base consolidad MIDAGRI'!EY$2:EY$597,$ET20)="","",INDEX('[1]base consolidad MIDAGRI'!EY$2:EY$597,$ET20)))</f>
        <v>NO</v>
      </c>
      <c r="AP20" s="20" t="str">
        <f t="array" ref="AP20">IF($ET20="","",IF(INDEX('[1]base consolidad MIDAGRI'!EZ$2:EZ$597,$ET20)="","",INDEX('[1]base consolidad MIDAGRI'!EZ$2:EZ$597,$ET20)))</f>
        <v>NO</v>
      </c>
      <c r="AQ20" s="20" t="str">
        <f t="array" ref="AQ20">IF($ET20="","",IF(INDEX('[1]base consolidad MIDAGRI'!FA$2:FA$597,$ET20)="","",INDEX('[1]base consolidad MIDAGRI'!FA$2:FA$597,$ET20)))</f>
        <v/>
      </c>
      <c r="AR20" s="23" t="str">
        <f t="array" ref="AR20">IF($ET20="","",IF(INDEX('[1]base consolidad MIDAGRI'!FC$2:FC$597,$ET20)="","",INDEX('[1]base consolidad MIDAGRI'!FC$2:FC$597,$ET20)))</f>
        <v>SI</v>
      </c>
      <c r="AS20" s="27">
        <f t="array" ref="AS20">IF($ET20="","",IF(INDEX('[1]base consolidad MIDAGRI'!FD$2:FD$597,$ET20)="","",INDEX('[1]base consolidad MIDAGRI'!FD$2:FD$597,$ET20)))</f>
        <v>6402453</v>
      </c>
      <c r="AT20" s="27">
        <f t="array" ref="AT20">IF($ET20="","",IF(INDEX('[1]base consolidad MIDAGRI'!FE$2:FE$597,$ET20)="","",INDEX('[1]base consolidad MIDAGRI'!FE$2:FE$597,$ET20)))</f>
        <v>864660</v>
      </c>
      <c r="AU20" s="27">
        <f t="array" ref="AU20">IF($ET20="","",IF(INDEX('[1]base consolidad MIDAGRI'!FF$2:FF$597,$ET20)="","",INDEX('[1]base consolidad MIDAGRI'!FF$2:FF$597,$ET20)))</f>
        <v>12531.30434782609</v>
      </c>
      <c r="AV20" s="27">
        <f t="array" ref="AV20">IF($ET20="","",IF(INDEX('[1]base consolidad MIDAGRI'!FG$2:FG$597,$ET20)="","",INDEX('[1]base consolidad MIDAGRI'!FG$2:FG$597,$ET20)))</f>
        <v>45.568379446640307</v>
      </c>
      <c r="AW20" s="20" t="str">
        <f t="array" ref="AW20">IF($ET20="","",IF(INDEX('[1]base consolidad MIDAGRI'!FH$2:FH$597,$ET20)="","",INDEX('[1]base consolidad MIDAGRI'!FH$2:FH$597,$ET20)))</f>
        <v>Alemania, Suecia,Mexico, Belgica, Reino Unido</v>
      </c>
      <c r="AX20" s="20" t="str">
        <f t="array" ref="AX20">IF($ET20="","",IF(INDEX('[1]base consolidad MIDAGRI'!R$2:R$597,$ET20)="","",INDEX('[1]base consolidad MIDAGRI'!R$2:R$597,$ET20)))</f>
        <v>PAC</v>
      </c>
      <c r="AY20" s="20" t="str">
        <f t="array" ref="AY20">IF($ET20="","",IF(INDEX('[1]base consolidad MIDAGRI'!S$2:S$597,$ET20)="","",INDEX('[1]base consolidad MIDAGRI'!S$2:S$597,$ET20)))</f>
        <v>2025</v>
      </c>
      <c r="AZ20" s="20">
        <f t="array" ref="AZ20">IF($ET20="","",IF(INDEX('[1]base consolidad MIDAGRI'!DS$2:DS$597,$ET20)="","",INDEX('[1]base consolidad MIDAGRI'!DS$2:DS$597,$ET20)))</f>
        <v>2025</v>
      </c>
      <c r="BA20" s="20" t="s">
        <v>184</v>
      </c>
      <c r="BB20" s="20" t="e">
        <f t="array" aca="1" ref="BB20" ca="1">IF($ET20="","",_xludf.LET(_xlpm.x,INDEX('[1]base consolidad MIDAGRI'!DT$2:DT$597,$ET20),IF(_xlpm.x="","",_xludf.IFS(LOWER(TRIM(_xlpm.x))="ejecucion","Ejecución",LOWER(TRIM(_xlpm.x))="ejecusion","Ejecución",TRUE,TRIM(_xlpm.x)))))</f>
        <v>#NAME?</v>
      </c>
      <c r="BC20" s="20" t="str">
        <f t="array" ref="BC20">IF($ET20="","",IF(INDEX('[1]base consolidad MIDAGRI'!DV$2:DV$597,$ET20)="","",INDEX('[1]base consolidad MIDAGRI'!DV$2:DV$597,$ET20)))</f>
        <v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v>
      </c>
      <c r="BD20" s="28">
        <f t="array" ref="BD20">IF($ET20="","",IF(INDEX('[1]base consolidad MIDAGRI'!EJ$2:EJ$597,$ET20)="","",INDEX('[1]base consolidad MIDAGRI'!EJ$2:EJ$597,$ET20)))</f>
        <v>0.8</v>
      </c>
      <c r="BE20" s="20" t="str">
        <f t="array" ref="BE20">IF($ET20="","",IF(INDEX('[1]base consolidad MIDAGRI'!FI$2:FI$597,$ET20)="","",INDEX('[1]base consolidad MIDAGRI'!FI$2:FI$597,$ET20)))</f>
        <v>pacMAYOR|san martin</v>
      </c>
      <c r="BF20" s="26">
        <f t="array" ref="BF20">IF($ET20="","",INDEX('[1]base consolidad MIDAGRI'!W$2:W$597,$ET20))</f>
        <v>0</v>
      </c>
      <c r="BG20" s="26">
        <f t="array" ref="BG20">IF($ET20="","",INDEX('[1]base consolidad MIDAGRI'!X$2:X$597,$ET20))</f>
        <v>0</v>
      </c>
      <c r="BH20" s="26">
        <f t="array" ref="BH20">IF($ET20="","",INDEX('[1]base consolidad MIDAGRI'!Y$2:Y$597,$ET20))</f>
        <v>0</v>
      </c>
      <c r="BI20" s="26">
        <f t="array" ref="BI20">IF($ET20="","",INDEX('[1]base consolidad MIDAGRI'!Z$2:Z$597,$ET20))</f>
        <v>0</v>
      </c>
      <c r="BJ20" s="26">
        <f t="array" ref="BJ20">IF($ET20="","",INDEX('[1]base consolidad MIDAGRI'!AA$2:AA$597,$ET20))</f>
        <v>0</v>
      </c>
      <c r="BK20" s="26">
        <f t="array" ref="BK20">IF($ET20="","",INDEX('[1]base consolidad MIDAGRI'!AB$2:AB$597,$ET20))</f>
        <v>0</v>
      </c>
      <c r="BL20" s="26">
        <f t="array" ref="BL20">IF($ET20="","",INDEX('[1]base consolidad MIDAGRI'!AC$2:AC$597,$ET20))</f>
        <v>0</v>
      </c>
      <c r="BM20" s="26">
        <f t="array" ref="BM20">IF($ET20="","",INDEX('[1]base consolidad MIDAGRI'!AD$2:AD$597,$ET20))</f>
        <v>0</v>
      </c>
      <c r="BN20" s="26">
        <f t="array" ref="BN20">IF($ET20="","",INDEX('[1]base consolidad MIDAGRI'!AE$2:AE$597,$ET20))</f>
        <v>0</v>
      </c>
      <c r="BO20" s="26">
        <f t="array" ref="BO20">IF($ET20="","",INDEX('[1]base consolidad MIDAGRI'!AF$2:AF$597,$ET20))</f>
        <v>0</v>
      </c>
      <c r="BP20" s="26">
        <f t="array" ref="BP20">IF($ET20="","",INDEX('[1]base consolidad MIDAGRI'!AG$2:AG$597,$ET20))</f>
        <v>0</v>
      </c>
      <c r="BQ20" s="26">
        <f t="array" ref="BQ20">IF($ET20="","",INDEX('[1]base consolidad MIDAGRI'!AH$2:AH$597,$ET20))</f>
        <v>0</v>
      </c>
      <c r="BR20" s="26">
        <f t="array" ref="BR20">IF($ET20="","",INDEX('[1]base consolidad MIDAGRI'!AI$2:AI$597,$ET20))</f>
        <v>0</v>
      </c>
      <c r="BS20" s="26">
        <f t="array" ref="BS20">IF($ET20="","",INDEX('[1]base consolidad MIDAGRI'!AJ$2:AJ$597,$ET20))</f>
        <v>0</v>
      </c>
      <c r="BT20" s="26">
        <f t="array" ref="BT20">IF($ET20="","",INDEX('[1]base consolidad MIDAGRI'!AK$2:AK$597,$ET20))</f>
        <v>0</v>
      </c>
      <c r="BU20" s="26">
        <f t="array" ref="BU20">IF($ET20="","",INDEX('[1]base consolidad MIDAGRI'!AL$2:AL$597,$ET20))</f>
        <v>0</v>
      </c>
      <c r="BV20" s="26">
        <f t="array" ref="BV20">IF($ET20="","",IF(INDEX('[1]base consolidad MIDAGRI'!AM$2:AM$597,$ET20)="","",INDEX('[1]base consolidad MIDAGRI'!AM$2:AM$597,$ET20)))</f>
        <v>0</v>
      </c>
      <c r="BW20" s="26">
        <f t="array" ref="BW20">IF($ET20="","",IF(INDEX('[1]base consolidad MIDAGRI'!AN$2:AN$597,$ET20)="","",INDEX('[1]base consolidad MIDAGRI'!AN$2:AN$597,$ET20)))</f>
        <v>0</v>
      </c>
      <c r="BX20" s="26">
        <f t="array" ref="BX20">IF($ET20="","",INDEX('[1]base consolidad MIDAGRI'!AO$2:AO$597,$ET20))</f>
        <v>0</v>
      </c>
      <c r="BY20" s="26">
        <f t="array" ref="BY20">IF($ET20="","",IF(INDEX('[1]base consolidad MIDAGRI'!AP$2:AP$597,$ET20)="","",INDEX('[1]base consolidad MIDAGRI'!AP$2:AP$597,$ET20)))</f>
        <v>407</v>
      </c>
      <c r="BZ20" s="26">
        <f t="array" ref="BZ20">IF($ET20="","",IF(INDEX('[1]base consolidad MIDAGRI'!AQ$2:AQ$597,$ET20)="","",INDEX('[1]base consolidad MIDAGRI'!AQ$2:AQ$597,$ET20)))</f>
        <v>200</v>
      </c>
      <c r="CA20" s="26">
        <f t="array" ref="CA20">IF($ET20="","",INDEX('[1]base consolidad MIDAGRI'!AR$2:AR$597,$ET20))</f>
        <v>607</v>
      </c>
      <c r="CB20" s="26">
        <f t="array" ref="CB20">IF($ET20="","",INDEX('[1]base consolidad MIDAGRI'!AT$2:AT$597,$ET20))</f>
        <v>0</v>
      </c>
      <c r="CC20" s="26">
        <f t="array" ref="CC20">IF($ET20="","",INDEX('[1]base consolidad MIDAGRI'!AU$2:AU$597,$ET20))</f>
        <v>0</v>
      </c>
      <c r="CD20" s="26">
        <f t="array" ref="CD20">IF($ET20="","",INDEX('[1]base consolidad MIDAGRI'!AV$2:AV$597,$ET20))</f>
        <v>0</v>
      </c>
      <c r="CE20" s="26">
        <f t="array" ref="CE20">IF($ET20="","",INDEX('[1]base consolidad MIDAGRI'!AW$2:AW$597,$ET20))</f>
        <v>0</v>
      </c>
      <c r="CF20" s="26">
        <f t="array" ref="CF20">IF($ET20="","",INDEX('[1]base consolidad MIDAGRI'!AX$2:AX$597,$ET20))</f>
        <v>0</v>
      </c>
      <c r="CG20" s="26">
        <f t="array" ref="CG20">IF($ET20="","",INDEX('[1]base consolidad MIDAGRI'!AY$2:AY$597,$ET20))</f>
        <v>0</v>
      </c>
      <c r="CH20" s="26">
        <f t="array" ref="CH20">IF($ET20="","",INDEX('[1]base consolidad MIDAGRI'!AZ$2:AZ$597,$ET20))</f>
        <v>0</v>
      </c>
      <c r="CI20" s="26">
        <f t="array" ref="CI20">IF($ET20="","",INDEX('[1]base consolidad MIDAGRI'!BA$2:BA$597,$ET20))</f>
        <v>0</v>
      </c>
      <c r="CJ20" s="26" t="str">
        <f t="array" ref="CJ20">IF($ET20="","",IF(INDEX('[1]base consolidad MIDAGRI'!BB$2:BB$597,$ET20)="","",INDEX('[1]base consolidad MIDAGRI'!BB$2:BB$597,$ET20)))</f>
        <v/>
      </c>
      <c r="CK20" s="26" t="str">
        <f t="array" ref="CK20">IF($ET20="","",IF(INDEX('[1]base consolidad MIDAGRI'!BC$2:BC$597,$ET20)="","",INDEX('[1]base consolidad MIDAGRI'!BC$2:BC$597,$ET20)))</f>
        <v/>
      </c>
      <c r="CL20" s="26">
        <f t="array" ref="CL20">IF($ET20="","",IF(INDEX('[1]base consolidad MIDAGRI'!BD$2:BD$597,$ET20)="","",INDEX('[1]base consolidad MIDAGRI'!BD$2:BD$597,$ET20)))</f>
        <v>6</v>
      </c>
      <c r="CM20" s="26">
        <f t="array" ref="CM20">IF($ET20="","",IF(INDEX('[1]base consolidad MIDAGRI'!BE$2:BE$597,$ET20)="","",INDEX('[1]base consolidad MIDAGRI'!BE$2:BE$597,$ET20)))</f>
        <v>0</v>
      </c>
      <c r="CN20" s="29">
        <f t="array" ref="CN20">IF($ET20="","",INDEX('[1]base consolidad MIDAGRI'!BF$2:BF$597,$ET20))</f>
        <v>0</v>
      </c>
      <c r="CO20" s="29">
        <f t="array" ref="CO20">IF($ET20="","",INDEX('[1]base consolidad MIDAGRI'!BG$2:BG$597,$ET20))</f>
        <v>0</v>
      </c>
      <c r="CP20" s="29">
        <f t="array" ref="CP20">IF($ET20="","",INDEX('[1]base consolidad MIDAGRI'!BH$2:BH$597,$ET20))</f>
        <v>0</v>
      </c>
      <c r="CQ20" s="29">
        <f t="array" ref="CQ20">IF($ET20="","",INDEX('[1]base consolidad MIDAGRI'!BI$2:BI$597,$ET20))</f>
        <v>0</v>
      </c>
      <c r="CR20" s="29">
        <f t="array" ref="CR20">IF($ET20="","",INDEX('[1]base consolidad MIDAGRI'!BL$2:BL$597,$ET20))</f>
        <v>0</v>
      </c>
      <c r="CS20" s="29">
        <f t="array" ref="CS20">IF($ET20="","",INDEX('[1]base consolidad MIDAGRI'!BM$2:BM$597,$ET20))</f>
        <v>0</v>
      </c>
      <c r="CT20" s="29">
        <f t="array" ref="CT20">IF($ET20="","",INDEX('[1]base consolidad MIDAGRI'!BN$2:BN$597,$ET20))</f>
        <v>0</v>
      </c>
      <c r="CU20" s="29">
        <f t="array" ref="CU20">IF($ET20="","",INDEX('[1]base consolidad MIDAGRI'!BQ$2:BQ$597,$ET20))</f>
        <v>0</v>
      </c>
      <c r="CV20" s="29">
        <f t="array" ref="CV20">IF($ET20="","",INDEX('[1]base consolidad MIDAGRI'!BR$2:BR$597,$ET20))</f>
        <v>0</v>
      </c>
      <c r="CW20" s="29">
        <f t="array" ref="CW20">IF($ET20="","",INDEX('[1]base consolidad MIDAGRI'!BS$2:BS$597,$ET20))</f>
        <v>0</v>
      </c>
      <c r="CX20" s="29">
        <f t="array" ref="CX20">IF($ET20="","",INDEX('[1]base consolidad MIDAGRI'!BV$2:BV$597,$ET20))</f>
        <v>0</v>
      </c>
      <c r="CY20" s="29">
        <f t="array" ref="CY20">IF($ET20="","",INDEX('[1]base consolidad MIDAGRI'!BW$2:BW$597,$ET20))</f>
        <v>0</v>
      </c>
      <c r="CZ20" s="29">
        <f t="array" ref="CZ20">IF($ET20="","",INDEX('[1]base consolidad MIDAGRI'!BX$2:BX$597,$ET20))</f>
        <v>0</v>
      </c>
      <c r="DA20" s="29">
        <f t="array" ref="DA20">IF($ET20="","",INDEX('[1]base consolidad MIDAGRI'!CA$2:CA$597,$ET20))</f>
        <v>0</v>
      </c>
      <c r="DB20" s="29">
        <f t="array" ref="DB20">IF($ET20="","",INDEX('[1]base consolidad MIDAGRI'!CB$2:CB$597,$ET20))</f>
        <v>0</v>
      </c>
      <c r="DC20" s="29">
        <f t="array" ref="DC20">IF($ET20="","",INDEX('[1]base consolidad MIDAGRI'!CC$2:CC$597,$ET20))</f>
        <v>0</v>
      </c>
      <c r="DD20" s="30" t="str">
        <f t="array" ref="DD20">IF($ET20="","",IF(INDEX('[1]base consolidad MIDAGRI'!CF$2:CF$597,$ET20)="","",INDEX('[1]base consolidad MIDAGRI'!CF$2:CF$597,$ET20)))</f>
        <v/>
      </c>
      <c r="DE20" s="30" t="str">
        <f t="array" ref="DE20">IF($ET20="","",IF(INDEX('[1]base consolidad MIDAGRI'!CG$2:CG$597,$ET20)="","",INDEX('[1]base consolidad MIDAGRI'!CG$2:CG$597,$ET20)))</f>
        <v/>
      </c>
      <c r="DF20" s="29">
        <f t="array" ref="DF20">IF($ET20="","",INDEX('[1]base consolidad MIDAGRI'!CH$2:CH$597,$ET20))</f>
        <v>0</v>
      </c>
      <c r="DG20" s="30">
        <f t="array" ref="DG20">IF($ET20="","",IF(INDEX('[1]base consolidad MIDAGRI'!CL$2:CL$597,$ET20)="","",INDEX('[1]base consolidad MIDAGRI'!CL$2:CL$597,$ET20)))</f>
        <v>374967.70016578003</v>
      </c>
      <c r="DH20" s="30">
        <f t="array" ref="DH20">IF($ET20="","",IF(INDEX('[1]base consolidad MIDAGRI'!CM$2:CM$597,$ET20)="","",INDEX('[1]base consolidad MIDAGRI'!CM$2:CM$597,$ET20)))</f>
        <v>25644583.31777142</v>
      </c>
      <c r="DI20" s="29">
        <f t="array" ref="DI20">IF($ET20="","",INDEX('[1]base consolidad MIDAGRI'!CN$2:CN$597,$ET20))</f>
        <v>26019551.017937198</v>
      </c>
      <c r="DJ20" s="29">
        <f t="array" ref="DJ20">IF($ET20="","",INDEX('[1]base consolidad MIDAGRI'!CQ$2:CQ$597,$ET20))</f>
        <v>0</v>
      </c>
      <c r="DK20" s="29">
        <f t="array" ref="DK20">IF($ET20="","",INDEX('[1]base consolidad MIDAGRI'!CR$2:CR$597,$ET20))</f>
        <v>0</v>
      </c>
      <c r="DL20" s="29">
        <f t="array" ref="DL20">IF($ET20="","",INDEX('[1]base consolidad MIDAGRI'!CS$2:CS$597,$ET20))</f>
        <v>0</v>
      </c>
      <c r="DM20" s="29">
        <f t="array" ref="DM20">IF($ET20="","",INDEX('[1]base consolidad MIDAGRI'!CT$2:CT$597,$ET20))</f>
        <v>0</v>
      </c>
      <c r="DN20" s="29">
        <f t="array" ref="DN20">IF($ET20="","",INDEX('[1]base consolidad MIDAGRI'!CU$2:CU$597,$ET20))</f>
        <v>0</v>
      </c>
      <c r="DO20" s="29">
        <f t="array" ref="DO20">IF($ET20="","",INDEX('[1]base consolidad MIDAGRI'!CV$2:CV$597,$ET20))</f>
        <v>0</v>
      </c>
      <c r="DP20" s="29">
        <f t="array" ref="DP20">IF($ET20="","",INDEX('[1]base consolidad MIDAGRI'!CW$2:CW$597,$ET20))</f>
        <v>0</v>
      </c>
      <c r="DQ20" s="29">
        <f t="array" ref="DQ20">IF($ET20="","",INDEX('[1]base consolidad MIDAGRI'!CX$2:CX$597,$ET20))</f>
        <v>0</v>
      </c>
      <c r="DR20" s="29">
        <f t="array" ref="DR20">IF($ET20="","",INDEX('[1]base consolidad MIDAGRI'!CY$2:CY$597,$ET20))</f>
        <v>0</v>
      </c>
      <c r="DS20" s="29">
        <f t="array" ref="DS20">IF($ET20="","",INDEX('[1]base consolidad MIDAGRI'!CZ$2:CZ$597,$ET20))</f>
        <v>0</v>
      </c>
      <c r="DT20" s="29">
        <f t="array" ref="DT20">IF($ET20="","",INDEX('[1]base consolidad MIDAGRI'!DA$2:DA$597,$ET20))</f>
        <v>0</v>
      </c>
      <c r="DU20" s="29">
        <f t="array" ref="DU20">IF($ET20="","",INDEX('[1]base consolidad MIDAGRI'!DB$2:DB$597,$ET20))</f>
        <v>0</v>
      </c>
      <c r="DV20" s="29">
        <f t="array" ref="DV20">IF($ET20="","",INDEX('[1]base consolidad MIDAGRI'!DC$2:DC$597,$ET20))</f>
        <v>0</v>
      </c>
      <c r="DW20" s="29">
        <f t="array" ref="DW20">IF($ET20="","",INDEX('[1]base consolidad MIDAGRI'!DD$2:DD$597,$ET20))</f>
        <v>0</v>
      </c>
      <c r="DX20" s="29">
        <f t="array" ref="DX20">IF($ET20="","",INDEX('[1]base consolidad MIDAGRI'!DE$2:DE$597,$ET20))</f>
        <v>0</v>
      </c>
      <c r="DY20" s="29">
        <f t="array" ref="DY20">IF($ET20="","",INDEX('[1]base consolidad MIDAGRI'!DF$2:DF$597,$ET20))</f>
        <v>26019551.017937198</v>
      </c>
      <c r="DZ20" s="29">
        <f t="array" ref="DZ20">IF($ET20="","",INDEX('[1]base consolidad MIDAGRI'!DG$2:DG$597,$ET20))</f>
        <v>0</v>
      </c>
      <c r="EA20" s="29">
        <f t="array" ref="EA20">IF($ET20="","",INDEX('[1]base consolidad MIDAGRI'!DH$2:DH$597,$ET20))</f>
        <v>0</v>
      </c>
      <c r="EB20" s="29">
        <f t="array" ref="EB20">IF($ET20="","",INDEX('[1]base consolidad MIDAGRI'!DI$2:DI$597,$ET20))</f>
        <v>26019551.017937198</v>
      </c>
      <c r="EC20" s="20" t="str">
        <f t="array" ref="EC20">IF($ET20="","",IF(INDEX('[1]base consolidad MIDAGRI'!D$2:D$597,$ET20)="","",INDEX('[1]base consolidad MIDAGRI'!D$2:D$597,$ET20)))</f>
        <v>CAFE VERDE</v>
      </c>
      <c r="ED20" s="20" t="e">
        <f t="array" aca="1" ref="ED20" ca="1">IF($B20="","",_xludf.LET(_xlpm.m,_xlfn.XLOOKUP($B20&amp;"",'[1]base consolidad MIDAGRI'!$A$2:$A$597&amp;"",'[1]base consolidad MIDAGRI'!$DK$2:$DK$597,""),_xlpm.g,_xlfn.XLOOKUP($B20&amp;"",'[1]base global'!$DI$5:$DI$682&amp;"",'[1]base global'!$DK$5:$DK$682,""),IF(_xlpm.m&lt;&gt;"",_xlpm.m,_xlpm.g)))</f>
        <v>#NAME?</v>
      </c>
      <c r="EE20" s="20" t="e">
        <f t="array" aca="1" ref="EE20" ca="1">_xludf.LET(_xlpm.x,IFERROR(_xlfn.XLOOKUP($B20&amp;"",'[1]base consolidad MIDAGRI'!$A$2:$A$597&amp;"",'[1]base consolidad MIDAGRI'!$FB$2:$FB$597,""),""),IF(OR(_xlpm.x="",_xlpm.x=0),"",_xlpm.x))</f>
        <v>#NAME?</v>
      </c>
      <c r="EF20" s="31">
        <f t="array" ref="EF20">IF($ET20="","",IF(INDEX('[1]base consolidad MIDAGRI'!T$2:T$597,$ET20)="","",INDEX('[1]base consolidad MIDAGRI'!T$2:T$597,$ET20)))</f>
        <v>1</v>
      </c>
      <c r="EG20" s="20" t="str">
        <f t="array" ref="EG20">IF($ET20="","",IF(INDEX('[1]base consolidad MIDAGRI'!U$2:U$597,$ET20)="","",INDEX('[1]base consolidad MIDAGRI'!U$2:U$597,$ET20)))</f>
        <v>SI</v>
      </c>
      <c r="EH20" s="20" t="str">
        <f t="array" ref="EH20">IF($ET20="","",IF(INDEX('[1]base consolidad MIDAGRI'!V$2:V$597,$ET20)="","",INDEX('[1]base consolidad MIDAGRI'!V$2:V$597,$ET20)))</f>
        <v>SI</v>
      </c>
      <c r="EI20" s="26">
        <f t="array" ref="EI20">IF($ET20="","",IF(INDEX('[1]base consolidad MIDAGRI'!AS$2:AS$597,$ET20)="","",INDEX('[1]base consolidad MIDAGRI'!AS$2:AS$597,$ET20)))</f>
        <v>607</v>
      </c>
      <c r="EJ20" s="32">
        <f t="shared" si="0"/>
        <v>26019551.017937198</v>
      </c>
      <c r="EK20" s="20" t="str">
        <f t="array" ref="EK20">IFERROR(_xlfn.XLOOKUP($B20&amp;"",'[1]base 7'!$AD$4:$AD$9&amp;"",'[1]base 7'!$I$4:$I$9,""),"")</f>
        <v/>
      </c>
      <c r="EL20" s="33" t="e">
        <f t="array" aca="1" ref="EL20" ca="1">_xludf.LET(_xlpm.x,IFERROR(_xlfn.XLOOKUP($B20&amp;"",'[1]ficha ruc cafe'!$A$2:$A$92&amp;"",'[1]ficha ruc cafe'!$G$2:$G$92,""),""),IF(OR(_xlpm.x="",_xlpm.x="-"),"",TRIM(_xlpm.x)))</f>
        <v>#NAME?</v>
      </c>
      <c r="EM20" s="33" t="e">
        <f t="array" aca="1" ref="EM20" ca="1">_xludf.LET(_xlpm.x,IFERROR(_xlfn.XLOOKUP($B20&amp;"",'[1]ficha ruc cafe'!$A$2:$A$92&amp;"",'[1]ficha ruc cafe'!$F$2:$F$92,""),""),IF(OR(_xlpm.x="",_xlpm.x="-"),"",TRIM(_xlpm.x)))</f>
        <v>#NAME?</v>
      </c>
      <c r="EN20" s="33" t="e">
        <f t="array" aca="1" ref="EN20" ca="1">_xludf.LET(_xlpm.x,IFERROR(_xlfn.XLOOKUP($B20&amp;"",'[1]ficha ruc cafe'!$A$2:$A$92&amp;"",'[1]ficha ruc cafe'!$C$2:$C$92,""),""),IF(OR(_xlpm.x="",_xlpm.x="-"),"",TRIM(_xlpm.x)))</f>
        <v>#NAME?</v>
      </c>
      <c r="EO20" s="25" t="e">
        <f t="array" aca="1" ref="EO20" ca="1">_xludf.LET(_xlpm.x,IFERROR(_xlfn.XLOOKUP($B20&amp;"",'[1]ficha ruc cafe'!$A$2:$A$92&amp;"",'[1]ficha ruc cafe'!$H$2:$H$92,""),""),IF(OR(_xlpm.x="",_xlpm.x="-"),"",IFERROR(DATEVALUE(TRIM(_xlpm.x)),TRIM(_xlpm.x))))</f>
        <v>#NAME?</v>
      </c>
      <c r="EP20" s="33" t="e">
        <f t="array" aca="1" ref="EP20" ca="1">_xludf.LET(_xlpm.x,IFERROR(_xlfn.XLOOKUP($B20&amp;"",'[1]ficha ruc cafe'!$A$2:$A$92&amp;"",'[1]ficha ruc cafe'!$P$2:$P$92,""),""),IF(OR(_xlpm.x="",_xlpm.x="-"),"",TRIM(_xlpm.x)))</f>
        <v>#NAME?</v>
      </c>
      <c r="EQ20" s="33" t="e">
        <f t="array" aca="1" ref="EQ20" ca="1">_xludf.LET(_xlpm.x,IFERROR(_xlfn.XLOOKUP($B20&amp;"",'[1]ficha ruc cafe'!$A$2:$A$92&amp;"",'[1]ficha ruc cafe'!$Q$2:$Q$92,""),""),IF(OR(_xlpm.x="",_xlpm.x="-"),"",TRIM(_xlpm.x)))</f>
        <v>#NAME?</v>
      </c>
      <c r="ER20" s="33" t="e">
        <f t="array" aca="1" ref="ER20" ca="1">_xludf.LET(_xlpm.x,IFERROR(_xlfn.XLOOKUP($B20&amp;"",'[1]ficha ruc cafe'!$A$2:$A$92&amp;"",'[1]ficha ruc cafe'!$R$2:$R$92,""),""),IF(OR(_xlpm.x="",_xlpm.x="-"),"",TRIM(_xlpm.x)))</f>
        <v>#NAME?</v>
      </c>
      <c r="ES20" s="33" t="e">
        <f t="array" aca="1" ref="ES20" ca="1">_xludf.LET(_xlpm.x,IFERROR(_xlfn.XLOOKUP($B20&amp;"",'[1]ficha ruc cafe'!$A$2:$A$92&amp;"",'[1]ficha ruc cafe'!$T$2:$T$92,""),""),IF(OR(_xlpm.x="",_xlpm.x="-"),"",TRIM(_xlpm.x)))</f>
        <v>#NAME?</v>
      </c>
      <c r="ET20" s="31">
        <f>IFERROR(MATCH($B20,'[1]base consolidad MIDAGRI'!$A$2:$A$597,0),"")</f>
        <v>5</v>
      </c>
      <c r="EU20" s="34">
        <f>IFERROR(MATCH($B20,'[1]base global'!$DI$5:$DI$682,0)+4,"")</f>
        <v>601</v>
      </c>
    </row>
    <row r="21" spans="1:151" ht="183.75" customHeight="1" x14ac:dyDescent="0.3">
      <c r="A21" s="20">
        <v>20</v>
      </c>
      <c r="B21" s="21">
        <v>20603820691</v>
      </c>
      <c r="C21" s="22" t="s">
        <v>3232</v>
      </c>
      <c r="D21" s="22" t="s">
        <v>3233</v>
      </c>
      <c r="E21" s="24" t="str">
        <f t="array" ref="E21">IF($ET21="","",IF(INDEX('[1]base consolidad MIDAGRI'!DW$2:DW$597,$ET21)="","",INDEX('[1]base consolidad MIDAGRI'!DW$2:DW$597,$ET21)))</f>
        <v>Cooperativa Agraria de Servicios Múltiples Cordillera Azul</v>
      </c>
      <c r="F21" s="20" t="str">
        <f t="array" ref="F21">IF($ET21="","",IF(INDEX('[1]base consolidad MIDAGRI'!DU$2:DU$597,$ET21)="","",INDEX('[1]base consolidad MIDAGRI'!DU$2:DU$597,$ET21)))</f>
        <v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v>
      </c>
      <c r="G21" s="20" t="s">
        <v>3234</v>
      </c>
      <c r="H21" s="20" t="s">
        <v>3235</v>
      </c>
      <c r="I21" s="23" t="str">
        <f t="array" ref="I21">IF($ET21="","",IF(INDEX('[1]base consolidad MIDAGRI'!DJ$2:DJ$597,$ET21)="","",INDEX('[1]base consolidad MIDAGRI'!DJ$2:DJ$597,$ET21)))</f>
        <v>COOPERATIVA AGRARIA DE SERVICIOS MULTIPLES CORDILLERA AZUL - CORDILLERA AZUL COOP</v>
      </c>
      <c r="J21" s="23" t="str">
        <f t="array" ref="J21">IF($ET21="","",IF(INDEX('[1]base consolidad MIDAGRI'!DQ$2:DQ$597,$ET21)="","",INDEX('[1]base consolidad MIDAGRI'!DQ$2:DQ$597,$ET21)))</f>
        <v>SI</v>
      </c>
      <c r="K21" s="25">
        <f t="array" ref="K21">IF($ET21="","",IF(INDEX('[1]base consolidad MIDAGRI'!DR$2:DR$597,$ET21)="","",INDEX('[1]base consolidad MIDAGRI'!DR$2:DR$597,$ET21)))</f>
        <v>43423</v>
      </c>
      <c r="L21" s="20" t="str">
        <f t="array" ref="L21">IF($ET21="","",IF(INDEX('[1]base consolidad MIDAGRI'!DN$2:DN$597,$ET21)="","",INDEX('[1]base consolidad MIDAGRI'!DN$2:DN$597,$ET21)))</f>
        <v>San Martín</v>
      </c>
      <c r="M21" s="20" t="e">
        <f t="array" aca="1" ref="M21" ca="1">IF($ET21="","",_xludf.LET(_xlpm.x,INDEX('[1]base consolidad MIDAGRI'!H$2:H$597,$ET21),IF(_xlpm.x="","",SUBSTITUTE(TRIM(_xlpm.x),"Convencion","Convención"))))</f>
        <v>#NAME?</v>
      </c>
      <c r="N21" s="20" t="str">
        <f t="array" ref="N21">IF($ET21="","",IF(INDEX('[1]base consolidad MIDAGRI'!I$2:I$597,$ET21)="","",INDEX('[1]base consolidad MIDAGRI'!I$2:I$597,$ET21)))</f>
        <v>Bellavista</v>
      </c>
      <c r="O21" s="20" t="e">
        <f t="array" aca="1" ref="O21" ca="1">IF($B21="","",_xludf.LET(_xlpm.m,_xlfn.XLOOKUP($B21&amp;"",'[1]base consolidad MIDAGRI'!$A$2:$A$597&amp;"",'[1]base consolidad MIDAGRI'!$F$2:$F$597,""),_xlpm.g,_xlfn.XLOOKUP($B21&amp;"",'[1]base global'!$DI$5:$DI$682&amp;"",'[1]base global'!$E$5:$E$682,""),RIGHT("000000"&amp;IF(_xlpm.m&lt;&gt;"",_xlpm.m,IF(_xlpm.g&lt;&gt;"",_xlpm.g,"220201")),6)))</f>
        <v>#NAME?</v>
      </c>
      <c r="P21" s="20" t="str">
        <f t="array" ref="P21">IF($ET21="","",IF(INDEX('[1]base consolidad MIDAGRI'!E$2:E$597,$ET21)="","",INDEX('[1]base consolidad MIDAGRI'!E$2:E$597,$ET21)))</f>
        <v>San Martin</v>
      </c>
      <c r="Q21" s="20" t="str">
        <f t="array" ref="Q21">IF($ET21="","",IF(INDEX('[1]base consolidad MIDAGRI'!EK$2:EK$597,$ET21)="","",INDEX('[1]base consolidad MIDAGRI'!EK$2:EK$597,$ET21)))</f>
        <v>Carretera F. B. Terry S/N - Sector El Porvenir - Bellavista</v>
      </c>
      <c r="R21" s="20" t="str">
        <f t="array" ref="R21">IF($ET21="","",IF(INDEX('[1]base consolidad MIDAGRI'!ES$2:ES$597,$ET21)="","",INDEX('[1]base consolidad MIDAGRI'!ES$2:ES$597,$ET21)))</f>
        <v>Juan Carlos Cahuaza Rivera</v>
      </c>
      <c r="S21" s="20">
        <f t="array" ref="S21">IF($ET21="","",IF(INDEX('[1]base consolidad MIDAGRI'!ET$2:ET$597,$ET21)="","",INDEX('[1]base consolidad MIDAGRI'!ET$2:ET$597,$ET21)))</f>
        <v>979605785</v>
      </c>
      <c r="T21" s="20" t="str">
        <f t="array" ref="T21">IF($ET21="","",IF(INDEX('[1]base consolidad MIDAGRI'!EP$2:EP$597,$ET21)="","",INDEX('[1]base consolidad MIDAGRI'!EP$2:EP$597,$ET21)))</f>
        <v>Juan Carlos Cahuaza Rivera</v>
      </c>
      <c r="U21" s="20" t="str">
        <f t="array" ref="U21">IF($ET21="","",IF(INDEX('[1]base consolidad MIDAGRI'!EL$2:EL$597,$ET21)="","",INDEX('[1]base consolidad MIDAGRI'!EL$2:EL$597,$ET21)))</f>
        <v>administracion@cordillerazulperu.com</v>
      </c>
      <c r="V21" s="20">
        <f t="array" ref="V21">IF($ET21="","",IF(INDEX('[1]base consolidad MIDAGRI'!EM$2:EM$597,$ET21)="","",INDEX('[1]base consolidad MIDAGRI'!EM$2:EM$597,$ET21)))</f>
        <v>979605785</v>
      </c>
      <c r="W21" s="35" t="str">
        <f t="array" ref="W21">IF($ET21="","",IF(INDEX('[1]base consolidad MIDAGRI'!EN$2:EN$597,$ET21)="","",INDEX('[1]base consolidad MIDAGRI'!EN$2:EN$597,$ET21)))</f>
        <v>https://cordillerazulperu.com</v>
      </c>
      <c r="X21" s="35" t="str">
        <f t="array" ref="X21">IF($ET21="","",IF(INDEX('[1]base consolidad MIDAGRI'!EO$2:EO$597,$ET21)="","",INDEX('[1]base consolidad MIDAGRI'!EO$2:EO$597,$ET21)))</f>
        <v>https://www.facebook.com/people/Cooperativa-Agraria-Cordillera-Azul/100048919152277/</v>
      </c>
      <c r="Y21" s="26">
        <f t="array" ref="Y21">IF($ET21="","",IF(INDEX('[1]base consolidad MIDAGRI'!DX$2:DX$597,$ET21)="","",INDEX('[1]base consolidad MIDAGRI'!DX$2:DX$597,$ET21)))</f>
        <v>291</v>
      </c>
      <c r="Z21" s="26">
        <f t="array" ref="Z21">IF($ET21="","",IF(INDEX('[1]base consolidad MIDAGRI'!DY$2:DY$597,$ET21)="","",INDEX('[1]base consolidad MIDAGRI'!DY$2:DY$597,$ET21)))</f>
        <v>90</v>
      </c>
      <c r="AA21" s="20" t="str">
        <f t="array" ref="AA21">IF($ET21="","",IF(INDEX('[1]base consolidad MIDAGRI'!C$2:C$597,$ET21)="","",INDEX('[1]base consolidad MIDAGRI'!C$2:C$597,$ET21)))</f>
        <v>CAFÉ</v>
      </c>
      <c r="AB21" s="20">
        <f t="array" ref="AB21">IF($ET21="","",IF(INDEX('[1]base consolidad MIDAGRI'!DZ$2:DZ$597,$ET21)="","",INDEX('[1]base consolidad MIDAGRI'!DZ$2:DZ$597,$ET21)))</f>
        <v>1143</v>
      </c>
      <c r="AC21" s="20" t="str">
        <f t="array" ref="AC21">IF($ET21="","",IF(INDEX('[1]base consolidad MIDAGRI'!EA$2:EA$597,$ET21)="","",INDEX('[1]base consolidad MIDAGRI'!EA$2:EA$597,$ET21)))</f>
        <v>18548 qq</v>
      </c>
      <c r="AD21" s="20" t="str">
        <f t="array" ref="AD21">IF($ET21="","",IF(INDEX('[1]base consolidad MIDAGRI'!EB$2:EB$597,$ET21)="","",INDEX('[1]base consolidad MIDAGRI'!EB$2:EB$597,$ET21)))</f>
        <v>Marzo - Noviembre</v>
      </c>
      <c r="AE21" s="20" t="str">
        <f t="array" ref="AE21">IF($ET21="","",IF(INDEX('[1]base consolidad MIDAGRI'!EC$2:EC$597,$ET21)="","",INDEX('[1]base consolidad MIDAGRI'!EC$2:EC$597,$ET21)))</f>
        <v>Marzo - Diciembre</v>
      </c>
      <c r="AF21" s="20" t="e">
        <f t="array" aca="1" ref="AF21" ca="1">_xludf.LET(_xlpm.x,IFERROR(_xlfn.XLOOKUP($B21&amp;"",'[1]base consolidad MIDAGRI'!$A$2:$A$597&amp;"",'[1]base consolidad MIDAGRI'!$ED$2:$ED$597,""),""),IF(OR(_xlpm.x="",_xlpm.x=0),"",_xlpm.x))</f>
        <v>#NAME?</v>
      </c>
      <c r="AG21" s="20" t="e">
        <f t="array" aca="1" ref="AG21" ca="1">_xludf.LET(_xlpm.x,IFERROR(_xlfn.XLOOKUP($B21&amp;"",'[1]base consolidad MIDAGRI'!$A$2:$A$597&amp;"",'[1]base consolidad MIDAGRI'!$EE$2:$EE$597,""),""),IF(OR(_xlpm.x="",_xlpm.x=0),"",_xlpm.x))</f>
        <v>#NAME?</v>
      </c>
      <c r="AH21" s="20" t="str">
        <f t="array" ref="AH21">IF($ET21="","",IF(INDEX('[1]base consolidad MIDAGRI'!EF$2:EF$597,$ET21)="","",INDEX('[1]base consolidad MIDAGRI'!EF$2:EF$597,$ET21)))</f>
        <v>UE (PE-BIO-178.604-0001170.2025.001 vigencia 18/11/2026) USA ( ID NOP  6250042027 vigencia 19/08/2026) JAS (CE-013613-2025  vigencia 14/06/2026)</v>
      </c>
      <c r="AI21" s="20" t="str">
        <f t="array" ref="AI21">IF($ET21="","",IF(INDEX('[1]base consolidad MIDAGRI'!EG$2:EG$597,$ET21)="","",INDEX('[1]base consolidad MIDAGRI'!EG$2:EG$597,$ET21)))</f>
        <v>FLO ID 40548  vigencia 13/08/2026</v>
      </c>
      <c r="AJ21" s="20" t="str">
        <f t="array" ref="AJ21">IF($ET21="","",IF(INDEX('[1]base consolidad MIDAGRI'!EH$2:EH$597,$ET21)="","",INDEX('[1]base consolidad MIDAGRI'!EH$2:EH$597,$ET21)))</f>
        <v>Rainforest Alliance (RA_00073022201 vigencia 10/03/2026)</v>
      </c>
      <c r="AK21" s="20" t="str">
        <f t="array" ref="AK21">IF($ET21="","",IF(INDEX('[1]base consolidad MIDAGRI'!EI$2:EI$597,$ET21)="","",INDEX('[1]base consolidad MIDAGRI'!EI$2:EI$597,$ET21)))</f>
        <v xml:space="preserve">Grado 1: Se admite un máximo de 15 defectos o imperfecciones, Grado 2: Se admite un máximo de 23 defectos </v>
      </c>
      <c r="AL21" s="20" t="str">
        <f t="array" ref="AL21">IF($ET21="","",IF(INDEX('[1]base consolidad MIDAGRI'!EV$2:EV$597,$ET21)="","",INDEX('[1]base consolidad MIDAGRI'!EV$2:EV$597,$ET21)))</f>
        <v>Q0237721N/UBCOAR</v>
      </c>
      <c r="AM21" s="25">
        <f t="array" ref="AM21">IF($ET21="","",IF(INDEX('[1]base consolidad MIDAGRI'!EW$2:EW$597,$ET21)="","",INDEX('[1]base consolidad MIDAGRI'!EW$2:EW$597,$ET21)))</f>
        <v>46302</v>
      </c>
      <c r="AN21" s="20" t="str">
        <f t="array" ref="AN21">IF($ET21="","",IF(INDEX('[1]base consolidad MIDAGRI'!EX$2:EX$597,$ET21)="","",INDEX('[1]base consolidad MIDAGRI'!EX$2:EX$597,$ET21)))</f>
        <v/>
      </c>
      <c r="AO21" s="20" t="str">
        <f t="array" ref="AO21">IF($ET21="","",IF(INDEX('[1]base consolidad MIDAGRI'!EY$2:EY$597,$ET21)="","",INDEX('[1]base consolidad MIDAGRI'!EY$2:EY$597,$ET21)))</f>
        <v/>
      </c>
      <c r="AP21" s="20" t="str">
        <f t="array" ref="AP21">IF($ET21="","",IF(INDEX('[1]base consolidad MIDAGRI'!EZ$2:EZ$597,$ET21)="","",INDEX('[1]base consolidad MIDAGRI'!EZ$2:EZ$597,$ET21)))</f>
        <v>Capito</v>
      </c>
      <c r="AQ21" s="20" t="str">
        <f t="array" ref="AQ21">IF($ET21="","",IF(INDEX('[1]base consolidad MIDAGRI'!FA$2:FA$597,$ET21)="","",INDEX('[1]base consolidad MIDAGRI'!FA$2:FA$597,$ET21)))</f>
        <v>Capito</v>
      </c>
      <c r="AR21" s="23" t="str">
        <f t="array" ref="AR21">IF($ET21="","",IF(INDEX('[1]base consolidad MIDAGRI'!FC$2:FC$597,$ET21)="","",INDEX('[1]base consolidad MIDAGRI'!FC$2:FC$597,$ET21)))</f>
        <v>SI</v>
      </c>
      <c r="AS21" s="27">
        <f t="array" ref="AS21">IF($ET21="","",IF(INDEX('[1]base consolidad MIDAGRI'!FD$2:FD$597,$ET21)="","",INDEX('[1]base consolidad MIDAGRI'!FD$2:FD$597,$ET21)))</f>
        <v>723914.95000000007</v>
      </c>
      <c r="AT21" s="27">
        <f t="array" ref="AT21">IF($ET21="","",IF(INDEX('[1]base consolidad MIDAGRI'!FE$2:FE$597,$ET21)="","",INDEX('[1]base consolidad MIDAGRI'!FE$2:FE$597,$ET21)))</f>
        <v>101370</v>
      </c>
      <c r="AU21" s="27">
        <f t="array" ref="AU21">IF($ET21="","",IF(INDEX('[1]base consolidad MIDAGRI'!FF$2:FF$597,$ET21)="","",INDEX('[1]base consolidad MIDAGRI'!FF$2:FF$597,$ET21)))</f>
        <v>1469.130434782609</v>
      </c>
      <c r="AV21" s="27">
        <f t="array" ref="AV21">IF($ET21="","",IF(INDEX('[1]base consolidad MIDAGRI'!FG$2:FG$597,$ET21)="","",INDEX('[1]base consolidad MIDAGRI'!FG$2:FG$597,$ET21)))</f>
        <v>5.3422924901185773</v>
      </c>
      <c r="AW21" s="20" t="str">
        <f t="array" ref="AW21">IF($ET21="","",IF(INDEX('[1]base consolidad MIDAGRI'!FH$2:FH$597,$ET21)="","",INDEX('[1]base consolidad MIDAGRI'!FH$2:FH$597,$ET21)))</f>
        <v>Belgica, Estados Unidos, Alemania</v>
      </c>
      <c r="AX21" s="20" t="str">
        <f t="array" ref="AX21">IF($ET21="","",IF(INDEX('[1]base consolidad MIDAGRI'!R$2:R$597,$ET21)="","",INDEX('[1]base consolidad MIDAGRI'!R$2:R$597,$ET21)))</f>
        <v>PAC</v>
      </c>
      <c r="AY21" s="20" t="str">
        <f t="array" ref="AY21">IF($ET21="","",IF(INDEX('[1]base consolidad MIDAGRI'!S$2:S$597,$ET21)="","",INDEX('[1]base consolidad MIDAGRI'!S$2:S$597,$ET21)))</f>
        <v>2025</v>
      </c>
      <c r="AZ21" s="20">
        <f t="array" ref="AZ21">IF($ET21="","",IF(INDEX('[1]base consolidad MIDAGRI'!DS$2:DS$597,$ET21)="","",INDEX('[1]base consolidad MIDAGRI'!DS$2:DS$597,$ET21)))</f>
        <v>2025</v>
      </c>
      <c r="BA21" s="20" t="s">
        <v>184</v>
      </c>
      <c r="BB21" s="20" t="e">
        <f t="array" aca="1" ref="BB21" ca="1">IF($ET21="","",_xludf.LET(_xlpm.x,INDEX('[1]base consolidad MIDAGRI'!DT$2:DT$597,$ET21),IF(_xlpm.x="","",_xludf.IFS(LOWER(TRIM(_xlpm.x))="ejecucion","Ejecución",LOWER(TRIM(_xlpm.x))="ejecusion","Ejecución",TRUE,TRIM(_xlpm.x)))))</f>
        <v>#NAME?</v>
      </c>
      <c r="BC21" s="20" t="str">
        <f t="array" ref="BC21">IF($ET21="","",IF(INDEX('[1]base consolidad MIDAGRI'!DV$2:DV$597,$ET21)="","",INDEX('[1]base consolidad MIDAGRI'!DV$2:DV$597,$ET21)))</f>
        <v>En el 2025 se realizaron ventas por más de 20 millones de soles como ventas nacionales y en ventas internacionales S/. 2,127,055.09 con mercado destino a Bélgica ( COFFEETEAM)</v>
      </c>
      <c r="BD21" s="28">
        <f t="array" ref="BD21">IF($ET21="","",IF(INDEX('[1]base consolidad MIDAGRI'!EJ$2:EJ$597,$ET21)="","",INDEX('[1]base consolidad MIDAGRI'!EJ$2:EJ$597,$ET21)))</f>
        <v>1</v>
      </c>
      <c r="BE21" s="20" t="str">
        <f t="array" ref="BE21">IF($ET21="","",IF(INDEX('[1]base consolidad MIDAGRI'!FI$2:FI$597,$ET21)="","",INDEX('[1]base consolidad MIDAGRI'!FI$2:FI$597,$ET21)))</f>
        <v>pacMAYOR|san martin</v>
      </c>
      <c r="BF21" s="26">
        <f t="array" ref="BF21">IF($ET21="","",INDEX('[1]base consolidad MIDAGRI'!W$2:W$597,$ET21))</f>
        <v>0</v>
      </c>
      <c r="BG21" s="26">
        <f t="array" ref="BG21">IF($ET21="","",INDEX('[1]base consolidad MIDAGRI'!X$2:X$597,$ET21))</f>
        <v>0</v>
      </c>
      <c r="BH21" s="26">
        <f t="array" ref="BH21">IF($ET21="","",INDEX('[1]base consolidad MIDAGRI'!Y$2:Y$597,$ET21))</f>
        <v>0</v>
      </c>
      <c r="BI21" s="26">
        <f t="array" ref="BI21">IF($ET21="","",INDEX('[1]base consolidad MIDAGRI'!Z$2:Z$597,$ET21))</f>
        <v>0</v>
      </c>
      <c r="BJ21" s="26">
        <f t="array" ref="BJ21">IF($ET21="","",INDEX('[1]base consolidad MIDAGRI'!AA$2:AA$597,$ET21))</f>
        <v>0</v>
      </c>
      <c r="BK21" s="26">
        <f t="array" ref="BK21">IF($ET21="","",INDEX('[1]base consolidad MIDAGRI'!AB$2:AB$597,$ET21))</f>
        <v>0</v>
      </c>
      <c r="BL21" s="26">
        <f t="array" ref="BL21">IF($ET21="","",INDEX('[1]base consolidad MIDAGRI'!AC$2:AC$597,$ET21))</f>
        <v>0</v>
      </c>
      <c r="BM21" s="26">
        <f t="array" ref="BM21">IF($ET21="","",INDEX('[1]base consolidad MIDAGRI'!AD$2:AD$597,$ET21))</f>
        <v>0</v>
      </c>
      <c r="BN21" s="26">
        <f t="array" ref="BN21">IF($ET21="","",INDEX('[1]base consolidad MIDAGRI'!AE$2:AE$597,$ET21))</f>
        <v>0</v>
      </c>
      <c r="BO21" s="26">
        <f t="array" ref="BO21">IF($ET21="","",INDEX('[1]base consolidad MIDAGRI'!AF$2:AF$597,$ET21))</f>
        <v>0</v>
      </c>
      <c r="BP21" s="26">
        <f t="array" ref="BP21">IF($ET21="","",INDEX('[1]base consolidad MIDAGRI'!AG$2:AG$597,$ET21))</f>
        <v>0</v>
      </c>
      <c r="BQ21" s="26">
        <f t="array" ref="BQ21">IF($ET21="","",INDEX('[1]base consolidad MIDAGRI'!AH$2:AH$597,$ET21))</f>
        <v>0</v>
      </c>
      <c r="BR21" s="26">
        <f t="array" ref="BR21">IF($ET21="","",INDEX('[1]base consolidad MIDAGRI'!AI$2:AI$597,$ET21))</f>
        <v>0</v>
      </c>
      <c r="BS21" s="26">
        <f t="array" ref="BS21">IF($ET21="","",INDEX('[1]base consolidad MIDAGRI'!AJ$2:AJ$597,$ET21))</f>
        <v>0</v>
      </c>
      <c r="BT21" s="26">
        <f t="array" ref="BT21">IF($ET21="","",INDEX('[1]base consolidad MIDAGRI'!AK$2:AK$597,$ET21))</f>
        <v>0</v>
      </c>
      <c r="BU21" s="26">
        <f t="array" ref="BU21">IF($ET21="","",INDEX('[1]base consolidad MIDAGRI'!AL$2:AL$597,$ET21))</f>
        <v>0</v>
      </c>
      <c r="BV21" s="26">
        <f t="array" ref="BV21">IF($ET21="","",IF(INDEX('[1]base consolidad MIDAGRI'!AM$2:AM$597,$ET21)="","",INDEX('[1]base consolidad MIDAGRI'!AM$2:AM$597,$ET21)))</f>
        <v>0</v>
      </c>
      <c r="BW21" s="26">
        <f t="array" ref="BW21">IF($ET21="","",IF(INDEX('[1]base consolidad MIDAGRI'!AN$2:AN$597,$ET21)="","",INDEX('[1]base consolidad MIDAGRI'!AN$2:AN$597,$ET21)))</f>
        <v>0</v>
      </c>
      <c r="BX21" s="26">
        <f t="array" ref="BX21">IF($ET21="","",INDEX('[1]base consolidad MIDAGRI'!AO$2:AO$597,$ET21))</f>
        <v>0</v>
      </c>
      <c r="BY21" s="26">
        <f t="array" ref="BY21">IF($ET21="","",IF(INDEX('[1]base consolidad MIDAGRI'!AP$2:AP$597,$ET21)="","",INDEX('[1]base consolidad MIDAGRI'!AP$2:AP$597,$ET21)))</f>
        <v>21</v>
      </c>
      <c r="BZ21" s="26">
        <f t="array" ref="BZ21">IF($ET21="","",IF(INDEX('[1]base consolidad MIDAGRI'!AQ$2:AQ$597,$ET21)="","",INDEX('[1]base consolidad MIDAGRI'!AQ$2:AQ$597,$ET21)))</f>
        <v>12</v>
      </c>
      <c r="CA21" s="26">
        <f t="array" ref="CA21">IF($ET21="","",INDEX('[1]base consolidad MIDAGRI'!AR$2:AR$597,$ET21))</f>
        <v>33</v>
      </c>
      <c r="CB21" s="26">
        <f t="array" ref="CB21">IF($ET21="","",INDEX('[1]base consolidad MIDAGRI'!AT$2:AT$597,$ET21))</f>
        <v>0</v>
      </c>
      <c r="CC21" s="26">
        <f t="array" ref="CC21">IF($ET21="","",INDEX('[1]base consolidad MIDAGRI'!AU$2:AU$597,$ET21))</f>
        <v>0</v>
      </c>
      <c r="CD21" s="26">
        <f t="array" ref="CD21">IF($ET21="","",INDEX('[1]base consolidad MIDAGRI'!AV$2:AV$597,$ET21))</f>
        <v>0</v>
      </c>
      <c r="CE21" s="26">
        <f t="array" ref="CE21">IF($ET21="","",INDEX('[1]base consolidad MIDAGRI'!AW$2:AW$597,$ET21))</f>
        <v>0</v>
      </c>
      <c r="CF21" s="26">
        <f t="array" ref="CF21">IF($ET21="","",INDEX('[1]base consolidad MIDAGRI'!AX$2:AX$597,$ET21))</f>
        <v>0</v>
      </c>
      <c r="CG21" s="26">
        <f t="array" ref="CG21">IF($ET21="","",INDEX('[1]base consolidad MIDAGRI'!AY$2:AY$597,$ET21))</f>
        <v>0</v>
      </c>
      <c r="CH21" s="26">
        <f t="array" ref="CH21">IF($ET21="","",INDEX('[1]base consolidad MIDAGRI'!AZ$2:AZ$597,$ET21))</f>
        <v>0</v>
      </c>
      <c r="CI21" s="26">
        <f t="array" ref="CI21">IF($ET21="","",INDEX('[1]base consolidad MIDAGRI'!BA$2:BA$597,$ET21))</f>
        <v>0</v>
      </c>
      <c r="CJ21" s="26" t="str">
        <f t="array" ref="CJ21">IF($ET21="","",IF(INDEX('[1]base consolidad MIDAGRI'!BB$2:BB$597,$ET21)="","",INDEX('[1]base consolidad MIDAGRI'!BB$2:BB$597,$ET21)))</f>
        <v/>
      </c>
      <c r="CK21" s="26" t="str">
        <f t="array" ref="CK21">IF($ET21="","",IF(INDEX('[1]base consolidad MIDAGRI'!BC$2:BC$597,$ET21)="","",INDEX('[1]base consolidad MIDAGRI'!BC$2:BC$597,$ET21)))</f>
        <v/>
      </c>
      <c r="CL21" s="26">
        <f t="array" ref="CL21">IF($ET21="","",IF(INDEX('[1]base consolidad MIDAGRI'!BD$2:BD$597,$ET21)="","",INDEX('[1]base consolidad MIDAGRI'!BD$2:BD$597,$ET21)))</f>
        <v>9</v>
      </c>
      <c r="CM21" s="26">
        <f t="array" ref="CM21">IF($ET21="","",IF(INDEX('[1]base consolidad MIDAGRI'!BE$2:BE$597,$ET21)="","",INDEX('[1]base consolidad MIDAGRI'!BE$2:BE$597,$ET21)))</f>
        <v>1</v>
      </c>
      <c r="CN21" s="29">
        <f t="array" ref="CN21">IF($ET21="","",INDEX('[1]base consolidad MIDAGRI'!BF$2:BF$597,$ET21))</f>
        <v>0</v>
      </c>
      <c r="CO21" s="29">
        <f t="array" ref="CO21">IF($ET21="","",INDEX('[1]base consolidad MIDAGRI'!BG$2:BG$597,$ET21))</f>
        <v>0</v>
      </c>
      <c r="CP21" s="29">
        <f t="array" ref="CP21">IF($ET21="","",INDEX('[1]base consolidad MIDAGRI'!BH$2:BH$597,$ET21))</f>
        <v>0</v>
      </c>
      <c r="CQ21" s="29">
        <f t="array" ref="CQ21">IF($ET21="","",INDEX('[1]base consolidad MIDAGRI'!BI$2:BI$597,$ET21))</f>
        <v>0</v>
      </c>
      <c r="CR21" s="29">
        <f t="array" ref="CR21">IF($ET21="","",INDEX('[1]base consolidad MIDAGRI'!BL$2:BL$597,$ET21))</f>
        <v>0</v>
      </c>
      <c r="CS21" s="29">
        <f t="array" ref="CS21">IF($ET21="","",INDEX('[1]base consolidad MIDAGRI'!BM$2:BM$597,$ET21))</f>
        <v>0</v>
      </c>
      <c r="CT21" s="29">
        <f t="array" ref="CT21">IF($ET21="","",INDEX('[1]base consolidad MIDAGRI'!BN$2:BN$597,$ET21))</f>
        <v>0</v>
      </c>
      <c r="CU21" s="29">
        <f t="array" ref="CU21">IF($ET21="","",INDEX('[1]base consolidad MIDAGRI'!BQ$2:BQ$597,$ET21))</f>
        <v>0</v>
      </c>
      <c r="CV21" s="29">
        <f t="array" ref="CV21">IF($ET21="","",INDEX('[1]base consolidad MIDAGRI'!BR$2:BR$597,$ET21))</f>
        <v>0</v>
      </c>
      <c r="CW21" s="29">
        <f t="array" ref="CW21">IF($ET21="","",INDEX('[1]base consolidad MIDAGRI'!BS$2:BS$597,$ET21))</f>
        <v>0</v>
      </c>
      <c r="CX21" s="29">
        <f t="array" ref="CX21">IF($ET21="","",INDEX('[1]base consolidad MIDAGRI'!BV$2:BV$597,$ET21))</f>
        <v>0</v>
      </c>
      <c r="CY21" s="29">
        <f t="array" ref="CY21">IF($ET21="","",INDEX('[1]base consolidad MIDAGRI'!BW$2:BW$597,$ET21))</f>
        <v>0</v>
      </c>
      <c r="CZ21" s="29">
        <f t="array" ref="CZ21">IF($ET21="","",INDEX('[1]base consolidad MIDAGRI'!BX$2:BX$597,$ET21))</f>
        <v>0</v>
      </c>
      <c r="DA21" s="29">
        <f t="array" ref="DA21">IF($ET21="","",INDEX('[1]base consolidad MIDAGRI'!CA$2:CA$597,$ET21))</f>
        <v>0</v>
      </c>
      <c r="DB21" s="29">
        <f t="array" ref="DB21">IF($ET21="","",INDEX('[1]base consolidad MIDAGRI'!CB$2:CB$597,$ET21))</f>
        <v>0</v>
      </c>
      <c r="DC21" s="29">
        <f t="array" ref="DC21">IF($ET21="","",INDEX('[1]base consolidad MIDAGRI'!CC$2:CC$597,$ET21))</f>
        <v>0</v>
      </c>
      <c r="DD21" s="30" t="str">
        <f t="array" ref="DD21">IF($ET21="","",IF(INDEX('[1]base consolidad MIDAGRI'!CF$2:CF$597,$ET21)="","",INDEX('[1]base consolidad MIDAGRI'!CF$2:CF$597,$ET21)))</f>
        <v/>
      </c>
      <c r="DE21" s="30" t="str">
        <f t="array" ref="DE21">IF($ET21="","",IF(INDEX('[1]base consolidad MIDAGRI'!CG$2:CG$597,$ET21)="","",INDEX('[1]base consolidad MIDAGRI'!CG$2:CG$597,$ET21)))</f>
        <v/>
      </c>
      <c r="DF21" s="29">
        <f t="array" ref="DF21">IF($ET21="","",INDEX('[1]base consolidad MIDAGRI'!CH$2:CH$597,$ET21))</f>
        <v>0</v>
      </c>
      <c r="DG21" s="30">
        <f t="array" ref="DG21">IF($ET21="","",IF(INDEX('[1]base consolidad MIDAGRI'!CL$2:CL$597,$ET21)="","",INDEX('[1]base consolidad MIDAGRI'!CL$2:CL$597,$ET21)))</f>
        <v>19935430.169769902</v>
      </c>
      <c r="DH21" s="30">
        <f t="array" ref="DH21">IF($ET21="","",IF(INDEX('[1]base consolidad MIDAGRI'!CM$2:CM$597,$ET21)="","",INDEX('[1]base consolidad MIDAGRI'!CM$2:CM$597,$ET21)))</f>
        <v>2127055.0888574002</v>
      </c>
      <c r="DI21" s="29">
        <f t="array" ref="DI21">IF($ET21="","",INDEX('[1]base consolidad MIDAGRI'!CN$2:CN$597,$ET21))</f>
        <v>22062485.258627299</v>
      </c>
      <c r="DJ21" s="29">
        <f t="array" ref="DJ21">IF($ET21="","",INDEX('[1]base consolidad MIDAGRI'!CQ$2:CQ$597,$ET21))</f>
        <v>0</v>
      </c>
      <c r="DK21" s="29">
        <f t="array" ref="DK21">IF($ET21="","",INDEX('[1]base consolidad MIDAGRI'!CR$2:CR$597,$ET21))</f>
        <v>0</v>
      </c>
      <c r="DL21" s="29">
        <f t="array" ref="DL21">IF($ET21="","",INDEX('[1]base consolidad MIDAGRI'!CS$2:CS$597,$ET21))</f>
        <v>0</v>
      </c>
      <c r="DM21" s="29">
        <f t="array" ref="DM21">IF($ET21="","",INDEX('[1]base consolidad MIDAGRI'!CT$2:CT$597,$ET21))</f>
        <v>0</v>
      </c>
      <c r="DN21" s="29">
        <f t="array" ref="DN21">IF($ET21="","",INDEX('[1]base consolidad MIDAGRI'!CU$2:CU$597,$ET21))</f>
        <v>0</v>
      </c>
      <c r="DO21" s="29">
        <f t="array" ref="DO21">IF($ET21="","",INDEX('[1]base consolidad MIDAGRI'!CV$2:CV$597,$ET21))</f>
        <v>0</v>
      </c>
      <c r="DP21" s="29">
        <f t="array" ref="DP21">IF($ET21="","",INDEX('[1]base consolidad MIDAGRI'!CW$2:CW$597,$ET21))</f>
        <v>0</v>
      </c>
      <c r="DQ21" s="29">
        <f t="array" ref="DQ21">IF($ET21="","",INDEX('[1]base consolidad MIDAGRI'!CX$2:CX$597,$ET21))</f>
        <v>0</v>
      </c>
      <c r="DR21" s="29">
        <f t="array" ref="DR21">IF($ET21="","",INDEX('[1]base consolidad MIDAGRI'!CY$2:CY$597,$ET21))</f>
        <v>0</v>
      </c>
      <c r="DS21" s="29">
        <f t="array" ref="DS21">IF($ET21="","",INDEX('[1]base consolidad MIDAGRI'!CZ$2:CZ$597,$ET21))</f>
        <v>0</v>
      </c>
      <c r="DT21" s="29">
        <f t="array" ref="DT21">IF($ET21="","",INDEX('[1]base consolidad MIDAGRI'!DA$2:DA$597,$ET21))</f>
        <v>0</v>
      </c>
      <c r="DU21" s="29">
        <f t="array" ref="DU21">IF($ET21="","",INDEX('[1]base consolidad MIDAGRI'!DB$2:DB$597,$ET21))</f>
        <v>0</v>
      </c>
      <c r="DV21" s="29">
        <f t="array" ref="DV21">IF($ET21="","",INDEX('[1]base consolidad MIDAGRI'!DC$2:DC$597,$ET21))</f>
        <v>0</v>
      </c>
      <c r="DW21" s="29">
        <f t="array" ref="DW21">IF($ET21="","",INDEX('[1]base consolidad MIDAGRI'!DD$2:DD$597,$ET21))</f>
        <v>0</v>
      </c>
      <c r="DX21" s="29">
        <f t="array" ref="DX21">IF($ET21="","",INDEX('[1]base consolidad MIDAGRI'!DE$2:DE$597,$ET21))</f>
        <v>0</v>
      </c>
      <c r="DY21" s="29">
        <f t="array" ref="DY21">IF($ET21="","",INDEX('[1]base consolidad MIDAGRI'!DF$2:DF$597,$ET21))</f>
        <v>22062485.258627299</v>
      </c>
      <c r="DZ21" s="29">
        <f t="array" ref="DZ21">IF($ET21="","",INDEX('[1]base consolidad MIDAGRI'!DG$2:DG$597,$ET21))</f>
        <v>0</v>
      </c>
      <c r="EA21" s="29">
        <f t="array" ref="EA21">IF($ET21="","",INDEX('[1]base consolidad MIDAGRI'!DH$2:DH$597,$ET21))</f>
        <v>0</v>
      </c>
      <c r="EB21" s="29">
        <f t="array" ref="EB21">IF($ET21="","",INDEX('[1]base consolidad MIDAGRI'!DI$2:DI$597,$ET21))</f>
        <v>22062485.258627299</v>
      </c>
      <c r="EC21" s="20" t="str">
        <f t="array" ref="EC21">IF($ET21="","",IF(INDEX('[1]base consolidad MIDAGRI'!D$2:D$597,$ET21)="","",INDEX('[1]base consolidad MIDAGRI'!D$2:D$597,$ET21)))</f>
        <v>CAFE PERGAMINO</v>
      </c>
      <c r="ED21" s="20" t="e">
        <f t="array" aca="1" ref="ED21" ca="1">IF($B21="","",_xludf.LET(_xlpm.m,_xlfn.XLOOKUP($B21&amp;"",'[1]base consolidad MIDAGRI'!$A$2:$A$597&amp;"",'[1]base consolidad MIDAGRI'!$DK$2:$DK$597,""),_xlpm.g,_xlfn.XLOOKUP($B21&amp;"",'[1]base global'!$DI$5:$DI$682&amp;"",'[1]base global'!$DK$5:$DK$682,""),IF(_xlpm.m&lt;&gt;"",_xlpm.m,_xlpm.g)))</f>
        <v>#NAME?</v>
      </c>
      <c r="EE21" s="20" t="e">
        <f t="array" aca="1" ref="EE21" ca="1">_xludf.LET(_xlpm.x,IFERROR(_xlfn.XLOOKUP($B21&amp;"",'[1]base consolidad MIDAGRI'!$A$2:$A$597&amp;"",'[1]base consolidad MIDAGRI'!$FB$2:$FB$597,""),""),IF(OR(_xlpm.x="",_xlpm.x=0),"",_xlpm.x))</f>
        <v>#NAME?</v>
      </c>
      <c r="EF21" s="31">
        <f t="array" ref="EF21">IF($ET21="","",IF(INDEX('[1]base consolidad MIDAGRI'!T$2:T$597,$ET21)="","",INDEX('[1]base consolidad MIDAGRI'!T$2:T$597,$ET21)))</f>
        <v>1</v>
      </c>
      <c r="EG21" s="20" t="str">
        <f t="array" ref="EG21">IF($ET21="","",IF(INDEX('[1]base consolidad MIDAGRI'!U$2:U$597,$ET21)="","",INDEX('[1]base consolidad MIDAGRI'!U$2:U$597,$ET21)))</f>
        <v>SI</v>
      </c>
      <c r="EH21" s="20" t="str">
        <f t="array" ref="EH21">IF($ET21="","",IF(INDEX('[1]base consolidad MIDAGRI'!V$2:V$597,$ET21)="","",INDEX('[1]base consolidad MIDAGRI'!V$2:V$597,$ET21)))</f>
        <v>SI</v>
      </c>
      <c r="EI21" s="26">
        <f t="array" ref="EI21">IF($ET21="","",IF(INDEX('[1]base consolidad MIDAGRI'!AS$2:AS$597,$ET21)="","",INDEX('[1]base consolidad MIDAGRI'!AS$2:AS$597,$ET21)))</f>
        <v>33</v>
      </c>
      <c r="EJ21" s="32">
        <f t="shared" si="0"/>
        <v>22062485.258627299</v>
      </c>
      <c r="EK21" s="20" t="str">
        <f t="array" ref="EK21">IFERROR(_xlfn.XLOOKUP($B21&amp;"",'[1]base 7'!$AD$4:$AD$9&amp;"",'[1]base 7'!$I$4:$I$9,""),"")</f>
        <v/>
      </c>
      <c r="EL21" s="33" t="e">
        <f t="array" aca="1" ref="EL21" ca="1">_xludf.LET(_xlpm.x,IFERROR(_xlfn.XLOOKUP($B21&amp;"",'[1]ficha ruc cafe'!$A$2:$A$92&amp;"",'[1]ficha ruc cafe'!$G$2:$G$92,""),""),IF(OR(_xlpm.x="",_xlpm.x="-"),"",TRIM(_xlpm.x)))</f>
        <v>#NAME?</v>
      </c>
      <c r="EM21" s="33" t="e">
        <f t="array" aca="1" ref="EM21" ca="1">_xludf.LET(_xlpm.x,IFERROR(_xlfn.XLOOKUP($B21&amp;"",'[1]ficha ruc cafe'!$A$2:$A$92&amp;"",'[1]ficha ruc cafe'!$F$2:$F$92,""),""),IF(OR(_xlpm.x="",_xlpm.x="-"),"",TRIM(_xlpm.x)))</f>
        <v>#NAME?</v>
      </c>
      <c r="EN21" s="33" t="e">
        <f t="array" aca="1" ref="EN21" ca="1">_xludf.LET(_xlpm.x,IFERROR(_xlfn.XLOOKUP($B21&amp;"",'[1]ficha ruc cafe'!$A$2:$A$92&amp;"",'[1]ficha ruc cafe'!$C$2:$C$92,""),""),IF(OR(_xlpm.x="",_xlpm.x="-"),"",TRIM(_xlpm.x)))</f>
        <v>#NAME?</v>
      </c>
      <c r="EO21" s="25" t="e">
        <f t="array" aca="1" ref="EO21" ca="1">_xludf.LET(_xlpm.x,IFERROR(_xlfn.XLOOKUP($B21&amp;"",'[1]ficha ruc cafe'!$A$2:$A$92&amp;"",'[1]ficha ruc cafe'!$H$2:$H$92,""),""),IF(OR(_xlpm.x="",_xlpm.x="-"),"",IFERROR(DATEVALUE(TRIM(_xlpm.x)),TRIM(_xlpm.x))))</f>
        <v>#NAME?</v>
      </c>
      <c r="EP21" s="33" t="e">
        <f t="array" aca="1" ref="EP21" ca="1">_xludf.LET(_xlpm.x,IFERROR(_xlfn.XLOOKUP($B21&amp;"",'[1]ficha ruc cafe'!$A$2:$A$92&amp;"",'[1]ficha ruc cafe'!$P$2:$P$92,""),""),IF(OR(_xlpm.x="",_xlpm.x="-"),"",TRIM(_xlpm.x)))</f>
        <v>#NAME?</v>
      </c>
      <c r="EQ21" s="33" t="e">
        <f t="array" aca="1" ref="EQ21" ca="1">_xludf.LET(_xlpm.x,IFERROR(_xlfn.XLOOKUP($B21&amp;"",'[1]ficha ruc cafe'!$A$2:$A$92&amp;"",'[1]ficha ruc cafe'!$Q$2:$Q$92,""),""),IF(OR(_xlpm.x="",_xlpm.x="-"),"",TRIM(_xlpm.x)))</f>
        <v>#NAME?</v>
      </c>
      <c r="ER21" s="33" t="e">
        <f t="array" aca="1" ref="ER21" ca="1">_xludf.LET(_xlpm.x,IFERROR(_xlfn.XLOOKUP($B21&amp;"",'[1]ficha ruc cafe'!$A$2:$A$92&amp;"",'[1]ficha ruc cafe'!$R$2:$R$92,""),""),IF(OR(_xlpm.x="",_xlpm.x="-"),"",TRIM(_xlpm.x)))</f>
        <v>#NAME?</v>
      </c>
      <c r="ES21" s="33" t="e">
        <f t="array" aca="1" ref="ES21" ca="1">_xludf.LET(_xlpm.x,IFERROR(_xlfn.XLOOKUP($B21&amp;"",'[1]ficha ruc cafe'!$A$2:$A$92&amp;"",'[1]ficha ruc cafe'!$T$2:$T$92,""),""),IF(OR(_xlpm.x="",_xlpm.x="-"),"",TRIM(_xlpm.x)))</f>
        <v>#NAME?</v>
      </c>
      <c r="ET21" s="31">
        <f>IFERROR(MATCH($B21,'[1]base consolidad MIDAGRI'!$A$2:$A$597,0),"")</f>
        <v>308</v>
      </c>
      <c r="EU21" s="34">
        <f>IFERROR(MATCH($B21,'[1]base global'!$DI$5:$DI$682,0)+4,"")</f>
        <v>608</v>
      </c>
    </row>
    <row r="22" spans="1:151" ht="183.75" customHeight="1" x14ac:dyDescent="0.3">
      <c r="A22" s="20">
        <v>21</v>
      </c>
      <c r="B22" s="21">
        <v>20603862369</v>
      </c>
      <c r="C22" s="22" t="s">
        <v>3236</v>
      </c>
      <c r="D22" s="22" t="s">
        <v>3237</v>
      </c>
      <c r="E22" s="24" t="str">
        <f t="array" ref="E22">IF($ET22="","",IF(INDEX('[1]base consolidad MIDAGRI'!DW$2:DW$597,$ET22)="","",INDEX('[1]base consolidad MIDAGRI'!DW$2:DW$597,$ET22)))</f>
        <v>Cooperativa Agria Tropical Products</v>
      </c>
      <c r="F22" s="20" t="str">
        <f t="array" ref="F22">IF($ET22="","",IF(INDEX('[1]base consolidad MIDAGRI'!DU$2:DU$597,$ET22)="","",INDEX('[1]base consolidad MIDAGRI'!DU$2:DU$597,$ET22)))</f>
        <v>Organización agraria dedicada a la producción de café, que cuenta con diversas certificaciones, como orgánico y comercio justo</v>
      </c>
      <c r="G22" s="20" t="s">
        <v>3238</v>
      </c>
      <c r="H22" s="20" t="s">
        <v>3239</v>
      </c>
      <c r="I22" s="23" t="str">
        <f t="array" ref="I22">IF($ET22="","",IF(INDEX('[1]base consolidad MIDAGRI'!DJ$2:DJ$597,$ET22)="","",INDEX('[1]base consolidad MIDAGRI'!DJ$2:DJ$597,$ET22)))</f>
        <v>COOPERATIVA AGRARIA TROPICALS PRODUCTS</v>
      </c>
      <c r="J22" s="23" t="str">
        <f t="array" ref="J22">IF($ET22="","",IF(INDEX('[1]base consolidad MIDAGRI'!DQ$2:DQ$597,$ET22)="","",INDEX('[1]base consolidad MIDAGRI'!DQ$2:DQ$597,$ET22)))</f>
        <v>SI</v>
      </c>
      <c r="K22" s="25">
        <f t="array" ref="K22">IF($ET22="","",IF(INDEX('[1]base consolidad MIDAGRI'!DR$2:DR$597,$ET22)="","",INDEX('[1]base consolidad MIDAGRI'!DR$2:DR$597,$ET22)))</f>
        <v>43435</v>
      </c>
      <c r="L22" s="20" t="str">
        <f t="array" ref="L22">IF($ET22="","",IF(INDEX('[1]base consolidad MIDAGRI'!DN$2:DN$597,$ET22)="","",INDEX('[1]base consolidad MIDAGRI'!DN$2:DN$597,$ET22)))</f>
        <v>Junín</v>
      </c>
      <c r="M22" s="20" t="e">
        <f t="array" aca="1" ref="M22" ca="1">IF($ET22="","",_xludf.LET(_xlpm.x,INDEX('[1]base consolidad MIDAGRI'!H$2:H$597,$ET22),IF(_xlpm.x="","",SUBSTITUTE(TRIM(_xlpm.x),"Convencion","Convención"))))</f>
        <v>#NAME?</v>
      </c>
      <c r="N22" s="20" t="str">
        <f t="array" ref="N22">IF($ET22="","",IF(INDEX('[1]base consolidad MIDAGRI'!I$2:I$597,$ET22)="","",INDEX('[1]base consolidad MIDAGRI'!I$2:I$597,$ET22)))</f>
        <v>Pichanaqui</v>
      </c>
      <c r="O22" s="20" t="e">
        <f t="array" aca="1" ref="O22" ca="1">IF($B22="","",_xludf.LET(_xlpm.m,_xlfn.XLOOKUP($B22&amp;"",'[1]base consolidad MIDAGRI'!$A$2:$A$597&amp;"",'[1]base consolidad MIDAGRI'!$F$2:$F$597,""),_xlpm.g,_xlfn.XLOOKUP($B22&amp;"",'[1]base global'!$DI$5:$DI$682&amp;"",'[1]base global'!$E$5:$E$682,""),RIGHT("000000"&amp;IF(_xlpm.m&lt;&gt;"",_xlpm.m,IF(_xlpm.g&lt;&gt;"",_xlpm.g,"120303")),6)))</f>
        <v>#NAME?</v>
      </c>
      <c r="P22" s="20" t="str">
        <f t="array" ref="P22">IF($ET22="","",IF(INDEX('[1]base consolidad MIDAGRI'!E$2:E$597,$ET22)="","",INDEX('[1]base consolidad MIDAGRI'!E$2:E$597,$ET22)))</f>
        <v>Junin</v>
      </c>
      <c r="Q22" s="20" t="str">
        <f t="array" ref="Q22">IF($ET22="","",IF(INDEX('[1]base consolidad MIDAGRI'!EK$2:EK$597,$ET22)="","",INDEX('[1]base consolidad MIDAGRI'!EK$2:EK$597,$ET22)))</f>
        <v>Jr. Andres Avelino Caceres Nro. 732 Urb. Pichanaqui (A Una Cuadra De La Av Marginal) Junin - Chanchamayo - Pichanaqui</v>
      </c>
      <c r="R22" s="20" t="str">
        <f t="array" ref="R22">IF($ET22="","",IF(INDEX('[1]base consolidad MIDAGRI'!ES$2:ES$597,$ET22)="","",INDEX('[1]base consolidad MIDAGRI'!ES$2:ES$597,$ET22)))</f>
        <v>Llantoy Camasca Williams</v>
      </c>
      <c r="S22" s="20">
        <f t="array" ref="S22">IF($ET22="","",IF(INDEX('[1]base consolidad MIDAGRI'!ET$2:ET$597,$ET22)="","",INDEX('[1]base consolidad MIDAGRI'!ET$2:ET$597,$ET22)))</f>
        <v>994569017</v>
      </c>
      <c r="T22" s="20" t="str">
        <f t="array" ref="T22">IF($ET22="","",IF(INDEX('[1]base consolidad MIDAGRI'!EP$2:EP$597,$ET22)="","",INDEX('[1]base consolidad MIDAGRI'!EP$2:EP$597,$ET22)))</f>
        <v>Llantoy Camasca Williams</v>
      </c>
      <c r="U22" s="20" t="str">
        <f t="array" ref="U22">IF($ET22="","",IF(INDEX('[1]base consolidad MIDAGRI'!EL$2:EL$597,$ET22)="","",INDEX('[1]base consolidad MIDAGRI'!EL$2:EL$597,$ET22)))</f>
        <v>gerencia@cooptropicals.com</v>
      </c>
      <c r="V22" s="20">
        <f t="array" ref="V22">IF($ET22="","",IF(INDEX('[1]base consolidad MIDAGRI'!EM$2:EM$597,$ET22)="","",INDEX('[1]base consolidad MIDAGRI'!EM$2:EM$597,$ET22)))</f>
        <v>994569017</v>
      </c>
      <c r="W22" s="35" t="str">
        <f t="array" ref="W22">IF($ET22="","",IF(INDEX('[1]base consolidad MIDAGRI'!EN$2:EN$597,$ET22)="","",INDEX('[1]base consolidad MIDAGRI'!EN$2:EN$597,$ET22)))</f>
        <v>https://cooptropicals.com/home</v>
      </c>
      <c r="X22" s="35" t="str">
        <f t="array" ref="X22">IF($ET22="","",IF(INDEX('[1]base consolidad MIDAGRI'!EO$2:EO$597,$ET22)="","",INDEX('[1]base consolidad MIDAGRI'!EO$2:EO$597,$ET22)))</f>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Y22" s="26">
        <f t="array" ref="Y22">IF($ET22="","",IF(INDEX('[1]base consolidad MIDAGRI'!DX$2:DX$597,$ET22)="","",INDEX('[1]base consolidad MIDAGRI'!DX$2:DX$597,$ET22)))</f>
        <v>135</v>
      </c>
      <c r="Z22" s="26">
        <f t="array" ref="Z22">IF($ET22="","",IF(INDEX('[1]base consolidad MIDAGRI'!DY$2:DY$597,$ET22)="","",INDEX('[1]base consolidad MIDAGRI'!DY$2:DY$597,$ET22)))</f>
        <v>68</v>
      </c>
      <c r="AA22" s="20" t="str">
        <f t="array" ref="AA22">IF($ET22="","",IF(INDEX('[1]base consolidad MIDAGRI'!C$2:C$597,$ET22)="","",INDEX('[1]base consolidad MIDAGRI'!C$2:C$597,$ET22)))</f>
        <v>CAFÉ</v>
      </c>
      <c r="AB22" s="20">
        <f t="array" ref="AB22">IF($ET22="","",IF(INDEX('[1]base consolidad MIDAGRI'!DZ$2:DZ$597,$ET22)="","",INDEX('[1]base consolidad MIDAGRI'!DZ$2:DZ$597,$ET22)))</f>
        <v>609</v>
      </c>
      <c r="AC22" s="20">
        <f t="array" ref="AC22">IF($ET22="","",IF(INDEX('[1]base consolidad MIDAGRI'!EA$2:EA$597,$ET22)="","",INDEX('[1]base consolidad MIDAGRI'!EA$2:EA$597,$ET22)))</f>
        <v>4872</v>
      </c>
      <c r="AD22" s="20" t="str">
        <f t="array" ref="AD22">IF($ET22="","",IF(INDEX('[1]base consolidad MIDAGRI'!EB$2:EB$597,$ET22)="","",INDEX('[1]base consolidad MIDAGRI'!EB$2:EB$597,$ET22)))</f>
        <v>Abril - Octubre</v>
      </c>
      <c r="AE22" s="20" t="str">
        <f t="array" ref="AE22">IF($ET22="","",IF(INDEX('[1]base consolidad MIDAGRI'!EC$2:EC$597,$ET22)="","",INDEX('[1]base consolidad MIDAGRI'!EC$2:EC$597,$ET22)))</f>
        <v>Mayo - Diciembre</v>
      </c>
      <c r="AF22" s="20" t="e">
        <f t="array" aca="1" ref="AF22" ca="1">_xludf.LET(_xlpm.x,IFERROR(_xlfn.XLOOKUP($B22&amp;"",'[1]base consolidad MIDAGRI'!$A$2:$A$597&amp;"",'[1]base consolidad MIDAGRI'!$ED$2:$ED$597,""),""),IF(OR(_xlpm.x="",_xlpm.x=0),"",_xlpm.x))</f>
        <v>#NAME?</v>
      </c>
      <c r="AG22" s="20" t="e">
        <f t="array" aca="1" ref="AG22" ca="1">_xludf.LET(_xlpm.x,IFERROR(_xlfn.XLOOKUP($B22&amp;"",'[1]base consolidad MIDAGRI'!$A$2:$A$597&amp;"",'[1]base consolidad MIDAGRI'!$EE$2:$EE$597,""),""),IF(OR(_xlpm.x="",_xlpm.x=0),"",_xlpm.x))</f>
        <v>#NAME?</v>
      </c>
      <c r="AH22" s="20" t="str">
        <f t="array" ref="AH22">IF($ET22="","",IF(INDEX('[1]base consolidad MIDAGRI'!EF$2:EF$597,$ET22)="","",INDEX('[1]base consolidad MIDAGRI'!EF$2:EF$597,$ET22)))</f>
        <v>2511042 PE, VIGENCIA HASTA 16 NOV 2026</v>
      </c>
      <c r="AI22" s="20" t="str">
        <f t="array" ref="AI22">IF($ET22="","",IF(INDEX('[1]base consolidad MIDAGRI'!EG$2:EG$597,$ET22)="","",INDEX('[1]base consolidad MIDAGRI'!EG$2:EG$597,$ET22)))</f>
        <v>FLO ID 41859, VIGENCIA HASTA 24 DIC 2029</v>
      </c>
      <c r="AJ22" s="20" t="str">
        <f t="array" ref="AJ22">IF($ET22="","",IF(INDEX('[1]base consolidad MIDAGRI'!EH$2:EH$597,$ET22)="","",INDEX('[1]base consolidad MIDAGRI'!EH$2:EH$597,$ET22)))</f>
        <v>IMO cert, Fairtrade</v>
      </c>
      <c r="AK22" s="20" t="str">
        <f t="array" ref="AK22">IF($ET22="","",IF(INDEX('[1]base consolidad MIDAGRI'!EI$2:EI$597,$ET22)="","",INDEX('[1]base consolidad MIDAGRI'!EI$2:EI$597,$ET22)))</f>
        <v>Grado 1: Se admite un máximo de 15 defectos o imperfecciones, Grado 2: Se admite un máximo de 23 defectos o imperfecciones, Grado 3: Se admite un máximo de 30 defectos o imperfecciones</v>
      </c>
      <c r="AL22" s="20" t="str">
        <f t="array" ref="AL22">IF($ET22="","",IF(INDEX('[1]base consolidad MIDAGRI'!EV$2:EV$597,$ET22)="","",INDEX('[1]base consolidad MIDAGRI'!EV$2:EV$597,$ET22)))</f>
        <v>Q1001125N/KCCOAR</v>
      </c>
      <c r="AM22" s="25">
        <f t="array" ref="AM22">IF($ET22="","",IF(INDEX('[1]base consolidad MIDAGRI'!EW$2:EW$597,$ET22)="","",INDEX('[1]base consolidad MIDAGRI'!EW$2:EW$597,$ET22)))</f>
        <v>47629</v>
      </c>
      <c r="AN22" s="20" t="str">
        <f t="array" ref="AN22">IF($ET22="","",IF(INDEX('[1]base consolidad MIDAGRI'!EX$2:EX$597,$ET22)="","",INDEX('[1]base consolidad MIDAGRI'!EX$2:EX$597,$ET22)))</f>
        <v>D´VALLYS COFFEE</v>
      </c>
      <c r="AO22" s="20" t="str">
        <f t="array" ref="AO22">IF($ET22="","",IF(INDEX('[1]base consolidad MIDAGRI'!EY$2:EY$597,$ET22)="","",INDEX('[1]base consolidad MIDAGRI'!EY$2:EY$597,$ET22)))</f>
        <v>250 gr</v>
      </c>
      <c r="AP22" s="20" t="str">
        <f t="array" ref="AP22">IF($ET22="","",IF(INDEX('[1]base consolidad MIDAGRI'!EZ$2:EZ$597,$ET22)="","",INDEX('[1]base consolidad MIDAGRI'!EZ$2:EZ$597,$ET22)))</f>
        <v>D´VALLYS COFFEE</v>
      </c>
      <c r="AQ22" s="20" t="str">
        <f t="array" ref="AQ22">IF($ET22="","",IF(INDEX('[1]base consolidad MIDAGRI'!FA$2:FA$597,$ET22)="","",INDEX('[1]base consolidad MIDAGRI'!FA$2:FA$597,$ET22)))</f>
        <v>empaque trilaminados</v>
      </c>
      <c r="AR22" s="23" t="str">
        <f t="array" ref="AR22">IF($ET22="","",IF(INDEX('[1]base consolidad MIDAGRI'!FC$2:FC$597,$ET22)="","",INDEX('[1]base consolidad MIDAGRI'!FC$2:FC$597,$ET22)))</f>
        <v>SI</v>
      </c>
      <c r="AS22" s="27">
        <f t="array" ref="AS22">IF($ET22="","",IF(INDEX('[1]base consolidad MIDAGRI'!FD$2:FD$597,$ET22)="","",INDEX('[1]base consolidad MIDAGRI'!FD$2:FD$597,$ET22)))</f>
        <v>151198.32</v>
      </c>
      <c r="AT22" s="27">
        <f t="array" ref="AT22">IF($ET22="","",IF(INDEX('[1]base consolidad MIDAGRI'!FE$2:FE$597,$ET22)="","",INDEX('[1]base consolidad MIDAGRI'!FE$2:FE$597,$ET22)))</f>
        <v>19320</v>
      </c>
      <c r="AU22" s="27">
        <f t="array" ref="AU22">IF($ET22="","",IF(INDEX('[1]base consolidad MIDAGRI'!FF$2:FF$597,$ET22)="","",INDEX('[1]base consolidad MIDAGRI'!FF$2:FF$597,$ET22)))</f>
        <v>280</v>
      </c>
      <c r="AV22" s="27">
        <f t="array" ref="AV22">IF($ET22="","",IF(INDEX('[1]base consolidad MIDAGRI'!FG$2:FG$597,$ET22)="","",INDEX('[1]base consolidad MIDAGRI'!FG$2:FG$597,$ET22)))</f>
        <v>1.0181818181818181</v>
      </c>
      <c r="AW22" s="20" t="str">
        <f t="array" ref="AW22">IF($ET22="","",IF(INDEX('[1]base consolidad MIDAGRI'!FH$2:FH$597,$ET22)="","",INDEX('[1]base consolidad MIDAGRI'!FH$2:FH$597,$ET22)))</f>
        <v>Dinamarca</v>
      </c>
      <c r="AX22" s="20" t="str">
        <f t="array" ref="AX22">IF($ET22="","",IF(INDEX('[1]base consolidad MIDAGRI'!R$2:R$597,$ET22)="","",INDEX('[1]base consolidad MIDAGRI'!R$2:R$597,$ET22)))</f>
        <v>PAC</v>
      </c>
      <c r="AY22" s="20" t="str">
        <f t="array" ref="AY22">IF($ET22="","",IF(INDEX('[1]base consolidad MIDAGRI'!S$2:S$597,$ET22)="","",INDEX('[1]base consolidad MIDAGRI'!S$2:S$597,$ET22)))</f>
        <v>2025</v>
      </c>
      <c r="AZ22" s="20">
        <f t="array" ref="AZ22">IF($ET22="","",IF(INDEX('[1]base consolidad MIDAGRI'!DS$2:DS$597,$ET22)="","",INDEX('[1]base consolidad MIDAGRI'!DS$2:DS$597,$ET22)))</f>
        <v>2025</v>
      </c>
      <c r="BA22" s="20" t="s">
        <v>184</v>
      </c>
      <c r="BB22" s="20" t="e">
        <f t="array" aca="1" ref="BB22" ca="1">IF($ET22="","",_xludf.LET(_xlpm.x,INDEX('[1]base consolidad MIDAGRI'!DT$2:DT$597,$ET22),IF(_xlpm.x="","",_xludf.IFS(LOWER(TRIM(_xlpm.x))="ejecucion","Ejecución",LOWER(TRIM(_xlpm.x))="ejecusion","Ejecución",TRUE,TRIM(_xlpm.x)))))</f>
        <v>#NAME?</v>
      </c>
      <c r="BC22" s="20" t="str">
        <f t="array" ref="BC22">IF($ET22="","",IF(INDEX('[1]base consolidad MIDAGRI'!DV$2:DV$597,$ET22)="","",INDEX('[1]base consolidad MIDAGRI'!DV$2:DV$597,$ET22)))</f>
        <v>Se viene acompañando la gestion para la ampleacion del credito para la comercializacion de café a traves de  Amazonia Impac Ventures</v>
      </c>
      <c r="BD22" s="28">
        <f t="array" ref="BD22">IF($ET22="","",IF(INDEX('[1]base consolidad MIDAGRI'!EJ$2:EJ$597,$ET22)="","",INDEX('[1]base consolidad MIDAGRI'!EJ$2:EJ$597,$ET22)))</f>
        <v>0.75</v>
      </c>
      <c r="BE22" s="20" t="str">
        <f t="array" ref="BE22">IF($ET22="","",IF(INDEX('[1]base consolidad MIDAGRI'!FI$2:FI$597,$ET22)="","",INDEX('[1]base consolidad MIDAGRI'!FI$2:FI$597,$ET22)))</f>
        <v>pacMAYOR|san martin</v>
      </c>
      <c r="BF22" s="26">
        <f t="array" ref="BF22">IF($ET22="","",INDEX('[1]base consolidad MIDAGRI'!W$2:W$597,$ET22))</f>
        <v>0</v>
      </c>
      <c r="BG22" s="26">
        <f t="array" ref="BG22">IF($ET22="","",INDEX('[1]base consolidad MIDAGRI'!X$2:X$597,$ET22))</f>
        <v>0</v>
      </c>
      <c r="BH22" s="26">
        <f t="array" ref="BH22">IF($ET22="","",INDEX('[1]base consolidad MIDAGRI'!Y$2:Y$597,$ET22))</f>
        <v>0</v>
      </c>
      <c r="BI22" s="26">
        <f t="array" ref="BI22">IF($ET22="","",INDEX('[1]base consolidad MIDAGRI'!Z$2:Z$597,$ET22))</f>
        <v>0</v>
      </c>
      <c r="BJ22" s="26">
        <f t="array" ref="BJ22">IF($ET22="","",INDEX('[1]base consolidad MIDAGRI'!AA$2:AA$597,$ET22))</f>
        <v>0</v>
      </c>
      <c r="BK22" s="26">
        <f t="array" ref="BK22">IF($ET22="","",INDEX('[1]base consolidad MIDAGRI'!AB$2:AB$597,$ET22))</f>
        <v>0</v>
      </c>
      <c r="BL22" s="26">
        <f t="array" ref="BL22">IF($ET22="","",INDEX('[1]base consolidad MIDAGRI'!AC$2:AC$597,$ET22))</f>
        <v>0</v>
      </c>
      <c r="BM22" s="26">
        <f t="array" ref="BM22">IF($ET22="","",INDEX('[1]base consolidad MIDAGRI'!AD$2:AD$597,$ET22))</f>
        <v>0</v>
      </c>
      <c r="BN22" s="26">
        <f t="array" ref="BN22">IF($ET22="","",INDEX('[1]base consolidad MIDAGRI'!AE$2:AE$597,$ET22))</f>
        <v>0</v>
      </c>
      <c r="BO22" s="26">
        <f t="array" ref="BO22">IF($ET22="","",INDEX('[1]base consolidad MIDAGRI'!AF$2:AF$597,$ET22))</f>
        <v>0</v>
      </c>
      <c r="BP22" s="26">
        <f t="array" ref="BP22">IF($ET22="","",INDEX('[1]base consolidad MIDAGRI'!AG$2:AG$597,$ET22))</f>
        <v>0</v>
      </c>
      <c r="BQ22" s="26">
        <f t="array" ref="BQ22">IF($ET22="","",INDEX('[1]base consolidad MIDAGRI'!AH$2:AH$597,$ET22))</f>
        <v>0</v>
      </c>
      <c r="BR22" s="26">
        <f t="array" ref="BR22">IF($ET22="","",INDEX('[1]base consolidad MIDAGRI'!AI$2:AI$597,$ET22))</f>
        <v>0</v>
      </c>
      <c r="BS22" s="26">
        <f t="array" ref="BS22">IF($ET22="","",INDEX('[1]base consolidad MIDAGRI'!AJ$2:AJ$597,$ET22))</f>
        <v>0</v>
      </c>
      <c r="BT22" s="26">
        <f t="array" ref="BT22">IF($ET22="","",INDEX('[1]base consolidad MIDAGRI'!AK$2:AK$597,$ET22))</f>
        <v>0</v>
      </c>
      <c r="BU22" s="26">
        <f t="array" ref="BU22">IF($ET22="","",INDEX('[1]base consolidad MIDAGRI'!AL$2:AL$597,$ET22))</f>
        <v>0</v>
      </c>
      <c r="BV22" s="26">
        <f t="array" ref="BV22">IF($ET22="","",IF(INDEX('[1]base consolidad MIDAGRI'!AM$2:AM$597,$ET22)="","",INDEX('[1]base consolidad MIDAGRI'!AM$2:AM$597,$ET22)))</f>
        <v>0</v>
      </c>
      <c r="BW22" s="26">
        <f t="array" ref="BW22">IF($ET22="","",IF(INDEX('[1]base consolidad MIDAGRI'!AN$2:AN$597,$ET22)="","",INDEX('[1]base consolidad MIDAGRI'!AN$2:AN$597,$ET22)))</f>
        <v>0</v>
      </c>
      <c r="BX22" s="26">
        <f t="array" ref="BX22">IF($ET22="","",INDEX('[1]base consolidad MIDAGRI'!AO$2:AO$597,$ET22))</f>
        <v>0</v>
      </c>
      <c r="BY22" s="26">
        <f t="array" ref="BY22">IF($ET22="","",IF(INDEX('[1]base consolidad MIDAGRI'!AP$2:AP$597,$ET22)="","",INDEX('[1]base consolidad MIDAGRI'!AP$2:AP$597,$ET22)))</f>
        <v>135</v>
      </c>
      <c r="BZ22" s="26">
        <f t="array" ref="BZ22">IF($ET22="","",IF(INDEX('[1]base consolidad MIDAGRI'!AQ$2:AQ$597,$ET22)="","",INDEX('[1]base consolidad MIDAGRI'!AQ$2:AQ$597,$ET22)))</f>
        <v>68</v>
      </c>
      <c r="CA22" s="26">
        <f t="array" ref="CA22">IF($ET22="","",INDEX('[1]base consolidad MIDAGRI'!AR$2:AR$597,$ET22))</f>
        <v>203</v>
      </c>
      <c r="CB22" s="26">
        <f t="array" ref="CB22">IF($ET22="","",INDEX('[1]base consolidad MIDAGRI'!AT$2:AT$597,$ET22))</f>
        <v>0</v>
      </c>
      <c r="CC22" s="26">
        <f t="array" ref="CC22">IF($ET22="","",INDEX('[1]base consolidad MIDAGRI'!AU$2:AU$597,$ET22))</f>
        <v>0</v>
      </c>
      <c r="CD22" s="26">
        <f t="array" ref="CD22">IF($ET22="","",INDEX('[1]base consolidad MIDAGRI'!AV$2:AV$597,$ET22))</f>
        <v>0</v>
      </c>
      <c r="CE22" s="26">
        <f t="array" ref="CE22">IF($ET22="","",INDEX('[1]base consolidad MIDAGRI'!AW$2:AW$597,$ET22))</f>
        <v>0</v>
      </c>
      <c r="CF22" s="26">
        <f t="array" ref="CF22">IF($ET22="","",INDEX('[1]base consolidad MIDAGRI'!AX$2:AX$597,$ET22))</f>
        <v>0</v>
      </c>
      <c r="CG22" s="26">
        <f t="array" ref="CG22">IF($ET22="","",INDEX('[1]base consolidad MIDAGRI'!AY$2:AY$597,$ET22))</f>
        <v>0</v>
      </c>
      <c r="CH22" s="26">
        <f t="array" ref="CH22">IF($ET22="","",INDEX('[1]base consolidad MIDAGRI'!AZ$2:AZ$597,$ET22))</f>
        <v>0</v>
      </c>
      <c r="CI22" s="26">
        <f t="array" ref="CI22">IF($ET22="","",INDEX('[1]base consolidad MIDAGRI'!BA$2:BA$597,$ET22))</f>
        <v>0</v>
      </c>
      <c r="CJ22" s="26" t="str">
        <f t="array" ref="CJ22">IF($ET22="","",IF(INDEX('[1]base consolidad MIDAGRI'!BB$2:BB$597,$ET22)="","",INDEX('[1]base consolidad MIDAGRI'!BB$2:BB$597,$ET22)))</f>
        <v/>
      </c>
      <c r="CK22" s="26" t="str">
        <f t="array" ref="CK22">IF($ET22="","",IF(INDEX('[1]base consolidad MIDAGRI'!BC$2:BC$597,$ET22)="","",INDEX('[1]base consolidad MIDAGRI'!BC$2:BC$597,$ET22)))</f>
        <v/>
      </c>
      <c r="CL22" s="26">
        <f t="array" ref="CL22">IF($ET22="","",IF(INDEX('[1]base consolidad MIDAGRI'!BD$2:BD$597,$ET22)="","",INDEX('[1]base consolidad MIDAGRI'!BD$2:BD$597,$ET22)))</f>
        <v>10</v>
      </c>
      <c r="CM22" s="26">
        <f t="array" ref="CM22">IF($ET22="","",IF(INDEX('[1]base consolidad MIDAGRI'!BE$2:BE$597,$ET22)="","",INDEX('[1]base consolidad MIDAGRI'!BE$2:BE$597,$ET22)))</f>
        <v>0</v>
      </c>
      <c r="CN22" s="29">
        <f t="array" ref="CN22">IF($ET22="","",INDEX('[1]base consolidad MIDAGRI'!BF$2:BF$597,$ET22))</f>
        <v>0</v>
      </c>
      <c r="CO22" s="29">
        <f t="array" ref="CO22">IF($ET22="","",INDEX('[1]base consolidad MIDAGRI'!BG$2:BG$597,$ET22))</f>
        <v>0</v>
      </c>
      <c r="CP22" s="29">
        <f t="array" ref="CP22">IF($ET22="","",INDEX('[1]base consolidad MIDAGRI'!BH$2:BH$597,$ET22))</f>
        <v>0</v>
      </c>
      <c r="CQ22" s="29">
        <f t="array" ref="CQ22">IF($ET22="","",INDEX('[1]base consolidad MIDAGRI'!BI$2:BI$597,$ET22))</f>
        <v>0</v>
      </c>
      <c r="CR22" s="29">
        <f t="array" ref="CR22">IF($ET22="","",INDEX('[1]base consolidad MIDAGRI'!BL$2:BL$597,$ET22))</f>
        <v>0</v>
      </c>
      <c r="CS22" s="29">
        <f t="array" ref="CS22">IF($ET22="","",INDEX('[1]base consolidad MIDAGRI'!BM$2:BM$597,$ET22))</f>
        <v>0</v>
      </c>
      <c r="CT22" s="29">
        <f t="array" ref="CT22">IF($ET22="","",INDEX('[1]base consolidad MIDAGRI'!BN$2:BN$597,$ET22))</f>
        <v>0</v>
      </c>
      <c r="CU22" s="29">
        <f t="array" ref="CU22">IF($ET22="","",INDEX('[1]base consolidad MIDAGRI'!BQ$2:BQ$597,$ET22))</f>
        <v>0</v>
      </c>
      <c r="CV22" s="29">
        <f t="array" ref="CV22">IF($ET22="","",INDEX('[1]base consolidad MIDAGRI'!BR$2:BR$597,$ET22))</f>
        <v>0</v>
      </c>
      <c r="CW22" s="29">
        <f t="array" ref="CW22">IF($ET22="","",INDEX('[1]base consolidad MIDAGRI'!BS$2:BS$597,$ET22))</f>
        <v>0</v>
      </c>
      <c r="CX22" s="29">
        <f t="array" ref="CX22">IF($ET22="","",INDEX('[1]base consolidad MIDAGRI'!BV$2:BV$597,$ET22))</f>
        <v>0</v>
      </c>
      <c r="CY22" s="29">
        <f t="array" ref="CY22">IF($ET22="","",INDEX('[1]base consolidad MIDAGRI'!BW$2:BW$597,$ET22))</f>
        <v>0</v>
      </c>
      <c r="CZ22" s="29">
        <f t="array" ref="CZ22">IF($ET22="","",INDEX('[1]base consolidad MIDAGRI'!BX$2:BX$597,$ET22))</f>
        <v>0</v>
      </c>
      <c r="DA22" s="29">
        <f t="array" ref="DA22">IF($ET22="","",INDEX('[1]base consolidad MIDAGRI'!CA$2:CA$597,$ET22))</f>
        <v>0</v>
      </c>
      <c r="DB22" s="29">
        <f t="array" ref="DB22">IF($ET22="","",INDEX('[1]base consolidad MIDAGRI'!CB$2:CB$597,$ET22))</f>
        <v>0</v>
      </c>
      <c r="DC22" s="29">
        <f t="array" ref="DC22">IF($ET22="","",INDEX('[1]base consolidad MIDAGRI'!CC$2:CC$597,$ET22))</f>
        <v>0</v>
      </c>
      <c r="DD22" s="30" t="str">
        <f t="array" ref="DD22">IF($ET22="","",IF(INDEX('[1]base consolidad MIDAGRI'!CF$2:CF$597,$ET22)="","",INDEX('[1]base consolidad MIDAGRI'!CF$2:CF$597,$ET22)))</f>
        <v/>
      </c>
      <c r="DE22" s="30" t="str">
        <f t="array" ref="DE22">IF($ET22="","",IF(INDEX('[1]base consolidad MIDAGRI'!CG$2:CG$597,$ET22)="","",INDEX('[1]base consolidad MIDAGRI'!CG$2:CG$597,$ET22)))</f>
        <v/>
      </c>
      <c r="DF22" s="29">
        <f t="array" ref="DF22">IF($ET22="","",INDEX('[1]base consolidad MIDAGRI'!CH$2:CH$597,$ET22))</f>
        <v>0</v>
      </c>
      <c r="DG22" s="30">
        <f t="array" ref="DG22">IF($ET22="","",IF(INDEX('[1]base consolidad MIDAGRI'!CL$2:CL$597,$ET22)="","",INDEX('[1]base consolidad MIDAGRI'!CL$2:CL$597,$ET22)))</f>
        <v>2949954.6724525201</v>
      </c>
      <c r="DH22" s="30">
        <f t="array" ref="DH22">IF($ET22="","",IF(INDEX('[1]base consolidad MIDAGRI'!CM$2:CM$597,$ET22)="","",INDEX('[1]base consolidad MIDAGRI'!CM$2:CM$597,$ET22)))</f>
        <v>0</v>
      </c>
      <c r="DI22" s="29">
        <f t="array" ref="DI22">IF($ET22="","",INDEX('[1]base consolidad MIDAGRI'!CN$2:CN$597,$ET22))</f>
        <v>2949954.6724525201</v>
      </c>
      <c r="DJ22" s="29">
        <f t="array" ref="DJ22">IF($ET22="","",INDEX('[1]base consolidad MIDAGRI'!CQ$2:CQ$597,$ET22))</f>
        <v>0</v>
      </c>
      <c r="DK22" s="29">
        <f t="array" ref="DK22">IF($ET22="","",INDEX('[1]base consolidad MIDAGRI'!CR$2:CR$597,$ET22))</f>
        <v>0</v>
      </c>
      <c r="DL22" s="29">
        <f t="array" ref="DL22">IF($ET22="","",INDEX('[1]base consolidad MIDAGRI'!CS$2:CS$597,$ET22))</f>
        <v>0</v>
      </c>
      <c r="DM22" s="29">
        <f t="array" ref="DM22">IF($ET22="","",INDEX('[1]base consolidad MIDAGRI'!CT$2:CT$597,$ET22))</f>
        <v>0</v>
      </c>
      <c r="DN22" s="29">
        <f t="array" ref="DN22">IF($ET22="","",INDEX('[1]base consolidad MIDAGRI'!CU$2:CU$597,$ET22))</f>
        <v>0</v>
      </c>
      <c r="DO22" s="29">
        <f t="array" ref="DO22">IF($ET22="","",INDEX('[1]base consolidad MIDAGRI'!CV$2:CV$597,$ET22))</f>
        <v>0</v>
      </c>
      <c r="DP22" s="29">
        <f t="array" ref="DP22">IF($ET22="","",INDEX('[1]base consolidad MIDAGRI'!CW$2:CW$597,$ET22))</f>
        <v>0</v>
      </c>
      <c r="DQ22" s="29">
        <f t="array" ref="DQ22">IF($ET22="","",INDEX('[1]base consolidad MIDAGRI'!CX$2:CX$597,$ET22))</f>
        <v>0</v>
      </c>
      <c r="DR22" s="29">
        <f t="array" ref="DR22">IF($ET22="","",INDEX('[1]base consolidad MIDAGRI'!CY$2:CY$597,$ET22))</f>
        <v>0</v>
      </c>
      <c r="DS22" s="29">
        <f t="array" ref="DS22">IF($ET22="","",INDEX('[1]base consolidad MIDAGRI'!CZ$2:CZ$597,$ET22))</f>
        <v>0</v>
      </c>
      <c r="DT22" s="29">
        <f t="array" ref="DT22">IF($ET22="","",INDEX('[1]base consolidad MIDAGRI'!DA$2:DA$597,$ET22))</f>
        <v>0</v>
      </c>
      <c r="DU22" s="29">
        <f t="array" ref="DU22">IF($ET22="","",INDEX('[1]base consolidad MIDAGRI'!DB$2:DB$597,$ET22))</f>
        <v>0</v>
      </c>
      <c r="DV22" s="29">
        <f t="array" ref="DV22">IF($ET22="","",INDEX('[1]base consolidad MIDAGRI'!DC$2:DC$597,$ET22))</f>
        <v>0</v>
      </c>
      <c r="DW22" s="29">
        <f t="array" ref="DW22">IF($ET22="","",INDEX('[1]base consolidad MIDAGRI'!DD$2:DD$597,$ET22))</f>
        <v>0</v>
      </c>
      <c r="DX22" s="29">
        <f t="array" ref="DX22">IF($ET22="","",INDEX('[1]base consolidad MIDAGRI'!DE$2:DE$597,$ET22))</f>
        <v>1542594.9598276899</v>
      </c>
      <c r="DY22" s="29">
        <f t="array" ref="DY22">IF($ET22="","",INDEX('[1]base consolidad MIDAGRI'!DF$2:DF$597,$ET22))</f>
        <v>1407359.71262483</v>
      </c>
      <c r="DZ22" s="29">
        <f t="array" ref="DZ22">IF($ET22="","",INDEX('[1]base consolidad MIDAGRI'!DG$2:DG$597,$ET22))</f>
        <v>0</v>
      </c>
      <c r="EA22" s="29">
        <f t="array" ref="EA22">IF($ET22="","",INDEX('[1]base consolidad MIDAGRI'!DH$2:DH$597,$ET22))</f>
        <v>0</v>
      </c>
      <c r="EB22" s="29">
        <f t="array" ref="EB22">IF($ET22="","",INDEX('[1]base consolidad MIDAGRI'!DI$2:DI$597,$ET22))</f>
        <v>2949954.6724525201</v>
      </c>
      <c r="EC22" s="20" t="str">
        <f t="array" ref="EC22">IF($ET22="","",IF(INDEX('[1]base consolidad MIDAGRI'!D$2:D$597,$ET22)="","",INDEX('[1]base consolidad MIDAGRI'!D$2:D$597,$ET22)))</f>
        <v>CAFE VERDE</v>
      </c>
      <c r="ED22" s="20" t="e">
        <f t="array" aca="1" ref="ED22" ca="1">IF($B22="","",_xludf.LET(_xlpm.m,_xlfn.XLOOKUP($B22&amp;"",'[1]base consolidad MIDAGRI'!$A$2:$A$597&amp;"",'[1]base consolidad MIDAGRI'!$DK$2:$DK$597,""),_xlpm.g,_xlfn.XLOOKUP($B22&amp;"",'[1]base global'!$DI$5:$DI$682&amp;"",'[1]base global'!$DK$5:$DK$682,""),IF(_xlpm.m&lt;&gt;"",_xlpm.m,_xlpm.g)))</f>
        <v>#NAME?</v>
      </c>
      <c r="EE22" s="20" t="e">
        <f t="array" aca="1" ref="EE22" ca="1">_xludf.LET(_xlpm.x,IFERROR(_xlfn.XLOOKUP($B22&amp;"",'[1]base consolidad MIDAGRI'!$A$2:$A$597&amp;"",'[1]base consolidad MIDAGRI'!$FB$2:$FB$597,""),""),IF(OR(_xlpm.x="",_xlpm.x=0),"",_xlpm.x))</f>
        <v>#NAME?</v>
      </c>
      <c r="EF22" s="31">
        <f t="array" ref="EF22">IF($ET22="","",IF(INDEX('[1]base consolidad MIDAGRI'!T$2:T$597,$ET22)="","",INDEX('[1]base consolidad MIDAGRI'!T$2:T$597,$ET22)))</f>
        <v>1</v>
      </c>
      <c r="EG22" s="20" t="str">
        <f t="array" ref="EG22">IF($ET22="","",IF(INDEX('[1]base consolidad MIDAGRI'!U$2:U$597,$ET22)="","",INDEX('[1]base consolidad MIDAGRI'!U$2:U$597,$ET22)))</f>
        <v>SI</v>
      </c>
      <c r="EH22" s="20" t="str">
        <f t="array" ref="EH22">IF($ET22="","",IF(INDEX('[1]base consolidad MIDAGRI'!V$2:V$597,$ET22)="","",INDEX('[1]base consolidad MIDAGRI'!V$2:V$597,$ET22)))</f>
        <v>SI</v>
      </c>
      <c r="EI22" s="26">
        <f t="array" ref="EI22">IF($ET22="","",IF(INDEX('[1]base consolidad MIDAGRI'!AS$2:AS$597,$ET22)="","",INDEX('[1]base consolidad MIDAGRI'!AS$2:AS$597,$ET22)))</f>
        <v>203</v>
      </c>
      <c r="EJ22" s="32">
        <f t="shared" si="0"/>
        <v>2949954.6724525201</v>
      </c>
      <c r="EK22" s="20" t="str">
        <f t="array" ref="EK22">IFERROR(_xlfn.XLOOKUP($B22&amp;"",'[1]base 7'!$AD$4:$AD$9&amp;"",'[1]base 7'!$I$4:$I$9,""),"")</f>
        <v/>
      </c>
      <c r="EL22" s="33" t="e">
        <f t="array" aca="1" ref="EL22" ca="1">_xludf.LET(_xlpm.x,IFERROR(_xlfn.XLOOKUP($B22&amp;"",'[1]ficha ruc cafe'!$A$2:$A$92&amp;"",'[1]ficha ruc cafe'!$G$2:$G$92,""),""),IF(OR(_xlpm.x="",_xlpm.x="-"),"",TRIM(_xlpm.x)))</f>
        <v>#NAME?</v>
      </c>
      <c r="EM22" s="33" t="e">
        <f t="array" aca="1" ref="EM22" ca="1">_xludf.LET(_xlpm.x,IFERROR(_xlfn.XLOOKUP($B22&amp;"",'[1]ficha ruc cafe'!$A$2:$A$92&amp;"",'[1]ficha ruc cafe'!$F$2:$F$92,""),""),IF(OR(_xlpm.x="",_xlpm.x="-"),"",TRIM(_xlpm.x)))</f>
        <v>#NAME?</v>
      </c>
      <c r="EN22" s="33" t="e">
        <f t="array" aca="1" ref="EN22" ca="1">_xludf.LET(_xlpm.x,IFERROR(_xlfn.XLOOKUP($B22&amp;"",'[1]ficha ruc cafe'!$A$2:$A$92&amp;"",'[1]ficha ruc cafe'!$C$2:$C$92,""),""),IF(OR(_xlpm.x="",_xlpm.x="-"),"",TRIM(_xlpm.x)))</f>
        <v>#NAME?</v>
      </c>
      <c r="EO22" s="25" t="e">
        <f t="array" aca="1" ref="EO22" ca="1">_xludf.LET(_xlpm.x,IFERROR(_xlfn.XLOOKUP($B22&amp;"",'[1]ficha ruc cafe'!$A$2:$A$92&amp;"",'[1]ficha ruc cafe'!$H$2:$H$92,""),""),IF(OR(_xlpm.x="",_xlpm.x="-"),"",IFERROR(DATEVALUE(TRIM(_xlpm.x)),TRIM(_xlpm.x))))</f>
        <v>#NAME?</v>
      </c>
      <c r="EP22" s="33" t="e">
        <f t="array" aca="1" ref="EP22" ca="1">_xludf.LET(_xlpm.x,IFERROR(_xlfn.XLOOKUP($B22&amp;"",'[1]ficha ruc cafe'!$A$2:$A$92&amp;"",'[1]ficha ruc cafe'!$P$2:$P$92,""),""),IF(OR(_xlpm.x="",_xlpm.x="-"),"",TRIM(_xlpm.x)))</f>
        <v>#NAME?</v>
      </c>
      <c r="EQ22" s="33" t="e">
        <f t="array" aca="1" ref="EQ22" ca="1">_xludf.LET(_xlpm.x,IFERROR(_xlfn.XLOOKUP($B22&amp;"",'[1]ficha ruc cafe'!$A$2:$A$92&amp;"",'[1]ficha ruc cafe'!$Q$2:$Q$92,""),""),IF(OR(_xlpm.x="",_xlpm.x="-"),"",TRIM(_xlpm.x)))</f>
        <v>#NAME?</v>
      </c>
      <c r="ER22" s="33" t="e">
        <f t="array" aca="1" ref="ER22" ca="1">_xludf.LET(_xlpm.x,IFERROR(_xlfn.XLOOKUP($B22&amp;"",'[1]ficha ruc cafe'!$A$2:$A$92&amp;"",'[1]ficha ruc cafe'!$R$2:$R$92,""),""),IF(OR(_xlpm.x="",_xlpm.x="-"),"",TRIM(_xlpm.x)))</f>
        <v>#NAME?</v>
      </c>
      <c r="ES22" s="33" t="e">
        <f t="array" aca="1" ref="ES22" ca="1">_xludf.LET(_xlpm.x,IFERROR(_xlfn.XLOOKUP($B22&amp;"",'[1]ficha ruc cafe'!$A$2:$A$92&amp;"",'[1]ficha ruc cafe'!$T$2:$T$92,""),""),IF(OR(_xlpm.x="",_xlpm.x="-"),"",TRIM(_xlpm.x)))</f>
        <v>#NAME?</v>
      </c>
      <c r="ET22" s="31">
        <f>IFERROR(MATCH($B22,'[1]base consolidad MIDAGRI'!$A$2:$A$597,0),"")</f>
        <v>384</v>
      </c>
      <c r="EU22" s="34">
        <f>IFERROR(MATCH($B22,'[1]base global'!$DI$5:$DI$682,0)+4,"")</f>
        <v>585</v>
      </c>
    </row>
    <row r="23" spans="1:151" ht="183.75" customHeight="1" x14ac:dyDescent="0.3">
      <c r="A23" s="20">
        <v>22</v>
      </c>
      <c r="B23" s="21">
        <v>20604309728</v>
      </c>
      <c r="C23" s="22" t="s">
        <v>3240</v>
      </c>
      <c r="D23" s="22" t="s">
        <v>3241</v>
      </c>
      <c r="E23" s="24" t="str">
        <f t="array" ref="E23">IF($ET23="","",IF(INDEX('[1]base consolidad MIDAGRI'!DW$2:DW$597,$ET23)="","",INDEX('[1]base consolidad MIDAGRI'!DW$2:DW$597,$ET23)))</f>
        <v>Asociación de Productores Agroecológicos San Juan - APROCASJ</v>
      </c>
      <c r="F23" s="20" t="str">
        <f t="array" ref="F23">IF($ET23="","",IF(INDEX('[1]base consolidad MIDAGRI'!DU$2:DU$597,$ET23)="","",INDEX('[1]base consolidad MIDAGRI'!DU$2:DU$597,$ET23)))</f>
        <v>ORGANIZACIÓN ENFOCADA EN CAFES ESPECIALES Y MICROLOTES</v>
      </c>
      <c r="G23" s="20"/>
      <c r="H23" s="20"/>
      <c r="I23" s="23" t="str">
        <f t="array" ref="I23">IF($ET23="","",IF(INDEX('[1]base consolidad MIDAGRI'!DJ$2:DJ$597,$ET23)="","",INDEX('[1]base consolidad MIDAGRI'!DJ$2:DJ$597,$ET23)))</f>
        <v>ASOCIACION DE PRODUCTORES CAFETALEROS AGROECOLOGICOS SAN JUAN</v>
      </c>
      <c r="J23" s="23" t="str">
        <f t="array" ref="J23">IF($ET23="","",IF(INDEX('[1]base consolidad MIDAGRI'!DQ$2:DQ$597,$ET23)="","",INDEX('[1]base consolidad MIDAGRI'!DQ$2:DQ$597,$ET23)))</f>
        <v>si</v>
      </c>
      <c r="K23" s="25">
        <f t="array" ref="K23">IF($ET23="","",IF(INDEX('[1]base consolidad MIDAGRI'!DR$2:DR$597,$ET23)="","",INDEX('[1]base consolidad MIDAGRI'!DR$2:DR$597,$ET23)))</f>
        <v>43525</v>
      </c>
      <c r="L23" s="20" t="str">
        <f t="array" ref="L23">IF($ET23="","",IF(INDEX('[1]base consolidad MIDAGRI'!DN$2:DN$597,$ET23)="","",INDEX('[1]base consolidad MIDAGRI'!DN$2:DN$597,$ET23)))</f>
        <v>Cajamarca</v>
      </c>
      <c r="M23" s="20" t="e">
        <f t="array" aca="1" ref="M23" ca="1">IF($ET23="","",_xludf.LET(_xlpm.x,INDEX('[1]base consolidad MIDAGRI'!H$2:H$597,$ET23),IF(_xlpm.x="","",SUBSTITUTE(TRIM(_xlpm.x),"Convencion","Convención"))))</f>
        <v>#NAME?</v>
      </c>
      <c r="N23" s="20" t="str">
        <f t="array" ref="N23">IF($ET23="","",IF(INDEX('[1]base consolidad MIDAGRI'!I$2:I$597,$ET23)="","",INDEX('[1]base consolidad MIDAGRI'!I$2:I$597,$ET23)))</f>
        <v>San Ignacio</v>
      </c>
      <c r="O23" s="20" t="e">
        <f t="array" aca="1" ref="O23" ca="1">IF($B23="","",_xludf.LET(_xlpm.m,_xlfn.XLOOKUP($B23&amp;"",'[1]base consolidad MIDAGRI'!$A$2:$A$597&amp;"",'[1]base consolidad MIDAGRI'!$F$2:$F$597,""),_xlpm.g,_xlfn.XLOOKUP($B23&amp;"",'[1]base global'!$DI$5:$DI$682&amp;"",'[1]base global'!$E$5:$E$682,""),RIGHT("000000"&amp;IF(_xlpm.m&lt;&gt;"",_xlpm.m,IF(_xlpm.g&lt;&gt;"",_xlpm.g,"060901")),6)))</f>
        <v>#NAME?</v>
      </c>
      <c r="P23" s="20" t="str">
        <f t="array" ref="P23">IF($ET23="","",IF(INDEX('[1]base consolidad MIDAGRI'!E$2:E$597,$ET23)="","",INDEX('[1]base consolidad MIDAGRI'!E$2:E$597,$ET23)))</f>
        <v>Cajamarca</v>
      </c>
      <c r="Q23" s="20" t="str">
        <f t="array" ref="Q23">IF($ET23="","",IF(INDEX('[1]base consolidad MIDAGRI'!EK$2:EK$597,$ET23)="","",INDEX('[1]base consolidad MIDAGRI'!EK$2:EK$597,$ET23)))</f>
        <v xml:space="preserve">JR. ZARUMILLA NRO. SN OTR. CENTRO DE SAN IGNACIO </v>
      </c>
      <c r="R23" s="20" t="str">
        <f t="array" ref="R23">IF($ET23="","",IF(INDEX('[1]base consolidad MIDAGRI'!ES$2:ES$597,$ET23)="","",INDEX('[1]base consolidad MIDAGRI'!ES$2:ES$597,$ET23)))</f>
        <v>EYDAR PEÑA NEYRA</v>
      </c>
      <c r="S23" s="20">
        <f t="array" ref="S23">IF($ET23="","",IF(INDEX('[1]base consolidad MIDAGRI'!ET$2:ET$597,$ET23)="","",INDEX('[1]base consolidad MIDAGRI'!ET$2:ET$597,$ET23)))</f>
        <v>969391288</v>
      </c>
      <c r="T23" s="20" t="str">
        <f t="array" ref="T23">IF($ET23="","",IF(INDEX('[1]base consolidad MIDAGRI'!EP$2:EP$597,$ET23)="","",INDEX('[1]base consolidad MIDAGRI'!EP$2:EP$597,$ET23)))</f>
        <v>EYDAR PEÑA NEYRA</v>
      </c>
      <c r="U23" s="20" t="str">
        <f t="array" ref="U23">IF($ET23="","",IF(INDEX('[1]base consolidad MIDAGRI'!EL$2:EL$597,$ET23)="","",INDEX('[1]base consolidad MIDAGRI'!EL$2:EL$597,$ET23)))</f>
        <v>eydarpenaneyra280@gmail.com</v>
      </c>
      <c r="V23" s="20">
        <f t="array" ref="V23">IF($ET23="","",IF(INDEX('[1]base consolidad MIDAGRI'!EM$2:EM$597,$ET23)="","",INDEX('[1]base consolidad MIDAGRI'!EM$2:EM$597,$ET23)))</f>
        <v>969391288</v>
      </c>
      <c r="W23" s="35" t="str">
        <f t="array" ref="W23">IF($ET23="","",IF(INDEX('[1]base consolidad MIDAGRI'!EN$2:EN$597,$ET23)="","",INDEX('[1]base consolidad MIDAGRI'!EN$2:EN$597,$ET23)))</f>
        <v>https://assanjuan.com/home</v>
      </c>
      <c r="X23" s="35" t="str">
        <f t="array" ref="X23">IF($ET23="","",IF(INDEX('[1]base consolidad MIDAGRI'!EO$2:EO$597,$ET23)="","",INDEX('[1]base consolidad MIDAGRI'!EO$2:EO$597,$ET23)))</f>
        <v>https://web.facebook.com/people/Coffee-San-Juan/61561469150523/</v>
      </c>
      <c r="Y23" s="26">
        <f t="array" ref="Y23">IF($ET23="","",IF(INDEX('[1]base consolidad MIDAGRI'!DX$2:DX$597,$ET23)="","",INDEX('[1]base consolidad MIDAGRI'!DX$2:DX$597,$ET23)))</f>
        <v>236</v>
      </c>
      <c r="Z23" s="26">
        <f t="array" ref="Z23">IF($ET23="","",IF(INDEX('[1]base consolidad MIDAGRI'!DY$2:DY$597,$ET23)="","",INDEX('[1]base consolidad MIDAGRI'!DY$2:DY$597,$ET23)))</f>
        <v>69</v>
      </c>
      <c r="AA23" s="20" t="str">
        <f t="array" ref="AA23">IF($ET23="","",IF(INDEX('[1]base consolidad MIDAGRI'!C$2:C$597,$ET23)="","",INDEX('[1]base consolidad MIDAGRI'!C$2:C$597,$ET23)))</f>
        <v>CAFÉ</v>
      </c>
      <c r="AB23" s="20">
        <f t="array" ref="AB23">IF($ET23="","",IF(INDEX('[1]base consolidad MIDAGRI'!DZ$2:DZ$597,$ET23)="","",INDEX('[1]base consolidad MIDAGRI'!DZ$2:DZ$597,$ET23)))</f>
        <v>699</v>
      </c>
      <c r="AC23" s="20">
        <f t="array" ref="AC23">IF($ET23="","",IF(INDEX('[1]base consolidad MIDAGRI'!EA$2:EA$597,$ET23)="","",INDEX('[1]base consolidad MIDAGRI'!EA$2:EA$597,$ET23)))</f>
        <v>7000</v>
      </c>
      <c r="AD23" s="20" t="str">
        <f t="array" ref="AD23">IF($ET23="","",IF(INDEX('[1]base consolidad MIDAGRI'!EB$2:EB$597,$ET23)="","",INDEX('[1]base consolidad MIDAGRI'!EB$2:EB$597,$ET23)))</f>
        <v>Junio - Noviembre</v>
      </c>
      <c r="AE23" s="20" t="str">
        <f t="array" ref="AE23">IF($ET23="","",IF(INDEX('[1]base consolidad MIDAGRI'!EC$2:EC$597,$ET23)="","",INDEX('[1]base consolidad MIDAGRI'!EC$2:EC$597,$ET23)))</f>
        <v>Julio - Diciembre</v>
      </c>
      <c r="AF23" s="20" t="e">
        <f t="array" aca="1" ref="AF23" ca="1">_xludf.LET(_xlpm.x,IFERROR(_xlfn.XLOOKUP($B23&amp;"",'[1]base consolidad MIDAGRI'!$A$2:$A$597&amp;"",'[1]base consolidad MIDAGRI'!$ED$2:$ED$597,""),""),IF(OR(_xlpm.x="",_xlpm.x=0),"",_xlpm.x))</f>
        <v>#NAME?</v>
      </c>
      <c r="AG23" s="20" t="e">
        <f t="array" aca="1" ref="AG23" ca="1">_xludf.LET(_xlpm.x,IFERROR(_xlfn.XLOOKUP($B23&amp;"",'[1]base consolidad MIDAGRI'!$A$2:$A$597&amp;"",'[1]base consolidad MIDAGRI'!$EE$2:$EE$597,""),""),IF(OR(_xlpm.x="",_xlpm.x=0),"",_xlpm.x))</f>
        <v>#NAME?</v>
      </c>
      <c r="AH23" s="20" t="str">
        <f t="array" ref="AH23">IF($ET23="","",IF(INDEX('[1]base consolidad MIDAGRI'!EF$2:EF$597,$ET23)="","",INDEX('[1]base consolidad MIDAGRI'!EF$2:EF$597,$ET23)))</f>
        <v>SI</v>
      </c>
      <c r="AI23" s="20" t="str">
        <f t="array" ref="AI23">IF($ET23="","",IF(INDEX('[1]base consolidad MIDAGRI'!EG$2:EG$597,$ET23)="","",INDEX('[1]base consolidad MIDAGRI'!EG$2:EG$597,$ET23)))</f>
        <v>SI</v>
      </c>
      <c r="AJ23" s="20" t="str">
        <f t="array" ref="AJ23">IF($ET23="","",IF(INDEX('[1]base consolidad MIDAGRI'!EH$2:EH$597,$ET23)="","",INDEX('[1]base consolidad MIDAGRI'!EH$2:EH$597,$ET23)))</f>
        <v/>
      </c>
      <c r="AK23" s="20" t="str">
        <f t="array" ref="AK23">IF($ET23="","",IF(INDEX('[1]base consolidad MIDAGRI'!EI$2:EI$597,$ET23)="","",INDEX('[1]base consolidad MIDAGRI'!EI$2:EI$597,$ET23)))</f>
        <v>GRADO 1, GRADO 3, CAFÉ ESPECIAL 88 PUNTOS</v>
      </c>
      <c r="AL23" s="20" t="str">
        <f t="array" ref="AL23">IF($ET23="","",IF(INDEX('[1]base consolidad MIDAGRI'!EV$2:EV$597,$ET23)="","",INDEX('[1]base consolidad MIDAGRI'!EV$2:EV$597,$ET23)))</f>
        <v>Q0201325N/FIAODE</v>
      </c>
      <c r="AM23" s="25">
        <f t="array" ref="AM23">IF($ET23="","",IF(INDEX('[1]base consolidad MIDAGRI'!EW$2:EW$597,$ET23)="","",INDEX('[1]base consolidad MIDAGRI'!EW$2:EW$597,$ET23)))</f>
        <v>47499</v>
      </c>
      <c r="AN23" s="20" t="str">
        <f t="array" ref="AN23">IF($ET23="","",IF(INDEX('[1]base consolidad MIDAGRI'!EX$2:EX$597,$ET23)="","",INDEX('[1]base consolidad MIDAGRI'!EX$2:EX$597,$ET23)))</f>
        <v/>
      </c>
      <c r="AO23" s="20" t="str">
        <f t="array" ref="AO23">IF($ET23="","",IF(INDEX('[1]base consolidad MIDAGRI'!EY$2:EY$597,$ET23)="","",INDEX('[1]base consolidad MIDAGRI'!EY$2:EY$597,$ET23)))</f>
        <v/>
      </c>
      <c r="AP23" s="20" t="str">
        <f t="array" ref="AP23">IF($ET23="","",IF(INDEX('[1]base consolidad MIDAGRI'!EZ$2:EZ$597,$ET23)="","",INDEX('[1]base consolidad MIDAGRI'!EZ$2:EZ$597,$ET23)))</f>
        <v xml:space="preserve"> "CAFÉ DE ORO”, 
“COFFEE FLOWER" </v>
      </c>
      <c r="AQ23" s="20" t="str">
        <f t="array" ref="AQ23">IF($ET23="","",IF(INDEX('[1]base consolidad MIDAGRI'!FA$2:FA$597,$ET23)="","",INDEX('[1]base consolidad MIDAGRI'!FA$2:FA$597,$ET23)))</f>
        <v>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v>
      </c>
      <c r="AR23" s="23" t="str">
        <f t="array" ref="AR23">IF($ET23="","",IF(INDEX('[1]base consolidad MIDAGRI'!FC$2:FC$597,$ET23)="","",INDEX('[1]base consolidad MIDAGRI'!FC$2:FC$597,$ET23)))</f>
        <v>SI</v>
      </c>
      <c r="AS23" s="27">
        <f t="array" ref="AS23">IF($ET23="","",IF(INDEX('[1]base consolidad MIDAGRI'!FD$2:FD$597,$ET23)="","",INDEX('[1]base consolidad MIDAGRI'!FD$2:FD$597,$ET23)))</f>
        <v>7275.18</v>
      </c>
      <c r="AT23" s="27">
        <f t="array" ref="AT23">IF($ET23="","",IF(INDEX('[1]base consolidad MIDAGRI'!FE$2:FE$597,$ET23)="","",INDEX('[1]base consolidad MIDAGRI'!FE$2:FE$597,$ET23)))</f>
        <v>220</v>
      </c>
      <c r="AU23" s="27">
        <f t="array" ref="AU23">IF($ET23="","",IF(INDEX('[1]base consolidad MIDAGRI'!FF$2:FF$597,$ET23)="","",INDEX('[1]base consolidad MIDAGRI'!FF$2:FF$597,$ET23)))</f>
        <v>3.1884057971014488</v>
      </c>
      <c r="AV23" s="27" t="str">
        <f t="array" ref="AV23">IF($ET23="","",IF(INDEX('[1]base consolidad MIDAGRI'!FG$2:FG$597,$ET23)="","",INDEX('[1]base consolidad MIDAGRI'!FG$2:FG$597,$ET23)))</f>
        <v/>
      </c>
      <c r="AW23" s="20" t="str">
        <f t="array" ref="AW23">IF($ET23="","",IF(INDEX('[1]base consolidad MIDAGRI'!FH$2:FH$597,$ET23)="","",INDEX('[1]base consolidad MIDAGRI'!FH$2:FH$597,$ET23)))</f>
        <v xml:space="preserve">COREA </v>
      </c>
      <c r="AX23" s="20" t="str">
        <f t="array" ref="AX23">IF($ET23="","",IF(INDEX('[1]base consolidad MIDAGRI'!R$2:R$597,$ET23)="","",INDEX('[1]base consolidad MIDAGRI'!R$2:R$597,$ET23)))</f>
        <v>PAC</v>
      </c>
      <c r="AY23" s="20" t="str">
        <f t="array" ref="AY23">IF($ET23="","",IF(INDEX('[1]base consolidad MIDAGRI'!S$2:S$597,$ET23)="","",INDEX('[1]base consolidad MIDAGRI'!S$2:S$597,$ET23)))</f>
        <v>2024 - 2025</v>
      </c>
      <c r="AZ23" s="20">
        <f t="array" ref="AZ23">IF($ET23="","",IF(INDEX('[1]base consolidad MIDAGRI'!DS$2:DS$597,$ET23)="","",INDEX('[1]base consolidad MIDAGRI'!DS$2:DS$597,$ET23)))</f>
        <v>2024</v>
      </c>
      <c r="BA23" s="20" t="s">
        <v>187</v>
      </c>
      <c r="BB23" s="20" t="e">
        <f t="array" aca="1" ref="BB23" ca="1">IF($ET23="","",_xludf.LET(_xlpm.x,INDEX('[1]base consolidad MIDAGRI'!DT$2:DT$597,$ET23),IF(_xlpm.x="","",_xludf.IFS(LOWER(TRIM(_xlpm.x))="ejecucion","Ejecución",LOWER(TRIM(_xlpm.x))="ejecusion","Ejecución",TRUE,TRIM(_xlpm.x)))))</f>
        <v>#NAME?</v>
      </c>
      <c r="BC23" s="20" t="str">
        <f t="array" ref="BC23">IF($ET23="","",IF(INDEX('[1]base consolidad MIDAGRI'!DV$2:DV$597,$ET23)="","",INDEX('[1]base consolidad MIDAGRI'!DV$2:DV$597,$ET23)))</f>
        <v>SE BUSCA QUE LA ORGANIZACIÓN PUEDA CAPITALIZARSE E INCREMENTAR EL VOLUMEN DE EXPORTACION DE CAFÉ</v>
      </c>
      <c r="BD23" s="28" t="str">
        <f t="array" ref="BD23">IF($ET23="","",IF(INDEX('[1]base consolidad MIDAGRI'!EJ$2:EJ$597,$ET23)="","",INDEX('[1]base consolidad MIDAGRI'!EJ$2:EJ$597,$ET23)))</f>
        <v/>
      </c>
      <c r="BE23" s="20" t="str">
        <f t="array" ref="BE23">IF($ET23="","",IF(INDEX('[1]base consolidad MIDAGRI'!FI$2:FI$597,$ET23)="","",INDEX('[1]base consolidad MIDAGRI'!FI$2:FI$597,$ET23)))</f>
        <v>pacMAYOR|san martin</v>
      </c>
      <c r="BF23" s="26">
        <f t="array" ref="BF23">IF($ET23="","",INDEX('[1]base consolidad MIDAGRI'!W$2:W$597,$ET23))</f>
        <v>0</v>
      </c>
      <c r="BG23" s="26">
        <f t="array" ref="BG23">IF($ET23="","",INDEX('[1]base consolidad MIDAGRI'!X$2:X$597,$ET23))</f>
        <v>0</v>
      </c>
      <c r="BH23" s="26">
        <f t="array" ref="BH23">IF($ET23="","",INDEX('[1]base consolidad MIDAGRI'!Y$2:Y$597,$ET23))</f>
        <v>0</v>
      </c>
      <c r="BI23" s="26">
        <f t="array" ref="BI23">IF($ET23="","",INDEX('[1]base consolidad MIDAGRI'!Z$2:Z$597,$ET23))</f>
        <v>0</v>
      </c>
      <c r="BJ23" s="26">
        <f t="array" ref="BJ23">IF($ET23="","",INDEX('[1]base consolidad MIDAGRI'!AA$2:AA$597,$ET23))</f>
        <v>0</v>
      </c>
      <c r="BK23" s="26">
        <f t="array" ref="BK23">IF($ET23="","",INDEX('[1]base consolidad MIDAGRI'!AB$2:AB$597,$ET23))</f>
        <v>0</v>
      </c>
      <c r="BL23" s="26">
        <f t="array" ref="BL23">IF($ET23="","",INDEX('[1]base consolidad MIDAGRI'!AC$2:AC$597,$ET23))</f>
        <v>0</v>
      </c>
      <c r="BM23" s="26">
        <f t="array" ref="BM23">IF($ET23="","",INDEX('[1]base consolidad MIDAGRI'!AD$2:AD$597,$ET23))</f>
        <v>0</v>
      </c>
      <c r="BN23" s="26">
        <f t="array" ref="BN23">IF($ET23="","",INDEX('[1]base consolidad MIDAGRI'!AE$2:AE$597,$ET23))</f>
        <v>0</v>
      </c>
      <c r="BO23" s="26">
        <f t="array" ref="BO23">IF($ET23="","",INDEX('[1]base consolidad MIDAGRI'!AF$2:AF$597,$ET23))</f>
        <v>0</v>
      </c>
      <c r="BP23" s="26">
        <f t="array" ref="BP23">IF($ET23="","",INDEX('[1]base consolidad MIDAGRI'!AG$2:AG$597,$ET23))</f>
        <v>0</v>
      </c>
      <c r="BQ23" s="26">
        <f t="array" ref="BQ23">IF($ET23="","",INDEX('[1]base consolidad MIDAGRI'!AH$2:AH$597,$ET23))</f>
        <v>0</v>
      </c>
      <c r="BR23" s="26">
        <f t="array" ref="BR23">IF($ET23="","",INDEX('[1]base consolidad MIDAGRI'!AI$2:AI$597,$ET23))</f>
        <v>0</v>
      </c>
      <c r="BS23" s="26">
        <f t="array" ref="BS23">IF($ET23="","",INDEX('[1]base consolidad MIDAGRI'!AJ$2:AJ$597,$ET23))</f>
        <v>0</v>
      </c>
      <c r="BT23" s="26">
        <f t="array" ref="BT23">IF($ET23="","",INDEX('[1]base consolidad MIDAGRI'!AK$2:AK$597,$ET23))</f>
        <v>0</v>
      </c>
      <c r="BU23" s="26">
        <f t="array" ref="BU23">IF($ET23="","",INDEX('[1]base consolidad MIDAGRI'!AL$2:AL$597,$ET23))</f>
        <v>0</v>
      </c>
      <c r="BV23" s="26">
        <f t="array" ref="BV23">IF($ET23="","",IF(INDEX('[1]base consolidad MIDAGRI'!AM$2:AM$597,$ET23)="","",INDEX('[1]base consolidad MIDAGRI'!AM$2:AM$597,$ET23)))</f>
        <v>236</v>
      </c>
      <c r="BW23" s="26">
        <f t="array" ref="BW23">IF($ET23="","",IF(INDEX('[1]base consolidad MIDAGRI'!AN$2:AN$597,$ET23)="","",INDEX('[1]base consolidad MIDAGRI'!AN$2:AN$597,$ET23)))</f>
        <v>69</v>
      </c>
      <c r="BX23" s="26">
        <f t="array" ref="BX23">IF($ET23="","",INDEX('[1]base consolidad MIDAGRI'!AO$2:AO$597,$ET23))</f>
        <v>305</v>
      </c>
      <c r="BY23" s="26">
        <f t="array" ref="BY23">IF($ET23="","",IF(INDEX('[1]base consolidad MIDAGRI'!AP$2:AP$597,$ET23)="","",INDEX('[1]base consolidad MIDAGRI'!AP$2:AP$597,$ET23)))</f>
        <v>243</v>
      </c>
      <c r="BZ23" s="26">
        <f t="array" ref="BZ23">IF($ET23="","",IF(INDEX('[1]base consolidad MIDAGRI'!AQ$2:AQ$597,$ET23)="","",INDEX('[1]base consolidad MIDAGRI'!AQ$2:AQ$597,$ET23)))</f>
        <v>62</v>
      </c>
      <c r="CA23" s="26">
        <f t="array" ref="CA23">IF($ET23="","",INDEX('[1]base consolidad MIDAGRI'!AR$2:AR$597,$ET23))</f>
        <v>305</v>
      </c>
      <c r="CB23" s="26">
        <f t="array" ref="CB23">IF($ET23="","",INDEX('[1]base consolidad MIDAGRI'!AT$2:AT$597,$ET23))</f>
        <v>0</v>
      </c>
      <c r="CC23" s="26">
        <f t="array" ref="CC23">IF($ET23="","",INDEX('[1]base consolidad MIDAGRI'!AU$2:AU$597,$ET23))</f>
        <v>0</v>
      </c>
      <c r="CD23" s="26">
        <f t="array" ref="CD23">IF($ET23="","",INDEX('[1]base consolidad MIDAGRI'!AV$2:AV$597,$ET23))</f>
        <v>0</v>
      </c>
      <c r="CE23" s="26">
        <f t="array" ref="CE23">IF($ET23="","",INDEX('[1]base consolidad MIDAGRI'!AW$2:AW$597,$ET23))</f>
        <v>0</v>
      </c>
      <c r="CF23" s="26">
        <f t="array" ref="CF23">IF($ET23="","",INDEX('[1]base consolidad MIDAGRI'!AX$2:AX$597,$ET23))</f>
        <v>0</v>
      </c>
      <c r="CG23" s="26">
        <f t="array" ref="CG23">IF($ET23="","",INDEX('[1]base consolidad MIDAGRI'!AY$2:AY$597,$ET23))</f>
        <v>0</v>
      </c>
      <c r="CH23" s="26">
        <f t="array" ref="CH23">IF($ET23="","",INDEX('[1]base consolidad MIDAGRI'!AZ$2:AZ$597,$ET23))</f>
        <v>0</v>
      </c>
      <c r="CI23" s="26">
        <f t="array" ref="CI23">IF($ET23="","",INDEX('[1]base consolidad MIDAGRI'!BA$2:BA$597,$ET23))</f>
        <v>0</v>
      </c>
      <c r="CJ23" s="26">
        <f t="array" ref="CJ23">IF($ET23="","",IF(INDEX('[1]base consolidad MIDAGRI'!BB$2:BB$597,$ET23)="","",INDEX('[1]base consolidad MIDAGRI'!BB$2:BB$597,$ET23)))</f>
        <v>9</v>
      </c>
      <c r="CK23" s="26">
        <f t="array" ref="CK23">IF($ET23="","",IF(INDEX('[1]base consolidad MIDAGRI'!BC$2:BC$597,$ET23)="","",INDEX('[1]base consolidad MIDAGRI'!BC$2:BC$597,$ET23)))</f>
        <v>4</v>
      </c>
      <c r="CL23" s="26">
        <f t="array" ref="CL23">IF($ET23="","",IF(INDEX('[1]base consolidad MIDAGRI'!BD$2:BD$597,$ET23)="","",INDEX('[1]base consolidad MIDAGRI'!BD$2:BD$597,$ET23)))</f>
        <v>15</v>
      </c>
      <c r="CM23" s="26">
        <f t="array" ref="CM23">IF($ET23="","",IF(INDEX('[1]base consolidad MIDAGRI'!BE$2:BE$597,$ET23)="","",INDEX('[1]base consolidad MIDAGRI'!BE$2:BE$597,$ET23)))</f>
        <v>2</v>
      </c>
      <c r="CN23" s="29">
        <f t="array" ref="CN23">IF($ET23="","",INDEX('[1]base consolidad MIDAGRI'!BF$2:BF$597,$ET23))</f>
        <v>0</v>
      </c>
      <c r="CO23" s="29">
        <f t="array" ref="CO23">IF($ET23="","",INDEX('[1]base consolidad MIDAGRI'!BG$2:BG$597,$ET23))</f>
        <v>0</v>
      </c>
      <c r="CP23" s="29">
        <f t="array" ref="CP23">IF($ET23="","",INDEX('[1]base consolidad MIDAGRI'!BH$2:BH$597,$ET23))</f>
        <v>0</v>
      </c>
      <c r="CQ23" s="29">
        <f t="array" ref="CQ23">IF($ET23="","",INDEX('[1]base consolidad MIDAGRI'!BI$2:BI$597,$ET23))</f>
        <v>0</v>
      </c>
      <c r="CR23" s="29">
        <f t="array" ref="CR23">IF($ET23="","",INDEX('[1]base consolidad MIDAGRI'!BL$2:BL$597,$ET23))</f>
        <v>0</v>
      </c>
      <c r="CS23" s="29">
        <f t="array" ref="CS23">IF($ET23="","",INDEX('[1]base consolidad MIDAGRI'!BM$2:BM$597,$ET23))</f>
        <v>0</v>
      </c>
      <c r="CT23" s="29">
        <f t="array" ref="CT23">IF($ET23="","",INDEX('[1]base consolidad MIDAGRI'!BN$2:BN$597,$ET23))</f>
        <v>0</v>
      </c>
      <c r="CU23" s="29">
        <f t="array" ref="CU23">IF($ET23="","",INDEX('[1]base consolidad MIDAGRI'!BQ$2:BQ$597,$ET23))</f>
        <v>0</v>
      </c>
      <c r="CV23" s="29">
        <f t="array" ref="CV23">IF($ET23="","",INDEX('[1]base consolidad MIDAGRI'!BR$2:BR$597,$ET23))</f>
        <v>0</v>
      </c>
      <c r="CW23" s="29">
        <f t="array" ref="CW23">IF($ET23="","",INDEX('[1]base consolidad MIDAGRI'!BS$2:BS$597,$ET23))</f>
        <v>0</v>
      </c>
      <c r="CX23" s="29">
        <f t="array" ref="CX23">IF($ET23="","",INDEX('[1]base consolidad MIDAGRI'!BV$2:BV$597,$ET23))</f>
        <v>0</v>
      </c>
      <c r="CY23" s="29">
        <f t="array" ref="CY23">IF($ET23="","",INDEX('[1]base consolidad MIDAGRI'!BW$2:BW$597,$ET23))</f>
        <v>0</v>
      </c>
      <c r="CZ23" s="29">
        <f t="array" ref="CZ23">IF($ET23="","",INDEX('[1]base consolidad MIDAGRI'!BX$2:BX$597,$ET23))</f>
        <v>0</v>
      </c>
      <c r="DA23" s="29">
        <f t="array" ref="DA23">IF($ET23="","",INDEX('[1]base consolidad MIDAGRI'!CA$2:CA$597,$ET23))</f>
        <v>0</v>
      </c>
      <c r="DB23" s="29">
        <f t="array" ref="DB23">IF($ET23="","",INDEX('[1]base consolidad MIDAGRI'!CB$2:CB$597,$ET23))</f>
        <v>0</v>
      </c>
      <c r="DC23" s="29">
        <f t="array" ref="DC23">IF($ET23="","",INDEX('[1]base consolidad MIDAGRI'!CC$2:CC$597,$ET23))</f>
        <v>0</v>
      </c>
      <c r="DD23" s="30">
        <f t="array" ref="DD23">IF($ET23="","",IF(INDEX('[1]base consolidad MIDAGRI'!CF$2:CF$597,$ET23)="","",INDEX('[1]base consolidad MIDAGRI'!CF$2:CF$597,$ET23)))</f>
        <v>305444.83029999997</v>
      </c>
      <c r="DE23" s="30">
        <f t="array" ref="DE23">IF($ET23="","",IF(INDEX('[1]base consolidad MIDAGRI'!CG$2:CG$597,$ET23)="","",INDEX('[1]base consolidad MIDAGRI'!CG$2:CG$597,$ET23)))</f>
        <v>0</v>
      </c>
      <c r="DF23" s="29">
        <f t="array" ref="DF23">IF($ET23="","",INDEX('[1]base consolidad MIDAGRI'!CH$2:CH$597,$ET23))</f>
        <v>305444.83029999997</v>
      </c>
      <c r="DG23" s="30">
        <f t="array" ref="DG23">IF($ET23="","",IF(INDEX('[1]base consolidad MIDAGRI'!CL$2:CL$597,$ET23)="","",INDEX('[1]base consolidad MIDAGRI'!CL$2:CL$597,$ET23)))</f>
        <v>513900.72953999997</v>
      </c>
      <c r="DH23" s="30">
        <f t="array" ref="DH23">IF($ET23="","",IF(INDEX('[1]base consolidad MIDAGRI'!CM$2:CM$597,$ET23)="","",INDEX('[1]base consolidad MIDAGRI'!CM$2:CM$597,$ET23)))</f>
        <v>0</v>
      </c>
      <c r="DI23" s="29">
        <f t="array" ref="DI23">IF($ET23="","",INDEX('[1]base consolidad MIDAGRI'!CN$2:CN$597,$ET23))</f>
        <v>513900.72953999997</v>
      </c>
      <c r="DJ23" s="29">
        <f t="array" ref="DJ23">IF($ET23="","",INDEX('[1]base consolidad MIDAGRI'!CQ$2:CQ$597,$ET23))</f>
        <v>0</v>
      </c>
      <c r="DK23" s="29">
        <f t="array" ref="DK23">IF($ET23="","",INDEX('[1]base consolidad MIDAGRI'!CR$2:CR$597,$ET23))</f>
        <v>0</v>
      </c>
      <c r="DL23" s="29">
        <f t="array" ref="DL23">IF($ET23="","",INDEX('[1]base consolidad MIDAGRI'!CS$2:CS$597,$ET23))</f>
        <v>0</v>
      </c>
      <c r="DM23" s="29">
        <f t="array" ref="DM23">IF($ET23="","",INDEX('[1]base consolidad MIDAGRI'!CT$2:CT$597,$ET23))</f>
        <v>0</v>
      </c>
      <c r="DN23" s="29">
        <f t="array" ref="DN23">IF($ET23="","",INDEX('[1]base consolidad MIDAGRI'!CU$2:CU$597,$ET23))</f>
        <v>0</v>
      </c>
      <c r="DO23" s="29">
        <f t="array" ref="DO23">IF($ET23="","",INDEX('[1]base consolidad MIDAGRI'!CV$2:CV$597,$ET23))</f>
        <v>0</v>
      </c>
      <c r="DP23" s="29">
        <f t="array" ref="DP23">IF($ET23="","",INDEX('[1]base consolidad MIDAGRI'!CW$2:CW$597,$ET23))</f>
        <v>0</v>
      </c>
      <c r="DQ23" s="29">
        <f t="array" ref="DQ23">IF($ET23="","",INDEX('[1]base consolidad MIDAGRI'!CX$2:CX$597,$ET23))</f>
        <v>0</v>
      </c>
      <c r="DR23" s="29">
        <f t="array" ref="DR23">IF($ET23="","",INDEX('[1]base consolidad MIDAGRI'!CY$2:CY$597,$ET23))</f>
        <v>0</v>
      </c>
      <c r="DS23" s="29">
        <f t="array" ref="DS23">IF($ET23="","",INDEX('[1]base consolidad MIDAGRI'!CZ$2:CZ$597,$ET23))</f>
        <v>305444.83029999997</v>
      </c>
      <c r="DT23" s="29">
        <f t="array" ref="DT23">IF($ET23="","",INDEX('[1]base consolidad MIDAGRI'!DA$2:DA$597,$ET23))</f>
        <v>0</v>
      </c>
      <c r="DU23" s="29">
        <f t="array" ref="DU23">IF($ET23="","",INDEX('[1]base consolidad MIDAGRI'!DB$2:DB$597,$ET23))</f>
        <v>0</v>
      </c>
      <c r="DV23" s="29">
        <f t="array" ref="DV23">IF($ET23="","",INDEX('[1]base consolidad MIDAGRI'!DC$2:DC$597,$ET23))</f>
        <v>305444.83029999997</v>
      </c>
      <c r="DW23" s="29">
        <f t="array" ref="DW23">IF($ET23="","",INDEX('[1]base consolidad MIDAGRI'!DD$2:DD$597,$ET23))</f>
        <v>0</v>
      </c>
      <c r="DX23" s="29">
        <f t="array" ref="DX23">IF($ET23="","",INDEX('[1]base consolidad MIDAGRI'!DE$2:DE$597,$ET23))</f>
        <v>0</v>
      </c>
      <c r="DY23" s="29">
        <f t="array" ref="DY23">IF($ET23="","",INDEX('[1]base consolidad MIDAGRI'!DF$2:DF$597,$ET23))</f>
        <v>513900.72953999997</v>
      </c>
      <c r="DZ23" s="29">
        <f t="array" ref="DZ23">IF($ET23="","",INDEX('[1]base consolidad MIDAGRI'!DG$2:DG$597,$ET23))</f>
        <v>0</v>
      </c>
      <c r="EA23" s="29">
        <f t="array" ref="EA23">IF($ET23="","",INDEX('[1]base consolidad MIDAGRI'!DH$2:DH$597,$ET23))</f>
        <v>0</v>
      </c>
      <c r="EB23" s="29">
        <f t="array" ref="EB23">IF($ET23="","",INDEX('[1]base consolidad MIDAGRI'!DI$2:DI$597,$ET23))</f>
        <v>513900.72953999997</v>
      </c>
      <c r="EC23" s="20" t="str">
        <f t="array" ref="EC23">IF($ET23="","",IF(INDEX('[1]base consolidad MIDAGRI'!D$2:D$597,$ET23)="","",INDEX('[1]base consolidad MIDAGRI'!D$2:D$597,$ET23)))</f>
        <v>CAFÉ</v>
      </c>
      <c r="ED23" s="20" t="e">
        <f t="array" aca="1" ref="ED23" ca="1">IF($B23="","",_xludf.LET(_xlpm.m,_xlfn.XLOOKUP($B23&amp;"",'[1]base consolidad MIDAGRI'!$A$2:$A$597&amp;"",'[1]base consolidad MIDAGRI'!$DK$2:$DK$597,""),_xlpm.g,_xlfn.XLOOKUP($B23&amp;"",'[1]base global'!$DI$5:$DI$682&amp;"",'[1]base global'!$DK$5:$DK$682,""),IF(_xlpm.m&lt;&gt;"",_xlpm.m,_xlpm.g)))</f>
        <v>#NAME?</v>
      </c>
      <c r="EE23" s="20" t="e">
        <f t="array" aca="1" ref="EE23" ca="1">_xludf.LET(_xlpm.x,IFERROR(_xlfn.XLOOKUP($B23&amp;"",'[1]base consolidad MIDAGRI'!$A$2:$A$597&amp;"",'[1]base consolidad MIDAGRI'!$FB$2:$FB$597,""),""),IF(OR(_xlpm.x="",_xlpm.x=0),"",_xlpm.x))</f>
        <v>#NAME?</v>
      </c>
      <c r="EF23" s="31">
        <f t="array" ref="EF23">IF($ET23="","",IF(INDEX('[1]base consolidad MIDAGRI'!T$2:T$597,$ET23)="","",INDEX('[1]base consolidad MIDAGRI'!T$2:T$597,$ET23)))</f>
        <v>2</v>
      </c>
      <c r="EG23" s="20" t="str">
        <f t="array" ref="EG23">IF($ET23="","",IF(INDEX('[1]base consolidad MIDAGRI'!U$2:U$597,$ET23)="","",INDEX('[1]base consolidad MIDAGRI'!U$2:U$597,$ET23)))</f>
        <v>SI</v>
      </c>
      <c r="EH23" s="20" t="str">
        <f t="array" ref="EH23">IF($ET23="","",IF(INDEX('[1]base consolidad MIDAGRI'!V$2:V$597,$ET23)="","",INDEX('[1]base consolidad MIDAGRI'!V$2:V$597,$ET23)))</f>
        <v>SI</v>
      </c>
      <c r="EI23" s="26">
        <f t="array" ref="EI23">IF($ET23="","",IF(INDEX('[1]base consolidad MIDAGRI'!AS$2:AS$597,$ET23)="","",INDEX('[1]base consolidad MIDAGRI'!AS$2:AS$597,$ET23)))</f>
        <v>305</v>
      </c>
      <c r="EJ23" s="32">
        <f t="shared" si="0"/>
        <v>819345.55984</v>
      </c>
      <c r="EK23" s="20" t="str">
        <f t="array" ref="EK23">IFERROR(_xlfn.XLOOKUP($B23&amp;"",'[1]base 7'!$AD$4:$AD$9&amp;"",'[1]base 7'!$I$4:$I$9,""),"")</f>
        <v/>
      </c>
      <c r="EL23" s="33" t="e">
        <f t="array" aca="1" ref="EL23" ca="1">_xludf.LET(_xlpm.x,IFERROR(_xlfn.XLOOKUP($B23&amp;"",'[1]ficha ruc cafe'!$A$2:$A$92&amp;"",'[1]ficha ruc cafe'!$G$2:$G$92,""),""),IF(OR(_xlpm.x="",_xlpm.x="-"),"",TRIM(_xlpm.x)))</f>
        <v>#NAME?</v>
      </c>
      <c r="EM23" s="33" t="e">
        <f t="array" aca="1" ref="EM23" ca="1">_xludf.LET(_xlpm.x,IFERROR(_xlfn.XLOOKUP($B23&amp;"",'[1]ficha ruc cafe'!$A$2:$A$92&amp;"",'[1]ficha ruc cafe'!$F$2:$F$92,""),""),IF(OR(_xlpm.x="",_xlpm.x="-"),"",TRIM(_xlpm.x)))</f>
        <v>#NAME?</v>
      </c>
      <c r="EN23" s="33" t="e">
        <f t="array" aca="1" ref="EN23" ca="1">_xludf.LET(_xlpm.x,IFERROR(_xlfn.XLOOKUP($B23&amp;"",'[1]ficha ruc cafe'!$A$2:$A$92&amp;"",'[1]ficha ruc cafe'!$C$2:$C$92,""),""),IF(OR(_xlpm.x="",_xlpm.x="-"),"",TRIM(_xlpm.x)))</f>
        <v>#NAME?</v>
      </c>
      <c r="EO23" s="25" t="e">
        <f t="array" aca="1" ref="EO23" ca="1">_xludf.LET(_xlpm.x,IFERROR(_xlfn.XLOOKUP($B23&amp;"",'[1]ficha ruc cafe'!$A$2:$A$92&amp;"",'[1]ficha ruc cafe'!$H$2:$H$92,""),""),IF(OR(_xlpm.x="",_xlpm.x="-"),"",IFERROR(DATEVALUE(TRIM(_xlpm.x)),TRIM(_xlpm.x))))</f>
        <v>#NAME?</v>
      </c>
      <c r="EP23" s="33" t="e">
        <f t="array" aca="1" ref="EP23" ca="1">_xludf.LET(_xlpm.x,IFERROR(_xlfn.XLOOKUP($B23&amp;"",'[1]ficha ruc cafe'!$A$2:$A$92&amp;"",'[1]ficha ruc cafe'!$P$2:$P$92,""),""),IF(OR(_xlpm.x="",_xlpm.x="-"),"",TRIM(_xlpm.x)))</f>
        <v>#NAME?</v>
      </c>
      <c r="EQ23" s="33" t="e">
        <f t="array" aca="1" ref="EQ23" ca="1">_xludf.LET(_xlpm.x,IFERROR(_xlfn.XLOOKUP($B23&amp;"",'[1]ficha ruc cafe'!$A$2:$A$92&amp;"",'[1]ficha ruc cafe'!$Q$2:$Q$92,""),""),IF(OR(_xlpm.x="",_xlpm.x="-"),"",TRIM(_xlpm.x)))</f>
        <v>#NAME?</v>
      </c>
      <c r="ER23" s="33" t="e">
        <f t="array" aca="1" ref="ER23" ca="1">_xludf.LET(_xlpm.x,IFERROR(_xlfn.XLOOKUP($B23&amp;"",'[1]ficha ruc cafe'!$A$2:$A$92&amp;"",'[1]ficha ruc cafe'!$R$2:$R$92,""),""),IF(OR(_xlpm.x="",_xlpm.x="-"),"",TRIM(_xlpm.x)))</f>
        <v>#NAME?</v>
      </c>
      <c r="ES23" s="33" t="e">
        <f t="array" aca="1" ref="ES23" ca="1">_xludf.LET(_xlpm.x,IFERROR(_xlfn.XLOOKUP($B23&amp;"",'[1]ficha ruc cafe'!$A$2:$A$92&amp;"",'[1]ficha ruc cafe'!$T$2:$T$92,""),""),IF(OR(_xlpm.x="",_xlpm.x="-"),"",TRIM(_xlpm.x)))</f>
        <v>#NAME?</v>
      </c>
      <c r="ET23" s="31">
        <f>IFERROR(MATCH($B23,'[1]base consolidad MIDAGRI'!$A$2:$A$597,0),"")</f>
        <v>97</v>
      </c>
      <c r="EU23" s="34">
        <f>IFERROR(MATCH($B23,'[1]base global'!$DI$5:$DI$682,0)+4,"")</f>
        <v>422</v>
      </c>
    </row>
    <row r="24" spans="1:151" ht="183.75" customHeight="1" x14ac:dyDescent="0.3">
      <c r="A24" s="20">
        <v>23</v>
      </c>
      <c r="B24" s="21">
        <v>20605500430</v>
      </c>
      <c r="C24" s="22" t="s">
        <v>3242</v>
      </c>
      <c r="D24" s="22" t="s">
        <v>3243</v>
      </c>
      <c r="E24" s="24" t="str">
        <f t="array" ref="E24">IF($ET24="","",IF(INDEX('[1]base consolidad MIDAGRI'!DW$2:DW$597,$ET24)="","",INDEX('[1]base consolidad MIDAGRI'!DW$2:DW$597,$ET24)))</f>
        <v>Cooperativa Agraria de Productores Ecológicos los Chankas Valle del Río Perené</v>
      </c>
      <c r="F24" s="20" t="str">
        <f t="array" ref="F24">IF($ET24="","",IF(INDEX('[1]base consolidad MIDAGRI'!DU$2:DU$597,$ET24)="","",INDEX('[1]base consolidad MIDAGRI'!DU$2:DU$597,$ET24)))</f>
        <v>Organización agraria dedicada a la producción de café, que cuenta con diversas certificaciones, como orgánico y comercio justo</v>
      </c>
      <c r="G24" s="20" t="s">
        <v>3244</v>
      </c>
      <c r="H24" s="20" t="s">
        <v>3245</v>
      </c>
      <c r="I24" s="23" t="str">
        <f t="array" ref="I24">IF($ET24="","",IF(INDEX('[1]base consolidad MIDAGRI'!DJ$2:DJ$597,$ET24)="","",INDEX('[1]base consolidad MIDAGRI'!DJ$2:DJ$597,$ET24)))</f>
        <v>COOPERATIVA AGRARIA DE PRODUCTORES ECOLOGICOS LOS CHANKAS VALLE DEL RIO PERENE</v>
      </c>
      <c r="J24" s="23" t="str">
        <f t="array" ref="J24">IF($ET24="","",IF(INDEX('[1]base consolidad MIDAGRI'!DQ$2:DQ$597,$ET24)="","",INDEX('[1]base consolidad MIDAGRI'!DQ$2:DQ$597,$ET24)))</f>
        <v>SI</v>
      </c>
      <c r="K24" s="25">
        <f t="array" ref="K24">IF($ET24="","",IF(INDEX('[1]base consolidad MIDAGRI'!DR$2:DR$597,$ET24)="","",INDEX('[1]base consolidad MIDAGRI'!DR$2:DR$597,$ET24)))</f>
        <v>43780</v>
      </c>
      <c r="L24" s="20" t="str">
        <f t="array" ref="L24">IF($ET24="","",IF(INDEX('[1]base consolidad MIDAGRI'!DN$2:DN$597,$ET24)="","",INDEX('[1]base consolidad MIDAGRI'!DN$2:DN$597,$ET24)))</f>
        <v>Junín</v>
      </c>
      <c r="M24" s="20" t="e">
        <f t="array" aca="1" ref="M24" ca="1">IF($ET24="","",_xludf.LET(_xlpm.x,INDEX('[1]base consolidad MIDAGRI'!H$2:H$597,$ET24),IF(_xlpm.x="","",SUBSTITUTE(TRIM(_xlpm.x),"Convencion","Convención"))))</f>
        <v>#NAME?</v>
      </c>
      <c r="N24" s="20" t="str">
        <f t="array" ref="N24">IF($ET24="","",IF(INDEX('[1]base consolidad MIDAGRI'!I$2:I$597,$ET24)="","",INDEX('[1]base consolidad MIDAGRI'!I$2:I$597,$ET24)))</f>
        <v>Pichanaqui</v>
      </c>
      <c r="O24" s="20" t="e">
        <f t="array" aca="1" ref="O24" ca="1">IF($B24="","",_xludf.LET(_xlpm.m,_xlfn.XLOOKUP($B24&amp;"",'[1]base consolidad MIDAGRI'!$A$2:$A$597&amp;"",'[1]base consolidad MIDAGRI'!$F$2:$F$597,""),_xlpm.g,_xlfn.XLOOKUP($B24&amp;"",'[1]base global'!$DI$5:$DI$682&amp;"",'[1]base global'!$E$5:$E$682,""),RIGHT("000000"&amp;IF(_xlpm.m&lt;&gt;"",_xlpm.m,IF(_xlpm.g&lt;&gt;"",_xlpm.g,"120303")),6)))</f>
        <v>#NAME?</v>
      </c>
      <c r="P24" s="20" t="str">
        <f t="array" ref="P24">IF($ET24="","",IF(INDEX('[1]base consolidad MIDAGRI'!E$2:E$597,$ET24)="","",INDEX('[1]base consolidad MIDAGRI'!E$2:E$597,$ET24)))</f>
        <v>Junin</v>
      </c>
      <c r="Q24" s="20" t="str">
        <f t="array" ref="Q24">IF($ET24="","",IF(INDEX('[1]base consolidad MIDAGRI'!EK$2:EK$597,$ET24)="","",INDEX('[1]base consolidad MIDAGRI'!EK$2:EK$597,$ET24)))</f>
        <v>Jr. 7 de Junio Nro. 525 Urb. Pichanaki (Frente de la Losa Kenyi) Junin - Chanchamayo - Pichanaqui</v>
      </c>
      <c r="R24" s="20" t="str">
        <f t="array" ref="R24">IF($ET24="","",IF(INDEX('[1]base consolidad MIDAGRI'!ES$2:ES$597,$ET24)="","",INDEX('[1]base consolidad MIDAGRI'!ES$2:ES$597,$ET24)))</f>
        <v>Retamozo Orihuela Merceo</v>
      </c>
      <c r="S24" s="20">
        <f t="array" ref="S24">IF($ET24="","",IF(INDEX('[1]base consolidad MIDAGRI'!ET$2:ET$597,$ET24)="","",INDEX('[1]base consolidad MIDAGRI'!ET$2:ET$597,$ET24)))</f>
        <v>943050465</v>
      </c>
      <c r="T24" s="20" t="str">
        <f t="array" ref="T24">IF($ET24="","",IF(INDEX('[1]base consolidad MIDAGRI'!EP$2:EP$597,$ET24)="","",INDEX('[1]base consolidad MIDAGRI'!EP$2:EP$597,$ET24)))</f>
        <v>Retamozo Orihuela Merceo</v>
      </c>
      <c r="U24" s="20" t="str">
        <f t="array" ref="U24">IF($ET24="","",IF(INDEX('[1]base consolidad MIDAGRI'!EL$2:EL$597,$ET24)="","",INDEX('[1]base consolidad MIDAGRI'!EL$2:EL$597,$ET24)))</f>
        <v>rudanre@gmail.com</v>
      </c>
      <c r="V24" s="20">
        <f t="array" ref="V24">IF($ET24="","",IF(INDEX('[1]base consolidad MIDAGRI'!EM$2:EM$597,$ET24)="","",INDEX('[1]base consolidad MIDAGRI'!EM$2:EM$597,$ET24)))</f>
        <v>943050465</v>
      </c>
      <c r="W24" s="35" t="str">
        <f t="array" ref="W24">IF($ET24="","",IF(INDEX('[1]base consolidad MIDAGRI'!EN$2:EN$597,$ET24)="","",INDEX('[1]base consolidad MIDAGRI'!EN$2:EN$597,$ET24)))</f>
        <v>https://chankas.pe/</v>
      </c>
      <c r="X24" s="35" t="str">
        <f t="array" ref="X24">IF($ET24="","",IF(INDEX('[1]base consolidad MIDAGRI'!EO$2:EO$597,$ET24)="","",INDEX('[1]base consolidad MIDAGRI'!EO$2:EO$597,$ET24)))</f>
        <v>https://www.facebook.com/p/Chankaspe-100063694502853/</v>
      </c>
      <c r="Y24" s="26">
        <f t="array" ref="Y24">IF($ET24="","",IF(INDEX('[1]base consolidad MIDAGRI'!DX$2:DX$597,$ET24)="","",INDEX('[1]base consolidad MIDAGRI'!DX$2:DX$597,$ET24)))</f>
        <v>165</v>
      </c>
      <c r="Z24" s="26">
        <f t="array" ref="Z24">IF($ET24="","",IF(INDEX('[1]base consolidad MIDAGRI'!DY$2:DY$597,$ET24)="","",INDEX('[1]base consolidad MIDAGRI'!DY$2:DY$597,$ET24)))</f>
        <v>92</v>
      </c>
      <c r="AA24" s="20" t="str">
        <f t="array" ref="AA24">IF($ET24="","",IF(INDEX('[1]base consolidad MIDAGRI'!C$2:C$597,$ET24)="","",INDEX('[1]base consolidad MIDAGRI'!C$2:C$597,$ET24)))</f>
        <v>CAFÉ</v>
      </c>
      <c r="AB24" s="20">
        <f t="array" ref="AB24">IF($ET24="","",IF(INDEX('[1]base consolidad MIDAGRI'!DZ$2:DZ$597,$ET24)="","",INDEX('[1]base consolidad MIDAGRI'!DZ$2:DZ$597,$ET24)))</f>
        <v>771</v>
      </c>
      <c r="AC24" s="20">
        <f t="array" ref="AC24">IF($ET24="","",IF(INDEX('[1]base consolidad MIDAGRI'!EA$2:EA$597,$ET24)="","",INDEX('[1]base consolidad MIDAGRI'!EA$2:EA$597,$ET24)))</f>
        <v>6939</v>
      </c>
      <c r="AD24" s="20" t="str">
        <f t="array" ref="AD24">IF($ET24="","",IF(INDEX('[1]base consolidad MIDAGRI'!EB$2:EB$597,$ET24)="","",INDEX('[1]base consolidad MIDAGRI'!EB$2:EB$597,$ET24)))</f>
        <v>Abril - Octubre</v>
      </c>
      <c r="AE24" s="20" t="str">
        <f t="array" ref="AE24">IF($ET24="","",IF(INDEX('[1]base consolidad MIDAGRI'!EC$2:EC$597,$ET24)="","",INDEX('[1]base consolidad MIDAGRI'!EC$2:EC$597,$ET24)))</f>
        <v>Mayo - Diciembre</v>
      </c>
      <c r="AF24" s="20" t="e">
        <f t="array" aca="1" ref="AF24" ca="1">_xludf.LET(_xlpm.x,IFERROR(_xlfn.XLOOKUP($B24&amp;"",'[1]base consolidad MIDAGRI'!$A$2:$A$597&amp;"",'[1]base consolidad MIDAGRI'!$ED$2:$ED$597,""),""),IF(OR(_xlpm.x="",_xlpm.x=0),"",_xlpm.x))</f>
        <v>#NAME?</v>
      </c>
      <c r="AG24" s="20" t="e">
        <f t="array" aca="1" ref="AG24" ca="1">_xludf.LET(_xlpm.x,IFERROR(_xlfn.XLOOKUP($B24&amp;"",'[1]base consolidad MIDAGRI'!$A$2:$A$597&amp;"",'[1]base consolidad MIDAGRI'!$EE$2:$EE$597,""),""),IF(OR(_xlpm.x="",_xlpm.x=0),"",_xlpm.x))</f>
        <v>#NAME?</v>
      </c>
      <c r="AH24" s="20" t="str">
        <f t="array" ref="AH24">IF($ET24="","",IF(INDEX('[1]base consolidad MIDAGRI'!EF$2:EF$597,$ET24)="","",INDEX('[1]base consolidad MIDAGRI'!EF$2:EF$597,$ET24)))</f>
        <v/>
      </c>
      <c r="AI24" s="20" t="str">
        <f t="array" ref="AI24">IF($ET24="","",IF(INDEX('[1]base consolidad MIDAGRI'!EG$2:EG$597,$ET24)="","",INDEX('[1]base consolidad MIDAGRI'!EG$2:EG$597,$ET24)))</f>
        <v>FLO ID 1931022; VIGENCIA HASTA SETIEMBRE 2028</v>
      </c>
      <c r="AJ24" s="20" t="str">
        <f t="array" ref="AJ24">IF($ET24="","",IF(INDEX('[1]base consolidad MIDAGRI'!EH$2:EH$597,$ET24)="","",INDEX('[1]base consolidad MIDAGRI'!EH$2:EH$597,$ET24)))</f>
        <v>Fairtrade</v>
      </c>
      <c r="AK24" s="20" t="str">
        <f t="array" ref="AK24">IF($ET24="","",IF(INDEX('[1]base consolidad MIDAGRI'!EI$2:EI$597,$ET24)="","",INDEX('[1]base consolidad MIDAGRI'!EI$2:EI$597,$ET24)))</f>
        <v>Grado 1: Se admite un máximo de 15 defectos o imperfecciones, Grado 2: Se admite un máximo de 23 defectos o imperfecciones, Grado 3: Se admite un máximo de 30 defectos o imperfecciones</v>
      </c>
      <c r="AL24" s="20" t="str">
        <f t="array" ref="AL24">IF($ET24="","",IF(INDEX('[1]base consolidad MIDAGRI'!EV$2:EV$597,$ET24)="","",INDEX('[1]base consolidad MIDAGRI'!EV$2:EV$597,$ET24)))</f>
        <v>Q0052324N/KCCOAR</v>
      </c>
      <c r="AM24" s="25">
        <f t="array" ref="AM24">IF($ET24="","",IF(INDEX('[1]base consolidad MIDAGRI'!EW$2:EW$597,$ET24)="","",INDEX('[1]base consolidad MIDAGRI'!EW$2:EW$597,$ET24)))</f>
        <v>47464</v>
      </c>
      <c r="AN24" s="20" t="str">
        <f t="array" ref="AN24">IF($ET24="","",IF(INDEX('[1]base consolidad MIDAGRI'!EX$2:EX$597,$ET24)="","",INDEX('[1]base consolidad MIDAGRI'!EX$2:EX$597,$ET24)))</f>
        <v>COOPERATIVA AGRARIA DE PRODUCTORES ECOLÓGICOS LOS CHANKAS VALLE DEL RÍO PERENÉ</v>
      </c>
      <c r="AO24" s="20" t="str">
        <f t="array" ref="AO24">IF($ET24="","",IF(INDEX('[1]base consolidad MIDAGRI'!EY$2:EY$597,$ET24)="","",INDEX('[1]base consolidad MIDAGRI'!EY$2:EY$597,$ET24)))</f>
        <v>250 gr</v>
      </c>
      <c r="AP24" s="20" t="str">
        <f t="array" ref="AP24">IF($ET24="","",IF(INDEX('[1]base consolidad MIDAGRI'!EZ$2:EZ$597,$ET24)="","",INDEX('[1]base consolidad MIDAGRI'!EZ$2:EZ$597,$ET24)))</f>
        <v>Chankas</v>
      </c>
      <c r="AQ24" s="20" t="str">
        <f t="array" ref="AQ24">IF($ET24="","",IF(INDEX('[1]base consolidad MIDAGRI'!FA$2:FA$597,$ET24)="","",INDEX('[1]base consolidad MIDAGRI'!FA$2:FA$597,$ET24)))</f>
        <v>empaque trilaminados</v>
      </c>
      <c r="AR24" s="23" t="str">
        <f t="array" ref="AR24">IF($ET24="","",IF(INDEX('[1]base consolidad MIDAGRI'!FC$2:FC$597,$ET24)="","",INDEX('[1]base consolidad MIDAGRI'!FC$2:FC$597,$ET24)))</f>
        <v>SI</v>
      </c>
      <c r="AS24" s="27">
        <f t="array" ref="AS24">IF($ET24="","",IF(INDEX('[1]base consolidad MIDAGRI'!FD$2:FD$597,$ET24)="","",INDEX('[1]base consolidad MIDAGRI'!FD$2:FD$597,$ET24)))</f>
        <v>147669.48000000001</v>
      </c>
      <c r="AT24" s="27">
        <f t="array" ref="AT24">IF($ET24="","",IF(INDEX('[1]base consolidad MIDAGRI'!FE$2:FE$597,$ET24)="","",INDEX('[1]base consolidad MIDAGRI'!FE$2:FE$597,$ET24)))</f>
        <v>18975</v>
      </c>
      <c r="AU24" s="27">
        <f t="array" ref="AU24">IF($ET24="","",IF(INDEX('[1]base consolidad MIDAGRI'!FF$2:FF$597,$ET24)="","",INDEX('[1]base consolidad MIDAGRI'!FF$2:FF$597,$ET24)))</f>
        <v>275</v>
      </c>
      <c r="AV24" s="27">
        <f t="array" ref="AV24">IF($ET24="","",IF(INDEX('[1]base consolidad MIDAGRI'!FG$2:FG$597,$ET24)="","",INDEX('[1]base consolidad MIDAGRI'!FG$2:FG$597,$ET24)))</f>
        <v>1</v>
      </c>
      <c r="AW24" s="20" t="str">
        <f t="array" ref="AW24">IF($ET24="","",IF(INDEX('[1]base consolidad MIDAGRI'!FH$2:FH$597,$ET24)="","",INDEX('[1]base consolidad MIDAGRI'!FH$2:FH$597,$ET24)))</f>
        <v>Estados Unidos</v>
      </c>
      <c r="AX24" s="20" t="str">
        <f t="array" ref="AX24">IF($ET24="","",IF(INDEX('[1]base consolidad MIDAGRI'!R$2:R$597,$ET24)="","",INDEX('[1]base consolidad MIDAGRI'!R$2:R$597,$ET24)))</f>
        <v>PAC</v>
      </c>
      <c r="AY24" s="20" t="str">
        <f t="array" ref="AY24">IF($ET24="","",IF(INDEX('[1]base consolidad MIDAGRI'!S$2:S$597,$ET24)="","",INDEX('[1]base consolidad MIDAGRI'!S$2:S$597,$ET24)))</f>
        <v>2024 - 2025</v>
      </c>
      <c r="AZ24" s="20">
        <f t="array" ref="AZ24">IF($ET24="","",IF(INDEX('[1]base consolidad MIDAGRI'!DS$2:DS$597,$ET24)="","",INDEX('[1]base consolidad MIDAGRI'!DS$2:DS$597,$ET24)))</f>
        <v>2024</v>
      </c>
      <c r="BA24" s="20" t="s">
        <v>184</v>
      </c>
      <c r="BB24" s="20" t="e">
        <f t="array" aca="1" ref="BB24" ca="1">IF($ET24="","",_xludf.LET(_xlpm.x,INDEX('[1]base consolidad MIDAGRI'!DT$2:DT$597,$ET24),IF(_xlpm.x="","",_xludf.IFS(LOWER(TRIM(_xlpm.x))="ejecucion","Ejecución",LOWER(TRIM(_xlpm.x))="ejecusion","Ejecución",TRUE,TRIM(_xlpm.x)))))</f>
        <v>#NAME?</v>
      </c>
      <c r="BC24" s="20" t="str">
        <f t="array" ref="BC24">IF($ET24="","",IF(INDEX('[1]base consolidad MIDAGRI'!DV$2:DV$597,$ET24)="","",INDEX('[1]base consolidad MIDAGRI'!DV$2:DV$597,$ET24)))</f>
        <v xml:space="preserve">Se reaizando el acopio del 1er embarque de café verde para fines de mayo </v>
      </c>
      <c r="BD24" s="28">
        <f t="array" ref="BD24">IF($ET24="","",IF(INDEX('[1]base consolidad MIDAGRI'!EJ$2:EJ$597,$ET24)="","",INDEX('[1]base consolidad MIDAGRI'!EJ$2:EJ$597,$ET24)))</f>
        <v>0.75</v>
      </c>
      <c r="BE24" s="20" t="str">
        <f t="array" ref="BE24">IF($ET24="","",IF(INDEX('[1]base consolidad MIDAGRI'!FI$2:FI$597,$ET24)="","",INDEX('[1]base consolidad MIDAGRI'!FI$2:FI$597,$ET24)))</f>
        <v>pacMAYOR|san martin</v>
      </c>
      <c r="BF24" s="26">
        <f t="array" ref="BF24">IF($ET24="","",INDEX('[1]base consolidad MIDAGRI'!W$2:W$597,$ET24))</f>
        <v>0</v>
      </c>
      <c r="BG24" s="26">
        <f t="array" ref="BG24">IF($ET24="","",INDEX('[1]base consolidad MIDAGRI'!X$2:X$597,$ET24))</f>
        <v>0</v>
      </c>
      <c r="BH24" s="26">
        <f t="array" ref="BH24">IF($ET24="","",INDEX('[1]base consolidad MIDAGRI'!Y$2:Y$597,$ET24))</f>
        <v>0</v>
      </c>
      <c r="BI24" s="26">
        <f t="array" ref="BI24">IF($ET24="","",INDEX('[1]base consolidad MIDAGRI'!Z$2:Z$597,$ET24))</f>
        <v>0</v>
      </c>
      <c r="BJ24" s="26">
        <f t="array" ref="BJ24">IF($ET24="","",INDEX('[1]base consolidad MIDAGRI'!AA$2:AA$597,$ET24))</f>
        <v>0</v>
      </c>
      <c r="BK24" s="26">
        <f t="array" ref="BK24">IF($ET24="","",INDEX('[1]base consolidad MIDAGRI'!AB$2:AB$597,$ET24))</f>
        <v>0</v>
      </c>
      <c r="BL24" s="26">
        <f t="array" ref="BL24">IF($ET24="","",INDEX('[1]base consolidad MIDAGRI'!AC$2:AC$597,$ET24))</f>
        <v>0</v>
      </c>
      <c r="BM24" s="26">
        <f t="array" ref="BM24">IF($ET24="","",INDEX('[1]base consolidad MIDAGRI'!AD$2:AD$597,$ET24))</f>
        <v>0</v>
      </c>
      <c r="BN24" s="26">
        <f t="array" ref="BN24">IF($ET24="","",INDEX('[1]base consolidad MIDAGRI'!AE$2:AE$597,$ET24))</f>
        <v>0</v>
      </c>
      <c r="BO24" s="26">
        <f t="array" ref="BO24">IF($ET24="","",INDEX('[1]base consolidad MIDAGRI'!AF$2:AF$597,$ET24))</f>
        <v>0</v>
      </c>
      <c r="BP24" s="26">
        <f t="array" ref="BP24">IF($ET24="","",INDEX('[1]base consolidad MIDAGRI'!AG$2:AG$597,$ET24))</f>
        <v>0</v>
      </c>
      <c r="BQ24" s="26">
        <f t="array" ref="BQ24">IF($ET24="","",INDEX('[1]base consolidad MIDAGRI'!AH$2:AH$597,$ET24))</f>
        <v>0</v>
      </c>
      <c r="BR24" s="26">
        <f t="array" ref="BR24">IF($ET24="","",INDEX('[1]base consolidad MIDAGRI'!AI$2:AI$597,$ET24))</f>
        <v>0</v>
      </c>
      <c r="BS24" s="26">
        <f t="array" ref="BS24">IF($ET24="","",INDEX('[1]base consolidad MIDAGRI'!AJ$2:AJ$597,$ET24))</f>
        <v>0</v>
      </c>
      <c r="BT24" s="26">
        <f t="array" ref="BT24">IF($ET24="","",INDEX('[1]base consolidad MIDAGRI'!AK$2:AK$597,$ET24))</f>
        <v>0</v>
      </c>
      <c r="BU24" s="26">
        <f t="array" ref="BU24">IF($ET24="","",INDEX('[1]base consolidad MIDAGRI'!AL$2:AL$597,$ET24))</f>
        <v>0</v>
      </c>
      <c r="BV24" s="26">
        <f t="array" ref="BV24">IF($ET24="","",IF(INDEX('[1]base consolidad MIDAGRI'!AM$2:AM$597,$ET24)="","",INDEX('[1]base consolidad MIDAGRI'!AM$2:AM$597,$ET24)))</f>
        <v>185</v>
      </c>
      <c r="BW24" s="26">
        <f t="array" ref="BW24">IF($ET24="","",IF(INDEX('[1]base consolidad MIDAGRI'!AN$2:AN$597,$ET24)="","",INDEX('[1]base consolidad MIDAGRI'!AN$2:AN$597,$ET24)))</f>
        <v>80</v>
      </c>
      <c r="BX24" s="26">
        <f t="array" ref="BX24">IF($ET24="","",INDEX('[1]base consolidad MIDAGRI'!AO$2:AO$597,$ET24))</f>
        <v>265</v>
      </c>
      <c r="BY24" s="26">
        <f t="array" ref="BY24">IF($ET24="","",IF(INDEX('[1]base consolidad MIDAGRI'!AP$2:AP$597,$ET24)="","",INDEX('[1]base consolidad MIDAGRI'!AP$2:AP$597,$ET24)))</f>
        <v>165</v>
      </c>
      <c r="BZ24" s="26">
        <f t="array" ref="BZ24">IF($ET24="","",IF(INDEX('[1]base consolidad MIDAGRI'!AQ$2:AQ$597,$ET24)="","",INDEX('[1]base consolidad MIDAGRI'!AQ$2:AQ$597,$ET24)))</f>
        <v>92</v>
      </c>
      <c r="CA24" s="26">
        <f t="array" ref="CA24">IF($ET24="","",INDEX('[1]base consolidad MIDAGRI'!AR$2:AR$597,$ET24))</f>
        <v>257</v>
      </c>
      <c r="CB24" s="26">
        <f t="array" ref="CB24">IF($ET24="","",INDEX('[1]base consolidad MIDAGRI'!AT$2:AT$597,$ET24))</f>
        <v>0</v>
      </c>
      <c r="CC24" s="26">
        <f t="array" ref="CC24">IF($ET24="","",INDEX('[1]base consolidad MIDAGRI'!AU$2:AU$597,$ET24))</f>
        <v>0</v>
      </c>
      <c r="CD24" s="26">
        <f t="array" ref="CD24">IF($ET24="","",INDEX('[1]base consolidad MIDAGRI'!AV$2:AV$597,$ET24))</f>
        <v>0</v>
      </c>
      <c r="CE24" s="26">
        <f t="array" ref="CE24">IF($ET24="","",INDEX('[1]base consolidad MIDAGRI'!AW$2:AW$597,$ET24))</f>
        <v>0</v>
      </c>
      <c r="CF24" s="26">
        <f t="array" ref="CF24">IF($ET24="","",INDEX('[1]base consolidad MIDAGRI'!AX$2:AX$597,$ET24))</f>
        <v>0</v>
      </c>
      <c r="CG24" s="26">
        <f t="array" ref="CG24">IF($ET24="","",INDEX('[1]base consolidad MIDAGRI'!AY$2:AY$597,$ET24))</f>
        <v>0</v>
      </c>
      <c r="CH24" s="26">
        <f t="array" ref="CH24">IF($ET24="","",INDEX('[1]base consolidad MIDAGRI'!AZ$2:AZ$597,$ET24))</f>
        <v>0</v>
      </c>
      <c r="CI24" s="26">
        <f t="array" ref="CI24">IF($ET24="","",INDEX('[1]base consolidad MIDAGRI'!BA$2:BA$597,$ET24))</f>
        <v>0</v>
      </c>
      <c r="CJ24" s="26">
        <f t="array" ref="CJ24">IF($ET24="","",IF(INDEX('[1]base consolidad MIDAGRI'!BB$2:BB$597,$ET24)="","",INDEX('[1]base consolidad MIDAGRI'!BB$2:BB$597,$ET24)))</f>
        <v>25</v>
      </c>
      <c r="CK24" s="26">
        <f t="array" ref="CK24">IF($ET24="","",IF(INDEX('[1]base consolidad MIDAGRI'!BC$2:BC$597,$ET24)="","",INDEX('[1]base consolidad MIDAGRI'!BC$2:BC$597,$ET24)))</f>
        <v>0</v>
      </c>
      <c r="CL24" s="26">
        <f t="array" ref="CL24">IF($ET24="","",IF(INDEX('[1]base consolidad MIDAGRI'!BD$2:BD$597,$ET24)="","",INDEX('[1]base consolidad MIDAGRI'!BD$2:BD$597,$ET24)))</f>
        <v>12</v>
      </c>
      <c r="CM24" s="26">
        <f t="array" ref="CM24">IF($ET24="","",IF(INDEX('[1]base consolidad MIDAGRI'!BE$2:BE$597,$ET24)="","",INDEX('[1]base consolidad MIDAGRI'!BE$2:BE$597,$ET24)))</f>
        <v>0</v>
      </c>
      <c r="CN24" s="29">
        <f t="array" ref="CN24">IF($ET24="","",INDEX('[1]base consolidad MIDAGRI'!BF$2:BF$597,$ET24))</f>
        <v>0</v>
      </c>
      <c r="CO24" s="29">
        <f t="array" ref="CO24">IF($ET24="","",INDEX('[1]base consolidad MIDAGRI'!BG$2:BG$597,$ET24))</f>
        <v>0</v>
      </c>
      <c r="CP24" s="29">
        <f t="array" ref="CP24">IF($ET24="","",INDEX('[1]base consolidad MIDAGRI'!BH$2:BH$597,$ET24))</f>
        <v>0</v>
      </c>
      <c r="CQ24" s="29">
        <f t="array" ref="CQ24">IF($ET24="","",INDEX('[1]base consolidad MIDAGRI'!BI$2:BI$597,$ET24))</f>
        <v>0</v>
      </c>
      <c r="CR24" s="29">
        <f t="array" ref="CR24">IF($ET24="","",INDEX('[1]base consolidad MIDAGRI'!BL$2:BL$597,$ET24))</f>
        <v>0</v>
      </c>
      <c r="CS24" s="29">
        <f t="array" ref="CS24">IF($ET24="","",INDEX('[1]base consolidad MIDAGRI'!BM$2:BM$597,$ET24))</f>
        <v>0</v>
      </c>
      <c r="CT24" s="29">
        <f t="array" ref="CT24">IF($ET24="","",INDEX('[1]base consolidad MIDAGRI'!BN$2:BN$597,$ET24))</f>
        <v>0</v>
      </c>
      <c r="CU24" s="29">
        <f t="array" ref="CU24">IF($ET24="","",INDEX('[1]base consolidad MIDAGRI'!BQ$2:BQ$597,$ET24))</f>
        <v>0</v>
      </c>
      <c r="CV24" s="29">
        <f t="array" ref="CV24">IF($ET24="","",INDEX('[1]base consolidad MIDAGRI'!BR$2:BR$597,$ET24))</f>
        <v>0</v>
      </c>
      <c r="CW24" s="29">
        <f t="array" ref="CW24">IF($ET24="","",INDEX('[1]base consolidad MIDAGRI'!BS$2:BS$597,$ET24))</f>
        <v>0</v>
      </c>
      <c r="CX24" s="29">
        <f t="array" ref="CX24">IF($ET24="","",INDEX('[1]base consolidad MIDAGRI'!BV$2:BV$597,$ET24))</f>
        <v>0</v>
      </c>
      <c r="CY24" s="29">
        <f t="array" ref="CY24">IF($ET24="","",INDEX('[1]base consolidad MIDAGRI'!BW$2:BW$597,$ET24))</f>
        <v>0</v>
      </c>
      <c r="CZ24" s="29">
        <f t="array" ref="CZ24">IF($ET24="","",INDEX('[1]base consolidad MIDAGRI'!BX$2:BX$597,$ET24))</f>
        <v>0</v>
      </c>
      <c r="DA24" s="29">
        <f t="array" ref="DA24">IF($ET24="","",INDEX('[1]base consolidad MIDAGRI'!CA$2:CA$597,$ET24))</f>
        <v>0</v>
      </c>
      <c r="DB24" s="29">
        <f t="array" ref="DB24">IF($ET24="","",INDEX('[1]base consolidad MIDAGRI'!CB$2:CB$597,$ET24))</f>
        <v>0</v>
      </c>
      <c r="DC24" s="29">
        <f t="array" ref="DC24">IF($ET24="","",INDEX('[1]base consolidad MIDAGRI'!CC$2:CC$597,$ET24))</f>
        <v>0</v>
      </c>
      <c r="DD24" s="30">
        <f t="array" ref="DD24">IF($ET24="","",IF(INDEX('[1]base consolidad MIDAGRI'!CF$2:CF$597,$ET24)="","",INDEX('[1]base consolidad MIDAGRI'!CF$2:CF$597,$ET24)))</f>
        <v>1422186.9965900001</v>
      </c>
      <c r="DE24" s="30">
        <f t="array" ref="DE24">IF($ET24="","",IF(INDEX('[1]base consolidad MIDAGRI'!CG$2:CG$597,$ET24)="","",INDEX('[1]base consolidad MIDAGRI'!CG$2:CG$597,$ET24)))</f>
        <v>0</v>
      </c>
      <c r="DF24" s="29">
        <f t="array" ref="DF24">IF($ET24="","",INDEX('[1]base consolidad MIDAGRI'!CH$2:CH$597,$ET24))</f>
        <v>1422186.9965900001</v>
      </c>
      <c r="DG24" s="30">
        <f t="array" ref="DG24">IF($ET24="","",IF(INDEX('[1]base consolidad MIDAGRI'!CL$2:CL$597,$ET24)="","",INDEX('[1]base consolidad MIDAGRI'!CL$2:CL$597,$ET24)))</f>
        <v>3630266.8206039099</v>
      </c>
      <c r="DH24" s="30">
        <f t="array" ref="DH24">IF($ET24="","",IF(INDEX('[1]base consolidad MIDAGRI'!CM$2:CM$597,$ET24)="","",INDEX('[1]base consolidad MIDAGRI'!CM$2:CM$597,$ET24)))</f>
        <v>609874.9541346</v>
      </c>
      <c r="DI24" s="29">
        <f t="array" ref="DI24">IF($ET24="","",INDEX('[1]base consolidad MIDAGRI'!CN$2:CN$597,$ET24))</f>
        <v>4240141.7747385101</v>
      </c>
      <c r="DJ24" s="29">
        <f t="array" ref="DJ24">IF($ET24="","",INDEX('[1]base consolidad MIDAGRI'!CQ$2:CQ$597,$ET24))</f>
        <v>0</v>
      </c>
      <c r="DK24" s="29">
        <f t="array" ref="DK24">IF($ET24="","",INDEX('[1]base consolidad MIDAGRI'!CR$2:CR$597,$ET24))</f>
        <v>0</v>
      </c>
      <c r="DL24" s="29">
        <f t="array" ref="DL24">IF($ET24="","",INDEX('[1]base consolidad MIDAGRI'!CS$2:CS$597,$ET24))</f>
        <v>0</v>
      </c>
      <c r="DM24" s="29">
        <f t="array" ref="DM24">IF($ET24="","",INDEX('[1]base consolidad MIDAGRI'!CT$2:CT$597,$ET24))</f>
        <v>0</v>
      </c>
      <c r="DN24" s="29">
        <f t="array" ref="DN24">IF($ET24="","",INDEX('[1]base consolidad MIDAGRI'!CU$2:CU$597,$ET24))</f>
        <v>0</v>
      </c>
      <c r="DO24" s="29">
        <f t="array" ref="DO24">IF($ET24="","",INDEX('[1]base consolidad MIDAGRI'!CV$2:CV$597,$ET24))</f>
        <v>0</v>
      </c>
      <c r="DP24" s="29">
        <f t="array" ref="DP24">IF($ET24="","",INDEX('[1]base consolidad MIDAGRI'!CW$2:CW$597,$ET24))</f>
        <v>0</v>
      </c>
      <c r="DQ24" s="29">
        <f t="array" ref="DQ24">IF($ET24="","",INDEX('[1]base consolidad MIDAGRI'!CX$2:CX$597,$ET24))</f>
        <v>0</v>
      </c>
      <c r="DR24" s="29">
        <f t="array" ref="DR24">IF($ET24="","",INDEX('[1]base consolidad MIDAGRI'!CY$2:CY$597,$ET24))</f>
        <v>3977</v>
      </c>
      <c r="DS24" s="29">
        <f t="array" ref="DS24">IF($ET24="","",INDEX('[1]base consolidad MIDAGRI'!CZ$2:CZ$597,$ET24))</f>
        <v>1418209.9965900001</v>
      </c>
      <c r="DT24" s="29">
        <f t="array" ref="DT24">IF($ET24="","",INDEX('[1]base consolidad MIDAGRI'!DA$2:DA$597,$ET24))</f>
        <v>0</v>
      </c>
      <c r="DU24" s="29">
        <f t="array" ref="DU24">IF($ET24="","",INDEX('[1]base consolidad MIDAGRI'!DB$2:DB$597,$ET24))</f>
        <v>0</v>
      </c>
      <c r="DV24" s="29">
        <f t="array" ref="DV24">IF($ET24="","",INDEX('[1]base consolidad MIDAGRI'!DC$2:DC$597,$ET24))</f>
        <v>1422186.9965900001</v>
      </c>
      <c r="DW24" s="29">
        <f t="array" ref="DW24">IF($ET24="","",INDEX('[1]base consolidad MIDAGRI'!DD$2:DD$597,$ET24))</f>
        <v>0</v>
      </c>
      <c r="DX24" s="29">
        <f t="array" ref="DX24">IF($ET24="","",INDEX('[1]base consolidad MIDAGRI'!DE$2:DE$597,$ET24))</f>
        <v>0</v>
      </c>
      <c r="DY24" s="29">
        <f t="array" ref="DY24">IF($ET24="","",INDEX('[1]base consolidad MIDAGRI'!DF$2:DF$597,$ET24))</f>
        <v>4240141.7747385101</v>
      </c>
      <c r="DZ24" s="29">
        <f t="array" ref="DZ24">IF($ET24="","",INDEX('[1]base consolidad MIDAGRI'!DG$2:DG$597,$ET24))</f>
        <v>0</v>
      </c>
      <c r="EA24" s="29">
        <f t="array" ref="EA24">IF($ET24="","",INDEX('[1]base consolidad MIDAGRI'!DH$2:DH$597,$ET24))</f>
        <v>0</v>
      </c>
      <c r="EB24" s="29">
        <f t="array" ref="EB24">IF($ET24="","",INDEX('[1]base consolidad MIDAGRI'!DI$2:DI$597,$ET24))</f>
        <v>4240141.7747385101</v>
      </c>
      <c r="EC24" s="20" t="str">
        <f t="array" ref="EC24">IF($ET24="","",IF(INDEX('[1]base consolidad MIDAGRI'!D$2:D$597,$ET24)="","",INDEX('[1]base consolidad MIDAGRI'!D$2:D$597,$ET24)))</f>
        <v>CAFÉ</v>
      </c>
      <c r="ED24" s="20" t="e">
        <f t="array" aca="1" ref="ED24" ca="1">IF($B24="","",_xludf.LET(_xlpm.m,_xlfn.XLOOKUP($B24&amp;"",'[1]base consolidad MIDAGRI'!$A$2:$A$597&amp;"",'[1]base consolidad MIDAGRI'!$DK$2:$DK$597,""),_xlpm.g,_xlfn.XLOOKUP($B24&amp;"",'[1]base global'!$DI$5:$DI$682&amp;"",'[1]base global'!$DK$5:$DK$682,""),IF(_xlpm.m&lt;&gt;"",_xlpm.m,_xlpm.g)))</f>
        <v>#NAME?</v>
      </c>
      <c r="EE24" s="20" t="e">
        <f t="array" aca="1" ref="EE24" ca="1">_xludf.LET(_xlpm.x,IFERROR(_xlfn.XLOOKUP($B24&amp;"",'[1]base consolidad MIDAGRI'!$A$2:$A$597&amp;"",'[1]base consolidad MIDAGRI'!$FB$2:$FB$597,""),""),IF(OR(_xlpm.x="",_xlpm.x=0),"",_xlpm.x))</f>
        <v>#NAME?</v>
      </c>
      <c r="EF24" s="31">
        <f t="array" ref="EF24">IF($ET24="","",IF(INDEX('[1]base consolidad MIDAGRI'!T$2:T$597,$ET24)="","",INDEX('[1]base consolidad MIDAGRI'!T$2:T$597,$ET24)))</f>
        <v>2</v>
      </c>
      <c r="EG24" s="20" t="str">
        <f t="array" ref="EG24">IF($ET24="","",IF(INDEX('[1]base consolidad MIDAGRI'!U$2:U$597,$ET24)="","",INDEX('[1]base consolidad MIDAGRI'!U$2:U$597,$ET24)))</f>
        <v>SI</v>
      </c>
      <c r="EH24" s="20" t="str">
        <f t="array" ref="EH24">IF($ET24="","",IF(INDEX('[1]base consolidad MIDAGRI'!V$2:V$597,$ET24)="","",INDEX('[1]base consolidad MIDAGRI'!V$2:V$597,$ET24)))</f>
        <v>SI</v>
      </c>
      <c r="EI24" s="26">
        <f t="array" ref="EI24">IF($ET24="","",IF(INDEX('[1]base consolidad MIDAGRI'!AS$2:AS$597,$ET24)="","",INDEX('[1]base consolidad MIDAGRI'!AS$2:AS$597,$ET24)))</f>
        <v>257</v>
      </c>
      <c r="EJ24" s="32">
        <f t="shared" si="0"/>
        <v>5662328.7713285107</v>
      </c>
      <c r="EK24" s="20" t="str">
        <f t="array" ref="EK24">IFERROR(_xlfn.XLOOKUP($B24&amp;"",'[1]base 7'!$AD$4:$AD$9&amp;"",'[1]base 7'!$I$4:$I$9,""),"")</f>
        <v/>
      </c>
      <c r="EL24" s="33" t="e">
        <f t="array" aca="1" ref="EL24" ca="1">_xludf.LET(_xlpm.x,IFERROR(_xlfn.XLOOKUP($B24&amp;"",'[1]ficha ruc cafe'!$A$2:$A$92&amp;"",'[1]ficha ruc cafe'!$G$2:$G$92,""),""),IF(OR(_xlpm.x="",_xlpm.x="-"),"",TRIM(_xlpm.x)))</f>
        <v>#NAME?</v>
      </c>
      <c r="EM24" s="33" t="e">
        <f t="array" aca="1" ref="EM24" ca="1">_xludf.LET(_xlpm.x,IFERROR(_xlfn.XLOOKUP($B24&amp;"",'[1]ficha ruc cafe'!$A$2:$A$92&amp;"",'[1]ficha ruc cafe'!$F$2:$F$92,""),""),IF(OR(_xlpm.x="",_xlpm.x="-"),"",TRIM(_xlpm.x)))</f>
        <v>#NAME?</v>
      </c>
      <c r="EN24" s="33" t="e">
        <f t="array" aca="1" ref="EN24" ca="1">_xludf.LET(_xlpm.x,IFERROR(_xlfn.XLOOKUP($B24&amp;"",'[1]ficha ruc cafe'!$A$2:$A$92&amp;"",'[1]ficha ruc cafe'!$C$2:$C$92,""),""),IF(OR(_xlpm.x="",_xlpm.x="-"),"",TRIM(_xlpm.x)))</f>
        <v>#NAME?</v>
      </c>
      <c r="EO24" s="25" t="e">
        <f t="array" aca="1" ref="EO24" ca="1">_xludf.LET(_xlpm.x,IFERROR(_xlfn.XLOOKUP($B24&amp;"",'[1]ficha ruc cafe'!$A$2:$A$92&amp;"",'[1]ficha ruc cafe'!$H$2:$H$92,""),""),IF(OR(_xlpm.x="",_xlpm.x="-"),"",IFERROR(DATEVALUE(TRIM(_xlpm.x)),TRIM(_xlpm.x))))</f>
        <v>#NAME?</v>
      </c>
      <c r="EP24" s="33" t="e">
        <f t="array" aca="1" ref="EP24" ca="1">_xludf.LET(_xlpm.x,IFERROR(_xlfn.XLOOKUP($B24&amp;"",'[1]ficha ruc cafe'!$A$2:$A$92&amp;"",'[1]ficha ruc cafe'!$P$2:$P$92,""),""),IF(OR(_xlpm.x="",_xlpm.x="-"),"",TRIM(_xlpm.x)))</f>
        <v>#NAME?</v>
      </c>
      <c r="EQ24" s="33" t="e">
        <f t="array" aca="1" ref="EQ24" ca="1">_xludf.LET(_xlpm.x,IFERROR(_xlfn.XLOOKUP($B24&amp;"",'[1]ficha ruc cafe'!$A$2:$A$92&amp;"",'[1]ficha ruc cafe'!$Q$2:$Q$92,""),""),IF(OR(_xlpm.x="",_xlpm.x="-"),"",TRIM(_xlpm.x)))</f>
        <v>#NAME?</v>
      </c>
      <c r="ER24" s="33" t="e">
        <f t="array" aca="1" ref="ER24" ca="1">_xludf.LET(_xlpm.x,IFERROR(_xlfn.XLOOKUP($B24&amp;"",'[1]ficha ruc cafe'!$A$2:$A$92&amp;"",'[1]ficha ruc cafe'!$R$2:$R$92,""),""),IF(OR(_xlpm.x="",_xlpm.x="-"),"",TRIM(_xlpm.x)))</f>
        <v>#NAME?</v>
      </c>
      <c r="ES24" s="33" t="e">
        <f t="array" aca="1" ref="ES24" ca="1">_xludf.LET(_xlpm.x,IFERROR(_xlfn.XLOOKUP($B24&amp;"",'[1]ficha ruc cafe'!$A$2:$A$92&amp;"",'[1]ficha ruc cafe'!$T$2:$T$92,""),""),IF(OR(_xlpm.x="",_xlpm.x="-"),"",TRIM(_xlpm.x)))</f>
        <v>#NAME?</v>
      </c>
      <c r="ET24" s="31">
        <f>IFERROR(MATCH($B24,'[1]base consolidad MIDAGRI'!$A$2:$A$597,0),"")</f>
        <v>299</v>
      </c>
      <c r="EU24" s="34">
        <f>IFERROR(MATCH($B24,'[1]base global'!$DI$5:$DI$682,0)+4,"")</f>
        <v>459</v>
      </c>
    </row>
    <row r="25" spans="1:151" ht="183.75" customHeight="1" x14ac:dyDescent="0.3">
      <c r="A25" s="20">
        <v>24</v>
      </c>
      <c r="B25" s="21">
        <v>20606451122</v>
      </c>
      <c r="C25" s="22" t="s">
        <v>3246</v>
      </c>
      <c r="D25" s="22" t="s">
        <v>3247</v>
      </c>
      <c r="E25" s="24" t="str">
        <f t="array" ref="E25">IF($ET25="","",IF(INDEX('[1]base consolidad MIDAGRI'!DW$2:DW$597,$ET25)="","",INDEX('[1]base consolidad MIDAGRI'!DW$2:DW$597,$ET25)))</f>
        <v>Asociación de Productores Cerro Blanco</v>
      </c>
      <c r="F25" s="20" t="str">
        <f t="array" ref="F25">IF($ET25="","",IF(INDEX('[1]base consolidad MIDAGRI'!DU$2:DU$597,$ET25)="","",INDEX('[1]base consolidad MIDAGRI'!DU$2:DU$597,$ET25)))</f>
        <v>Inició actividades el 01 de septiembre del 2020, reune a mas de 300 familias cafetaleras, producen café arábica de altura lavado con certificación orgánica</v>
      </c>
      <c r="G25" s="20"/>
      <c r="H25" s="20"/>
      <c r="I25" s="23" t="str">
        <f t="array" ref="I25">IF($ET25="","",IF(INDEX('[1]base consolidad MIDAGRI'!DJ$2:DJ$597,$ET25)="","",INDEX('[1]base consolidad MIDAGRI'!DJ$2:DJ$597,$ET25)))</f>
        <v>ASOCIACIÓN DE PRODUCTORES CERRO BLANCO</v>
      </c>
      <c r="J25" s="23" t="str">
        <f t="array" ref="J25">IF($ET25="","",IF(INDEX('[1]base consolidad MIDAGRI'!DQ$2:DQ$597,$ET25)="","",INDEX('[1]base consolidad MIDAGRI'!DQ$2:DQ$597,$ET25)))</f>
        <v>SI</v>
      </c>
      <c r="K25" s="25">
        <f t="array" ref="K25">IF($ET25="","",IF(INDEX('[1]base consolidad MIDAGRI'!DR$2:DR$597,$ET25)="","",INDEX('[1]base consolidad MIDAGRI'!DR$2:DR$597,$ET25)))</f>
        <v>44075</v>
      </c>
      <c r="L25" s="20" t="str">
        <f t="array" ref="L25">IF($ET25="","",IF(INDEX('[1]base consolidad MIDAGRI'!DN$2:DN$597,$ET25)="","",INDEX('[1]base consolidad MIDAGRI'!DN$2:DN$597,$ET25)))</f>
        <v>San Martín</v>
      </c>
      <c r="M25" s="20" t="e">
        <f t="array" aca="1" ref="M25" ca="1">IF($ET25="","",_xludf.LET(_xlpm.x,INDEX('[1]base consolidad MIDAGRI'!H$2:H$597,$ET25),IF(_xlpm.x="","",SUBSTITUTE(TRIM(_xlpm.x),"Convencion","Convención"))))</f>
        <v>#NAME?</v>
      </c>
      <c r="N25" s="20" t="str">
        <f t="array" ref="N25">IF($ET25="","",IF(INDEX('[1]base consolidad MIDAGRI'!I$2:I$597,$ET25)="","",INDEX('[1]base consolidad MIDAGRI'!I$2:I$597,$ET25)))</f>
        <v>Jepelacio</v>
      </c>
      <c r="O25" s="20" t="e">
        <f t="array" aca="1" ref="O25" ca="1">IF($B25="","",_xludf.LET(_xlpm.m,_xlfn.XLOOKUP($B25&amp;"",'[1]base consolidad MIDAGRI'!$A$2:$A$597&amp;"",'[1]base consolidad MIDAGRI'!$F$2:$F$597,""),_xlpm.g,_xlfn.XLOOKUP($B25&amp;"",'[1]base global'!$DI$5:$DI$682&amp;"",'[1]base global'!$E$5:$E$682,""),RIGHT("000000"&amp;IF(_xlpm.m&lt;&gt;"",_xlpm.m,IF(_xlpm.g&lt;&gt;"",_xlpm.g,"220104")),6)))</f>
        <v>#NAME?</v>
      </c>
      <c r="P25" s="20" t="str">
        <f t="array" ref="P25">IF($ET25="","",IF(INDEX('[1]base consolidad MIDAGRI'!E$2:E$597,$ET25)="","",INDEX('[1]base consolidad MIDAGRI'!E$2:E$597,$ET25)))</f>
        <v>San Martin</v>
      </c>
      <c r="Q25" s="20" t="str">
        <f t="array" ref="Q25">IF($ET25="","",IF(INDEX('[1]base consolidad MIDAGRI'!EK$2:EK$597,$ET25)="","",INDEX('[1]base consolidad MIDAGRI'!EK$2:EK$597,$ET25)))</f>
        <v>Av. Comercio Mza. 2 Lote. 12 Pacaypite (Costado De La Casa de los Ronderos)</v>
      </c>
      <c r="R25" s="20" t="str">
        <f t="array" ref="R25">IF($ET25="","",IF(INDEX('[1]base consolidad MIDAGRI'!ES$2:ES$597,$ET25)="","",INDEX('[1]base consolidad MIDAGRI'!ES$2:ES$597,$ET25)))</f>
        <v>Marimar Sanchez Imaña</v>
      </c>
      <c r="S25" s="20">
        <f t="array" ref="S25">IF($ET25="","",IF(INDEX('[1]base consolidad MIDAGRI'!ET$2:ET$597,$ET25)="","",INDEX('[1]base consolidad MIDAGRI'!ET$2:ET$597,$ET25)))</f>
        <v>929851765</v>
      </c>
      <c r="T25" s="20" t="str">
        <f t="array" ref="T25">IF($ET25="","",IF(INDEX('[1]base consolidad MIDAGRI'!EP$2:EP$597,$ET25)="","",INDEX('[1]base consolidad MIDAGRI'!EP$2:EP$597,$ET25)))</f>
        <v>Jaerson Joel Carrero Oblitas</v>
      </c>
      <c r="U25" s="20" t="str">
        <f t="array" ref="U25">IF($ET25="","",IF(INDEX('[1]base consolidad MIDAGRI'!EL$2:EL$597,$ET25)="","",INDEX('[1]base consolidad MIDAGRI'!EL$2:EL$597,$ET25)))</f>
        <v>aproceb@gmail.com</v>
      </c>
      <c r="V25" s="20">
        <f t="array" ref="V25">IF($ET25="","",IF(INDEX('[1]base consolidad MIDAGRI'!EM$2:EM$597,$ET25)="","",INDEX('[1]base consolidad MIDAGRI'!EM$2:EM$597,$ET25)))</f>
        <v>929851765</v>
      </c>
      <c r="W25" s="35" t="str">
        <f t="array" ref="W25">IF($ET25="","",IF(INDEX('[1]base consolidad MIDAGRI'!EN$2:EN$597,$ET25)="","",INDEX('[1]base consolidad MIDAGRI'!EN$2:EN$597,$ET25)))</f>
        <v>https://aproceb.com/</v>
      </c>
      <c r="X25" s="35" t="str">
        <f t="array" ref="X25">IF($ET25="","",IF(INDEX('[1]base consolidad MIDAGRI'!EO$2:EO$597,$ET25)="","",INDEX('[1]base consolidad MIDAGRI'!EO$2:EO$597,$ET25)))</f>
        <v>https://cerroblanco.pe/</v>
      </c>
      <c r="Y25" s="26">
        <f t="array" ref="Y25">IF($ET25="","",IF(INDEX('[1]base consolidad MIDAGRI'!DX$2:DX$597,$ET25)="","",INDEX('[1]base consolidad MIDAGRI'!DX$2:DX$597,$ET25)))</f>
        <v>141</v>
      </c>
      <c r="Z25" s="26">
        <f t="array" ref="Z25">IF($ET25="","",IF(INDEX('[1]base consolidad MIDAGRI'!DY$2:DY$597,$ET25)="","",INDEX('[1]base consolidad MIDAGRI'!DY$2:DY$597,$ET25)))</f>
        <v>46</v>
      </c>
      <c r="AA25" s="20" t="str">
        <f t="array" ref="AA25">IF($ET25="","",IF(INDEX('[1]base consolidad MIDAGRI'!C$2:C$597,$ET25)="","",INDEX('[1]base consolidad MIDAGRI'!C$2:C$597,$ET25)))</f>
        <v>CAFÉ</v>
      </c>
      <c r="AB25" s="20">
        <f t="array" ref="AB25">IF($ET25="","",IF(INDEX('[1]base consolidad MIDAGRI'!DZ$2:DZ$597,$ET25)="","",INDEX('[1]base consolidad MIDAGRI'!DZ$2:DZ$597,$ET25)))</f>
        <v>600</v>
      </c>
      <c r="AC25" s="20">
        <f t="array" ref="AC25">IF($ET25="","",IF(INDEX('[1]base consolidad MIDAGRI'!EA$2:EA$597,$ET25)="","",INDEX('[1]base consolidad MIDAGRI'!EA$2:EA$597,$ET25)))</f>
        <v>10200</v>
      </c>
      <c r="AD25" s="20" t="str">
        <f t="array" ref="AD25">IF($ET25="","",IF(INDEX('[1]base consolidad MIDAGRI'!EB$2:EB$597,$ET25)="","",INDEX('[1]base consolidad MIDAGRI'!EB$2:EB$597,$ET25)))</f>
        <v>Marzo - Noviembre</v>
      </c>
      <c r="AE25" s="20" t="str">
        <f t="array" ref="AE25">IF($ET25="","",IF(INDEX('[1]base consolidad MIDAGRI'!EC$2:EC$597,$ET25)="","",INDEX('[1]base consolidad MIDAGRI'!EC$2:EC$597,$ET25)))</f>
        <v>Marzo - Diciembre</v>
      </c>
      <c r="AF25" s="20" t="e">
        <f t="array" aca="1" ref="AF25" ca="1">_xludf.LET(_xlpm.x,IFERROR(_xlfn.XLOOKUP($B25&amp;"",'[1]base consolidad MIDAGRI'!$A$2:$A$597&amp;"",'[1]base consolidad MIDAGRI'!$ED$2:$ED$597,""),""),IF(OR(_xlpm.x="",_xlpm.x=0),"",_xlpm.x))</f>
        <v>#NAME?</v>
      </c>
      <c r="AG25" s="20" t="e">
        <f t="array" aca="1" ref="AG25" ca="1">_xludf.LET(_xlpm.x,IFERROR(_xlfn.XLOOKUP($B25&amp;"",'[1]base consolidad MIDAGRI'!$A$2:$A$597&amp;"",'[1]base consolidad MIDAGRI'!$EE$2:$EE$597,""),""),IF(OR(_xlpm.x="",_xlpm.x=0),"",_xlpm.x))</f>
        <v>#NAME?</v>
      </c>
      <c r="AH25" s="20" t="str">
        <f t="array" ref="AH25">IF($ET25="","",IF(INDEX('[1]base consolidad MIDAGRI'!EF$2:EF$597,$ET25)="","",INDEX('[1]base consolidad MIDAGRI'!EF$2:EF$597,$ET25)))</f>
        <v>Si (OCIA_2114, VENCIDO en proceso de Renovación)</v>
      </c>
      <c r="AI25" s="20" t="str">
        <f t="array" ref="AI25">IF($ET25="","",IF(INDEX('[1]base consolidad MIDAGRI'!EG$2:EG$597,$ET25)="","",INDEX('[1]base consolidad MIDAGRI'!EG$2:EG$597,$ET25)))</f>
        <v>Si (FAIR TRADE USA, VENCE 08/04/2028)</v>
      </c>
      <c r="AJ25" s="20" t="str">
        <f t="array" ref="AJ25">IF($ET25="","",IF(INDEX('[1]base consolidad MIDAGRI'!EH$2:EH$597,$ET25)="","",INDEX('[1]base consolidad MIDAGRI'!EH$2:EH$597,$ET25)))</f>
        <v>NO TIENE</v>
      </c>
      <c r="AK25" s="20" t="str">
        <f t="array" ref="AK25">IF($ET25="","",IF(INDEX('[1]base consolidad MIDAGRI'!EI$2:EI$597,$ET25)="","",INDEX('[1]base consolidad MIDAGRI'!EI$2:EI$597,$ET25)))</f>
        <v>Grado 1: Se admite un máximo de 15 defectos o imperfecciones, Grado 2: Se admite un máximo de 23 defectos</v>
      </c>
      <c r="AL25" s="20" t="str">
        <f t="array" ref="AL25">IF($ET25="","",IF(INDEX('[1]base consolidad MIDAGRI'!EV$2:EV$597,$ET25)="","",INDEX('[1]base consolidad MIDAGRI'!EV$2:EV$597,$ET25)))</f>
        <v>Q0011124N UAAACF / Q0214024N UAAACF</v>
      </c>
      <c r="AM25" s="25">
        <f t="array" ref="AM25">IF($ET25="","",IF(INDEX('[1]base consolidad MIDAGRI'!EW$2:EW$597,$ET25)="","",INDEX('[1]base consolidad MIDAGRI'!EW$2:EW$597,$ET25)))</f>
        <v>47223</v>
      </c>
      <c r="AN25" s="20" t="str">
        <f t="array" ref="AN25">IF($ET25="","",IF(INDEX('[1]base consolidad MIDAGRI'!EX$2:EX$597,$ET25)="","",INDEX('[1]base consolidad MIDAGRI'!EX$2:EX$597,$ET25)))</f>
        <v/>
      </c>
      <c r="AO25" s="20" t="str">
        <f t="array" ref="AO25">IF($ET25="","",IF(INDEX('[1]base consolidad MIDAGRI'!EY$2:EY$597,$ET25)="","",INDEX('[1]base consolidad MIDAGRI'!EY$2:EY$597,$ET25)))</f>
        <v/>
      </c>
      <c r="AP25" s="20" t="str">
        <f t="array" ref="AP25">IF($ET25="","",IF(INDEX('[1]base consolidad MIDAGRI'!EZ$2:EZ$597,$ET25)="","",INDEX('[1]base consolidad MIDAGRI'!EZ$2:EZ$597,$ET25)))</f>
        <v>MANACARACO</v>
      </c>
      <c r="AQ25" s="20" t="str">
        <f t="array" ref="AQ25">IF($ET25="","",IF(INDEX('[1]base consolidad MIDAGRI'!FA$2:FA$597,$ET25)="","",INDEX('[1]base consolidad MIDAGRI'!FA$2:FA$597,$ET25)))</f>
        <v>250 GR</v>
      </c>
      <c r="AR25" s="23" t="str">
        <f t="array" ref="AR25">IF($ET25="","",IF(INDEX('[1]base consolidad MIDAGRI'!FC$2:FC$597,$ET25)="","",INDEX('[1]base consolidad MIDAGRI'!FC$2:FC$597,$ET25)))</f>
        <v>SI</v>
      </c>
      <c r="AS25" s="27">
        <f t="array" ref="AS25">IF($ET25="","",IF(INDEX('[1]base consolidad MIDAGRI'!FD$2:FD$597,$ET25)="","",INDEX('[1]base consolidad MIDAGRI'!FD$2:FD$597,$ET25)))</f>
        <v>864647.85</v>
      </c>
      <c r="AT25" s="27">
        <f t="array" ref="AT25">IF($ET25="","",IF(INDEX('[1]base consolidad MIDAGRI'!FE$2:FE$597,$ET25)="","",INDEX('[1]base consolidad MIDAGRI'!FE$2:FE$597,$ET25)))</f>
        <v>97037</v>
      </c>
      <c r="AU25" s="27">
        <f t="array" ref="AU25">IF($ET25="","",IF(INDEX('[1]base consolidad MIDAGRI'!FF$2:FF$597,$ET25)="","",INDEX('[1]base consolidad MIDAGRI'!FF$2:FF$597,$ET25)))</f>
        <v>1406.333333333333</v>
      </c>
      <c r="AV25" s="27">
        <f t="array" ref="AV25">IF($ET25="","",IF(INDEX('[1]base consolidad MIDAGRI'!FG$2:FG$597,$ET25)="","",INDEX('[1]base consolidad MIDAGRI'!FG$2:FG$597,$ET25)))</f>
        <v>5.1139393939393933</v>
      </c>
      <c r="AW25" s="20" t="str">
        <f t="array" ref="AW25">IF($ET25="","",IF(INDEX('[1]base consolidad MIDAGRI'!FH$2:FH$597,$ET25)="","",INDEX('[1]base consolidad MIDAGRI'!FH$2:FH$597,$ET25)))</f>
        <v>Estados Unidos, Hong Kong, Noruega.</v>
      </c>
      <c r="AX25" s="20" t="str">
        <f t="array" ref="AX25">IF($ET25="","",IF(INDEX('[1]base consolidad MIDAGRI'!R$2:R$597,$ET25)="","",INDEX('[1]base consolidad MIDAGRI'!R$2:R$597,$ET25)))</f>
        <v>PAC</v>
      </c>
      <c r="AY25" s="20" t="str">
        <f t="array" ref="AY25">IF($ET25="","",IF(INDEX('[1]base consolidad MIDAGRI'!S$2:S$597,$ET25)="","",INDEX('[1]base consolidad MIDAGRI'!S$2:S$597,$ET25)))</f>
        <v>2025</v>
      </c>
      <c r="AZ25" s="20">
        <f t="array" ref="AZ25">IF($ET25="","",IF(INDEX('[1]base consolidad MIDAGRI'!DS$2:DS$597,$ET25)="","",INDEX('[1]base consolidad MIDAGRI'!DS$2:DS$597,$ET25)))</f>
        <v>2025</v>
      </c>
      <c r="BA25" s="20" t="s">
        <v>184</v>
      </c>
      <c r="BB25" s="20" t="e">
        <f t="array" aca="1" ref="BB25" ca="1">IF($ET25="","",_xludf.LET(_xlpm.x,INDEX('[1]base consolidad MIDAGRI'!DT$2:DT$597,$ET25),IF(_xlpm.x="","",_xludf.IFS(LOWER(TRIM(_xlpm.x))="ejecucion","Ejecución",LOWER(TRIM(_xlpm.x))="ejecusion","Ejecución",TRUE,TRIM(_xlpm.x)))))</f>
        <v>#NAME?</v>
      </c>
      <c r="BC25" s="20" t="str">
        <f t="array" ref="BC25">IF($ET25="","",IF(INDEX('[1]base consolidad MIDAGRI'!DV$2:DV$597,$ET25)="","",INDEX('[1]base consolidad MIDAGRI'!DV$2:DV$597,$ET25)))</f>
        <v>Se ha venido trabajando con ellos en las actividades de participación en ferias y ruedas de negocio, acompañ{andolos tambien en las actividades para acceso a fondos de Agroideas y Agrobanco.</v>
      </c>
      <c r="BD25" s="28">
        <f t="array" ref="BD25">IF($ET25="","",IF(INDEX('[1]base consolidad MIDAGRI'!EJ$2:EJ$597,$ET25)="","",INDEX('[1]base consolidad MIDAGRI'!EJ$2:EJ$597,$ET25)))</f>
        <v>0.7</v>
      </c>
      <c r="BE25" s="20" t="str">
        <f t="array" ref="BE25">IF($ET25="","",IF(INDEX('[1]base consolidad MIDAGRI'!FI$2:FI$597,$ET25)="","",INDEX('[1]base consolidad MIDAGRI'!FI$2:FI$597,$ET25)))</f>
        <v>pacMAYOR|san martin</v>
      </c>
      <c r="BF25" s="26">
        <f t="array" ref="BF25">IF($ET25="","",INDEX('[1]base consolidad MIDAGRI'!W$2:W$597,$ET25))</f>
        <v>0</v>
      </c>
      <c r="BG25" s="26">
        <f t="array" ref="BG25">IF($ET25="","",INDEX('[1]base consolidad MIDAGRI'!X$2:X$597,$ET25))</f>
        <v>0</v>
      </c>
      <c r="BH25" s="26">
        <f t="array" ref="BH25">IF($ET25="","",INDEX('[1]base consolidad MIDAGRI'!Y$2:Y$597,$ET25))</f>
        <v>0</v>
      </c>
      <c r="BI25" s="26">
        <f t="array" ref="BI25">IF($ET25="","",INDEX('[1]base consolidad MIDAGRI'!Z$2:Z$597,$ET25))</f>
        <v>0</v>
      </c>
      <c r="BJ25" s="26">
        <f t="array" ref="BJ25">IF($ET25="","",INDEX('[1]base consolidad MIDAGRI'!AA$2:AA$597,$ET25))</f>
        <v>0</v>
      </c>
      <c r="BK25" s="26">
        <f t="array" ref="BK25">IF($ET25="","",INDEX('[1]base consolidad MIDAGRI'!AB$2:AB$597,$ET25))</f>
        <v>0</v>
      </c>
      <c r="BL25" s="26">
        <f t="array" ref="BL25">IF($ET25="","",INDEX('[1]base consolidad MIDAGRI'!AC$2:AC$597,$ET25))</f>
        <v>0</v>
      </c>
      <c r="BM25" s="26">
        <f t="array" ref="BM25">IF($ET25="","",INDEX('[1]base consolidad MIDAGRI'!AD$2:AD$597,$ET25))</f>
        <v>0</v>
      </c>
      <c r="BN25" s="26">
        <f t="array" ref="BN25">IF($ET25="","",INDEX('[1]base consolidad MIDAGRI'!AE$2:AE$597,$ET25))</f>
        <v>0</v>
      </c>
      <c r="BO25" s="26">
        <f t="array" ref="BO25">IF($ET25="","",INDEX('[1]base consolidad MIDAGRI'!AF$2:AF$597,$ET25))</f>
        <v>0</v>
      </c>
      <c r="BP25" s="26">
        <f t="array" ref="BP25">IF($ET25="","",INDEX('[1]base consolidad MIDAGRI'!AG$2:AG$597,$ET25))</f>
        <v>0</v>
      </c>
      <c r="BQ25" s="26">
        <f t="array" ref="BQ25">IF($ET25="","",INDEX('[1]base consolidad MIDAGRI'!AH$2:AH$597,$ET25))</f>
        <v>0</v>
      </c>
      <c r="BR25" s="26">
        <f t="array" ref="BR25">IF($ET25="","",INDEX('[1]base consolidad MIDAGRI'!AI$2:AI$597,$ET25))</f>
        <v>0</v>
      </c>
      <c r="BS25" s="26">
        <f t="array" ref="BS25">IF($ET25="","",INDEX('[1]base consolidad MIDAGRI'!AJ$2:AJ$597,$ET25))</f>
        <v>0</v>
      </c>
      <c r="BT25" s="26">
        <f t="array" ref="BT25">IF($ET25="","",INDEX('[1]base consolidad MIDAGRI'!AK$2:AK$597,$ET25))</f>
        <v>0</v>
      </c>
      <c r="BU25" s="26">
        <f t="array" ref="BU25">IF($ET25="","",INDEX('[1]base consolidad MIDAGRI'!AL$2:AL$597,$ET25))</f>
        <v>0</v>
      </c>
      <c r="BV25" s="26">
        <f t="array" ref="BV25">IF($ET25="","",IF(INDEX('[1]base consolidad MIDAGRI'!AM$2:AM$597,$ET25)="","",INDEX('[1]base consolidad MIDAGRI'!AM$2:AM$597,$ET25)))</f>
        <v>0</v>
      </c>
      <c r="BW25" s="26">
        <f t="array" ref="BW25">IF($ET25="","",IF(INDEX('[1]base consolidad MIDAGRI'!AN$2:AN$597,$ET25)="","",INDEX('[1]base consolidad MIDAGRI'!AN$2:AN$597,$ET25)))</f>
        <v>0</v>
      </c>
      <c r="BX25" s="26">
        <f t="array" ref="BX25">IF($ET25="","",INDEX('[1]base consolidad MIDAGRI'!AO$2:AO$597,$ET25))</f>
        <v>0</v>
      </c>
      <c r="BY25" s="26">
        <f t="array" ref="BY25">IF($ET25="","",IF(INDEX('[1]base consolidad MIDAGRI'!AP$2:AP$597,$ET25)="","",INDEX('[1]base consolidad MIDAGRI'!AP$2:AP$597,$ET25)))</f>
        <v>21</v>
      </c>
      <c r="BZ25" s="26">
        <f t="array" ref="BZ25">IF($ET25="","",IF(INDEX('[1]base consolidad MIDAGRI'!AQ$2:AQ$597,$ET25)="","",INDEX('[1]base consolidad MIDAGRI'!AQ$2:AQ$597,$ET25)))</f>
        <v>10</v>
      </c>
      <c r="CA25" s="26">
        <f t="array" ref="CA25">IF($ET25="","",INDEX('[1]base consolidad MIDAGRI'!AR$2:AR$597,$ET25))</f>
        <v>31</v>
      </c>
      <c r="CB25" s="26">
        <f t="array" ref="CB25">IF($ET25="","",INDEX('[1]base consolidad MIDAGRI'!AT$2:AT$597,$ET25))</f>
        <v>0</v>
      </c>
      <c r="CC25" s="26">
        <f t="array" ref="CC25">IF($ET25="","",INDEX('[1]base consolidad MIDAGRI'!AU$2:AU$597,$ET25))</f>
        <v>0</v>
      </c>
      <c r="CD25" s="26">
        <f t="array" ref="CD25">IF($ET25="","",INDEX('[1]base consolidad MIDAGRI'!AV$2:AV$597,$ET25))</f>
        <v>0</v>
      </c>
      <c r="CE25" s="26">
        <f t="array" ref="CE25">IF($ET25="","",INDEX('[1]base consolidad MIDAGRI'!AW$2:AW$597,$ET25))</f>
        <v>0</v>
      </c>
      <c r="CF25" s="26">
        <f t="array" ref="CF25">IF($ET25="","",INDEX('[1]base consolidad MIDAGRI'!AX$2:AX$597,$ET25))</f>
        <v>0</v>
      </c>
      <c r="CG25" s="26">
        <f t="array" ref="CG25">IF($ET25="","",INDEX('[1]base consolidad MIDAGRI'!AY$2:AY$597,$ET25))</f>
        <v>0</v>
      </c>
      <c r="CH25" s="26">
        <f t="array" ref="CH25">IF($ET25="","",INDEX('[1]base consolidad MIDAGRI'!AZ$2:AZ$597,$ET25))</f>
        <v>0</v>
      </c>
      <c r="CI25" s="26">
        <f t="array" ref="CI25">IF($ET25="","",INDEX('[1]base consolidad MIDAGRI'!BA$2:BA$597,$ET25))</f>
        <v>0</v>
      </c>
      <c r="CJ25" s="26" t="str">
        <f t="array" ref="CJ25">IF($ET25="","",IF(INDEX('[1]base consolidad MIDAGRI'!BB$2:BB$597,$ET25)="","",INDEX('[1]base consolidad MIDAGRI'!BB$2:BB$597,$ET25)))</f>
        <v/>
      </c>
      <c r="CK25" s="26" t="str">
        <f t="array" ref="CK25">IF($ET25="","",IF(INDEX('[1]base consolidad MIDAGRI'!BC$2:BC$597,$ET25)="","",INDEX('[1]base consolidad MIDAGRI'!BC$2:BC$597,$ET25)))</f>
        <v/>
      </c>
      <c r="CL25" s="26">
        <f t="array" ref="CL25">IF($ET25="","",IF(INDEX('[1]base consolidad MIDAGRI'!BD$2:BD$597,$ET25)="","",INDEX('[1]base consolidad MIDAGRI'!BD$2:BD$597,$ET25)))</f>
        <v>6</v>
      </c>
      <c r="CM25" s="26">
        <f t="array" ref="CM25">IF($ET25="","",IF(INDEX('[1]base consolidad MIDAGRI'!BE$2:BE$597,$ET25)="","",INDEX('[1]base consolidad MIDAGRI'!BE$2:BE$597,$ET25)))</f>
        <v>0</v>
      </c>
      <c r="CN25" s="29">
        <f t="array" ref="CN25">IF($ET25="","",INDEX('[1]base consolidad MIDAGRI'!BF$2:BF$597,$ET25))</f>
        <v>0</v>
      </c>
      <c r="CO25" s="29">
        <f t="array" ref="CO25">IF($ET25="","",INDEX('[1]base consolidad MIDAGRI'!BG$2:BG$597,$ET25))</f>
        <v>0</v>
      </c>
      <c r="CP25" s="29">
        <f t="array" ref="CP25">IF($ET25="","",INDEX('[1]base consolidad MIDAGRI'!BH$2:BH$597,$ET25))</f>
        <v>0</v>
      </c>
      <c r="CQ25" s="29">
        <f t="array" ref="CQ25">IF($ET25="","",INDEX('[1]base consolidad MIDAGRI'!BI$2:BI$597,$ET25))</f>
        <v>0</v>
      </c>
      <c r="CR25" s="29">
        <f t="array" ref="CR25">IF($ET25="","",INDEX('[1]base consolidad MIDAGRI'!BL$2:BL$597,$ET25))</f>
        <v>0</v>
      </c>
      <c r="CS25" s="29">
        <f t="array" ref="CS25">IF($ET25="","",INDEX('[1]base consolidad MIDAGRI'!BM$2:BM$597,$ET25))</f>
        <v>0</v>
      </c>
      <c r="CT25" s="29">
        <f t="array" ref="CT25">IF($ET25="","",INDEX('[1]base consolidad MIDAGRI'!BN$2:BN$597,$ET25))</f>
        <v>0</v>
      </c>
      <c r="CU25" s="29">
        <f t="array" ref="CU25">IF($ET25="","",INDEX('[1]base consolidad MIDAGRI'!BQ$2:BQ$597,$ET25))</f>
        <v>0</v>
      </c>
      <c r="CV25" s="29">
        <f t="array" ref="CV25">IF($ET25="","",INDEX('[1]base consolidad MIDAGRI'!BR$2:BR$597,$ET25))</f>
        <v>0</v>
      </c>
      <c r="CW25" s="29">
        <f t="array" ref="CW25">IF($ET25="","",INDEX('[1]base consolidad MIDAGRI'!BS$2:BS$597,$ET25))</f>
        <v>0</v>
      </c>
      <c r="CX25" s="29">
        <f t="array" ref="CX25">IF($ET25="","",INDEX('[1]base consolidad MIDAGRI'!BV$2:BV$597,$ET25))</f>
        <v>0</v>
      </c>
      <c r="CY25" s="29">
        <f t="array" ref="CY25">IF($ET25="","",INDEX('[1]base consolidad MIDAGRI'!BW$2:BW$597,$ET25))</f>
        <v>0</v>
      </c>
      <c r="CZ25" s="29">
        <f t="array" ref="CZ25">IF($ET25="","",INDEX('[1]base consolidad MIDAGRI'!BX$2:BX$597,$ET25))</f>
        <v>0</v>
      </c>
      <c r="DA25" s="29">
        <f t="array" ref="DA25">IF($ET25="","",INDEX('[1]base consolidad MIDAGRI'!CA$2:CA$597,$ET25))</f>
        <v>0</v>
      </c>
      <c r="DB25" s="29">
        <f t="array" ref="DB25">IF($ET25="","",INDEX('[1]base consolidad MIDAGRI'!CB$2:CB$597,$ET25))</f>
        <v>0</v>
      </c>
      <c r="DC25" s="29">
        <f t="array" ref="DC25">IF($ET25="","",INDEX('[1]base consolidad MIDAGRI'!CC$2:CC$597,$ET25))</f>
        <v>0</v>
      </c>
      <c r="DD25" s="30" t="str">
        <f t="array" ref="DD25">IF($ET25="","",IF(INDEX('[1]base consolidad MIDAGRI'!CF$2:CF$597,$ET25)="","",INDEX('[1]base consolidad MIDAGRI'!CF$2:CF$597,$ET25)))</f>
        <v/>
      </c>
      <c r="DE25" s="30" t="str">
        <f t="array" ref="DE25">IF($ET25="","",IF(INDEX('[1]base consolidad MIDAGRI'!CG$2:CG$597,$ET25)="","",INDEX('[1]base consolidad MIDAGRI'!CG$2:CG$597,$ET25)))</f>
        <v/>
      </c>
      <c r="DF25" s="29">
        <f t="array" ref="DF25">IF($ET25="","",INDEX('[1]base consolidad MIDAGRI'!CH$2:CH$597,$ET25))</f>
        <v>0</v>
      </c>
      <c r="DG25" s="30">
        <f t="array" ref="DG25">IF($ET25="","",IF(INDEX('[1]base consolidad MIDAGRI'!CL$2:CL$597,$ET25)="","",INDEX('[1]base consolidad MIDAGRI'!CL$2:CL$597,$ET25)))</f>
        <v>4199064.4011907605</v>
      </c>
      <c r="DH25" s="30">
        <f t="array" ref="DH25">IF($ET25="","",IF(INDEX('[1]base consolidad MIDAGRI'!CM$2:CM$597,$ET25)="","",INDEX('[1]base consolidad MIDAGRI'!CM$2:CM$597,$ET25)))</f>
        <v>2688149.2098482801</v>
      </c>
      <c r="DI25" s="29">
        <f t="array" ref="DI25">IF($ET25="","",INDEX('[1]base consolidad MIDAGRI'!CN$2:CN$597,$ET25))</f>
        <v>6887213.6110390406</v>
      </c>
      <c r="DJ25" s="29">
        <f t="array" ref="DJ25">IF($ET25="","",INDEX('[1]base consolidad MIDAGRI'!CQ$2:CQ$597,$ET25))</f>
        <v>0</v>
      </c>
      <c r="DK25" s="29">
        <f t="array" ref="DK25">IF($ET25="","",INDEX('[1]base consolidad MIDAGRI'!CR$2:CR$597,$ET25))</f>
        <v>0</v>
      </c>
      <c r="DL25" s="29">
        <f t="array" ref="DL25">IF($ET25="","",INDEX('[1]base consolidad MIDAGRI'!CS$2:CS$597,$ET25))</f>
        <v>0</v>
      </c>
      <c r="DM25" s="29">
        <f t="array" ref="DM25">IF($ET25="","",INDEX('[1]base consolidad MIDAGRI'!CT$2:CT$597,$ET25))</f>
        <v>0</v>
      </c>
      <c r="DN25" s="29">
        <f t="array" ref="DN25">IF($ET25="","",INDEX('[1]base consolidad MIDAGRI'!CU$2:CU$597,$ET25))</f>
        <v>0</v>
      </c>
      <c r="DO25" s="29">
        <f t="array" ref="DO25">IF($ET25="","",INDEX('[1]base consolidad MIDAGRI'!CV$2:CV$597,$ET25))</f>
        <v>0</v>
      </c>
      <c r="DP25" s="29">
        <f t="array" ref="DP25">IF($ET25="","",INDEX('[1]base consolidad MIDAGRI'!CW$2:CW$597,$ET25))</f>
        <v>0</v>
      </c>
      <c r="DQ25" s="29">
        <f t="array" ref="DQ25">IF($ET25="","",INDEX('[1]base consolidad MIDAGRI'!CX$2:CX$597,$ET25))</f>
        <v>0</v>
      </c>
      <c r="DR25" s="29">
        <f t="array" ref="DR25">IF($ET25="","",INDEX('[1]base consolidad MIDAGRI'!CY$2:CY$597,$ET25))</f>
        <v>0</v>
      </c>
      <c r="DS25" s="29">
        <f t="array" ref="DS25">IF($ET25="","",INDEX('[1]base consolidad MIDAGRI'!CZ$2:CZ$597,$ET25))</f>
        <v>0</v>
      </c>
      <c r="DT25" s="29">
        <f t="array" ref="DT25">IF($ET25="","",INDEX('[1]base consolidad MIDAGRI'!DA$2:DA$597,$ET25))</f>
        <v>0</v>
      </c>
      <c r="DU25" s="29">
        <f t="array" ref="DU25">IF($ET25="","",INDEX('[1]base consolidad MIDAGRI'!DB$2:DB$597,$ET25))</f>
        <v>0</v>
      </c>
      <c r="DV25" s="29">
        <f t="array" ref="DV25">IF($ET25="","",INDEX('[1]base consolidad MIDAGRI'!DC$2:DC$597,$ET25))</f>
        <v>0</v>
      </c>
      <c r="DW25" s="29">
        <f t="array" ref="DW25">IF($ET25="","",INDEX('[1]base consolidad MIDAGRI'!DD$2:DD$597,$ET25))</f>
        <v>0</v>
      </c>
      <c r="DX25" s="29">
        <f t="array" ref="DX25">IF($ET25="","",INDEX('[1]base consolidad MIDAGRI'!DE$2:DE$597,$ET25))</f>
        <v>0</v>
      </c>
      <c r="DY25" s="29">
        <f t="array" ref="DY25">IF($ET25="","",INDEX('[1]base consolidad MIDAGRI'!DF$2:DF$597,$ET25))</f>
        <v>6887213.6110390415</v>
      </c>
      <c r="DZ25" s="29">
        <f t="array" ref="DZ25">IF($ET25="","",INDEX('[1]base consolidad MIDAGRI'!DG$2:DG$597,$ET25))</f>
        <v>0</v>
      </c>
      <c r="EA25" s="29">
        <f t="array" ref="EA25">IF($ET25="","",INDEX('[1]base consolidad MIDAGRI'!DH$2:DH$597,$ET25))</f>
        <v>0</v>
      </c>
      <c r="EB25" s="29">
        <f t="array" ref="EB25">IF($ET25="","",INDEX('[1]base consolidad MIDAGRI'!DI$2:DI$597,$ET25))</f>
        <v>6887213.6110390415</v>
      </c>
      <c r="EC25" s="20" t="str">
        <f t="array" ref="EC25">IF($ET25="","",IF(INDEX('[1]base consolidad MIDAGRI'!D$2:D$597,$ET25)="","",INDEX('[1]base consolidad MIDAGRI'!D$2:D$597,$ET25)))</f>
        <v>CAFE VERDE</v>
      </c>
      <c r="ED25" s="20" t="e">
        <f t="array" aca="1" ref="ED25" ca="1">IF($B25="","",_xludf.LET(_xlpm.m,_xlfn.XLOOKUP($B25&amp;"",'[1]base consolidad MIDAGRI'!$A$2:$A$597&amp;"",'[1]base consolidad MIDAGRI'!$DK$2:$DK$597,""),_xlpm.g,_xlfn.XLOOKUP($B25&amp;"",'[1]base global'!$DI$5:$DI$682&amp;"",'[1]base global'!$DK$5:$DK$682,""),IF(_xlpm.m&lt;&gt;"",_xlpm.m,_xlpm.g)))</f>
        <v>#NAME?</v>
      </c>
      <c r="EE25" s="20" t="e">
        <f t="array" aca="1" ref="EE25" ca="1">_xludf.LET(_xlpm.x,IFERROR(_xlfn.XLOOKUP($B25&amp;"",'[1]base consolidad MIDAGRI'!$A$2:$A$597&amp;"",'[1]base consolidad MIDAGRI'!$FB$2:$FB$597,""),""),IF(OR(_xlpm.x="",_xlpm.x=0),"",_xlpm.x))</f>
        <v>#NAME?</v>
      </c>
      <c r="EF25" s="31">
        <f t="array" ref="EF25">IF($ET25="","",IF(INDEX('[1]base consolidad MIDAGRI'!T$2:T$597,$ET25)="","",INDEX('[1]base consolidad MIDAGRI'!T$2:T$597,$ET25)))</f>
        <v>1</v>
      </c>
      <c r="EG25" s="20" t="str">
        <f t="array" ref="EG25">IF($ET25="","",IF(INDEX('[1]base consolidad MIDAGRI'!U$2:U$597,$ET25)="","",INDEX('[1]base consolidad MIDAGRI'!U$2:U$597,$ET25)))</f>
        <v>SI</v>
      </c>
      <c r="EH25" s="20" t="str">
        <f t="array" ref="EH25">IF($ET25="","",IF(INDEX('[1]base consolidad MIDAGRI'!V$2:V$597,$ET25)="","",INDEX('[1]base consolidad MIDAGRI'!V$2:V$597,$ET25)))</f>
        <v>SI</v>
      </c>
      <c r="EI25" s="26">
        <f t="array" ref="EI25">IF($ET25="","",IF(INDEX('[1]base consolidad MIDAGRI'!AS$2:AS$597,$ET25)="","",INDEX('[1]base consolidad MIDAGRI'!AS$2:AS$597,$ET25)))</f>
        <v>31</v>
      </c>
      <c r="EJ25" s="32">
        <f t="shared" si="0"/>
        <v>6887213.6110390406</v>
      </c>
      <c r="EK25" s="20" t="str">
        <f t="array" ref="EK25">IFERROR(_xlfn.XLOOKUP($B25&amp;"",'[1]base 7'!$AD$4:$AD$9&amp;"",'[1]base 7'!$I$4:$I$9,""),"")</f>
        <v/>
      </c>
      <c r="EL25" s="33" t="e">
        <f t="array" aca="1" ref="EL25" ca="1">_xludf.LET(_xlpm.x,IFERROR(_xlfn.XLOOKUP($B25&amp;"",'[1]ficha ruc cafe'!$A$2:$A$92&amp;"",'[1]ficha ruc cafe'!$G$2:$G$92,""),""),IF(OR(_xlpm.x="",_xlpm.x="-"),"",TRIM(_xlpm.x)))</f>
        <v>#NAME?</v>
      </c>
      <c r="EM25" s="33" t="e">
        <f t="array" aca="1" ref="EM25" ca="1">_xludf.LET(_xlpm.x,IFERROR(_xlfn.XLOOKUP($B25&amp;"",'[1]ficha ruc cafe'!$A$2:$A$92&amp;"",'[1]ficha ruc cafe'!$F$2:$F$92,""),""),IF(OR(_xlpm.x="",_xlpm.x="-"),"",TRIM(_xlpm.x)))</f>
        <v>#NAME?</v>
      </c>
      <c r="EN25" s="33" t="e">
        <f t="array" aca="1" ref="EN25" ca="1">_xludf.LET(_xlpm.x,IFERROR(_xlfn.XLOOKUP($B25&amp;"",'[1]ficha ruc cafe'!$A$2:$A$92&amp;"",'[1]ficha ruc cafe'!$C$2:$C$92,""),""),IF(OR(_xlpm.x="",_xlpm.x="-"),"",TRIM(_xlpm.x)))</f>
        <v>#NAME?</v>
      </c>
      <c r="EO25" s="25" t="e">
        <f t="array" aca="1" ref="EO25" ca="1">_xludf.LET(_xlpm.x,IFERROR(_xlfn.XLOOKUP($B25&amp;"",'[1]ficha ruc cafe'!$A$2:$A$92&amp;"",'[1]ficha ruc cafe'!$H$2:$H$92,""),""),IF(OR(_xlpm.x="",_xlpm.x="-"),"",IFERROR(DATEVALUE(TRIM(_xlpm.x)),TRIM(_xlpm.x))))</f>
        <v>#NAME?</v>
      </c>
      <c r="EP25" s="33" t="e">
        <f t="array" aca="1" ref="EP25" ca="1">_xludf.LET(_xlpm.x,IFERROR(_xlfn.XLOOKUP($B25&amp;"",'[1]ficha ruc cafe'!$A$2:$A$92&amp;"",'[1]ficha ruc cafe'!$P$2:$P$92,""),""),IF(OR(_xlpm.x="",_xlpm.x="-"),"",TRIM(_xlpm.x)))</f>
        <v>#NAME?</v>
      </c>
      <c r="EQ25" s="33" t="e">
        <f t="array" aca="1" ref="EQ25" ca="1">_xludf.LET(_xlpm.x,IFERROR(_xlfn.XLOOKUP($B25&amp;"",'[1]ficha ruc cafe'!$A$2:$A$92&amp;"",'[1]ficha ruc cafe'!$Q$2:$Q$92,""),""),IF(OR(_xlpm.x="",_xlpm.x="-"),"",TRIM(_xlpm.x)))</f>
        <v>#NAME?</v>
      </c>
      <c r="ER25" s="33" t="e">
        <f t="array" aca="1" ref="ER25" ca="1">_xludf.LET(_xlpm.x,IFERROR(_xlfn.XLOOKUP($B25&amp;"",'[1]ficha ruc cafe'!$A$2:$A$92&amp;"",'[1]ficha ruc cafe'!$R$2:$R$92,""),""),IF(OR(_xlpm.x="",_xlpm.x="-"),"",TRIM(_xlpm.x)))</f>
        <v>#NAME?</v>
      </c>
      <c r="ES25" s="33" t="e">
        <f t="array" aca="1" ref="ES25" ca="1">_xludf.LET(_xlpm.x,IFERROR(_xlfn.XLOOKUP($B25&amp;"",'[1]ficha ruc cafe'!$A$2:$A$92&amp;"",'[1]ficha ruc cafe'!$T$2:$T$92,""),""),IF(OR(_xlpm.x="",_xlpm.x="-"),"",TRIM(_xlpm.x)))</f>
        <v>#NAME?</v>
      </c>
      <c r="ET25" s="31">
        <f>IFERROR(MATCH($B25,'[1]base consolidad MIDAGRI'!$A$2:$A$597,0),"")</f>
        <v>103</v>
      </c>
      <c r="EU25" s="34">
        <f>IFERROR(MATCH($B25,'[1]base global'!$DI$5:$DI$682,0)+4,"")</f>
        <v>602</v>
      </c>
    </row>
    <row r="26" spans="1:151" ht="183.75" customHeight="1" x14ac:dyDescent="0.3">
      <c r="A26" s="20">
        <v>25</v>
      </c>
      <c r="B26" s="21">
        <v>20610286519</v>
      </c>
      <c r="C26" s="22" t="s">
        <v>3248</v>
      </c>
      <c r="D26" s="23"/>
      <c r="E26" s="24" t="str">
        <f t="array" ref="E26">IF($ET26="","",IF(INDEX('[1]base consolidad MIDAGRI'!DW$2:DW$597,$ET26)="","",INDEX('[1]base consolidad MIDAGRI'!DW$2:DW$597,$ET26)))</f>
        <v>Cooperativa Agraria Line Coffee Marañon</v>
      </c>
      <c r="F26" s="20" t="str">
        <f t="array" ref="F26">IF($ET26="","",IF(INDEX('[1]base consolidad MIDAGRI'!DU$2:DU$597,$ET26)="","",INDEX('[1]base consolidad MIDAGRI'!DU$2:DU$597,$ET26)))</f>
        <v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v>
      </c>
      <c r="G26" s="20" t="s">
        <v>3249</v>
      </c>
      <c r="H26" s="20" t="s">
        <v>3250</v>
      </c>
      <c r="I26" s="23" t="str">
        <f t="array" ref="I26">IF($ET26="","",IF(INDEX('[1]base consolidad MIDAGRI'!DJ$2:DJ$597,$ET26)="","",INDEX('[1]base consolidad MIDAGRI'!DJ$2:DJ$597,$ET26)))</f>
        <v>COOPERATIVA AGRARIA LINE COFFEE MARAÑON</v>
      </c>
      <c r="J26" s="23" t="str">
        <f t="array" ref="J26">IF($ET26="","",IF(INDEX('[1]base consolidad MIDAGRI'!DQ$2:DQ$597,$ET26)="","",INDEX('[1]base consolidad MIDAGRI'!DQ$2:DQ$597,$ET26)))</f>
        <v>SI</v>
      </c>
      <c r="K26" s="25">
        <f t="array" ref="K26">IF($ET26="","",IF(INDEX('[1]base consolidad MIDAGRI'!DR$2:DR$597,$ET26)="","",INDEX('[1]base consolidad MIDAGRI'!DR$2:DR$597,$ET26)))</f>
        <v>44986</v>
      </c>
      <c r="L26" s="20" t="str">
        <f t="array" ref="L26">IF($ET26="","",IF(INDEX('[1]base consolidad MIDAGRI'!DN$2:DN$597,$ET26)="","",INDEX('[1]base consolidad MIDAGRI'!DN$2:DN$597,$ET26)))</f>
        <v>Amazonas</v>
      </c>
      <c r="M26" s="20" t="e">
        <f t="array" aca="1" ref="M26" ca="1">IF($ET26="","",_xludf.LET(_xlpm.x,INDEX('[1]base consolidad MIDAGRI'!H$2:H$597,$ET26),IF(_xlpm.x="","",SUBSTITUTE(TRIM(_xlpm.x),"Convencion","Convención"))))</f>
        <v>#NAME?</v>
      </c>
      <c r="N26" s="20" t="str">
        <f t="array" ref="N26">IF($ET26="","",IF(INDEX('[1]base consolidad MIDAGRI'!I$2:I$597,$ET26)="","",INDEX('[1]base consolidad MIDAGRI'!I$2:I$597,$ET26)))</f>
        <v>Lonya Grande</v>
      </c>
      <c r="O26" s="20" t="e">
        <f t="array" aca="1" ref="O26" ca="1">IF($B26="","",_xludf.LET(_xlpm.m,_xlfn.XLOOKUP($B26&amp;"",'[1]base consolidad MIDAGRI'!$A$2:$A$597&amp;"",'[1]base consolidad MIDAGRI'!$F$2:$F$597,""),_xlpm.g,_xlfn.XLOOKUP($B26&amp;"",'[1]base global'!$DI$5:$DI$682&amp;"",'[1]base global'!$E$5:$E$682,""),RIGHT("000000"&amp;IF(_xlpm.m&lt;&gt;"",_xlpm.m,IF(_xlpm.g&lt;&gt;"",_xlpm.g,"010706")),6)))</f>
        <v>#NAME?</v>
      </c>
      <c r="P26" s="20" t="str">
        <f t="array" ref="P26">IF($ET26="","",IF(INDEX('[1]base consolidad MIDAGRI'!E$2:E$597,$ET26)="","",INDEX('[1]base consolidad MIDAGRI'!E$2:E$597,$ET26)))</f>
        <v>Amazonas</v>
      </c>
      <c r="Q26" s="20" t="str">
        <f t="array" ref="Q26">IF($ET26="","",IF(INDEX('[1]base consolidad MIDAGRI'!EK$2:EK$597,$ET26)="","",INDEX('[1]base consolidad MIDAGRI'!EK$2:EK$597,$ET26)))</f>
        <v>Jr. 28 de julio S/N (a media cuadra del parque infantil), Nueva Delli; Lonya Grande</v>
      </c>
      <c r="R26" s="20" t="str">
        <f t="array" ref="R26">IF($ET26="","",IF(INDEX('[1]base consolidad MIDAGRI'!ES$2:ES$597,$ET26)="","",INDEX('[1]base consolidad MIDAGRI'!ES$2:ES$597,$ET26)))</f>
        <v>Judith Aracely Becerra Cayatopa</v>
      </c>
      <c r="S26" s="20" t="str">
        <f t="array" ref="S26">IF($ET26="","",IF(INDEX('[1]base consolidad MIDAGRI'!ET$2:ET$597,$ET26)="","",INDEX('[1]base consolidad MIDAGRI'!ET$2:ET$597,$ET26)))</f>
        <v>Judith Aracely Becerra Cayatopa</v>
      </c>
      <c r="T26" s="20" t="str">
        <f t="array" ref="T26">IF($ET26="","",IF(INDEX('[1]base consolidad MIDAGRI'!EP$2:EP$597,$ET26)="","",INDEX('[1]base consolidad MIDAGRI'!EP$2:EP$597,$ET26)))</f>
        <v>Judith Aracely Becerra Cayatopa</v>
      </c>
      <c r="U26" s="20" t="str">
        <f t="array" ref="U26">IF($ET26="","",IF(INDEX('[1]base consolidad MIDAGRI'!EL$2:EL$597,$ET26)="","",INDEX('[1]base consolidad MIDAGRI'!EL$2:EL$597,$ET26)))</f>
        <v>coplinecoffee@gmail.com</v>
      </c>
      <c r="V26" s="20">
        <f t="array" ref="V26">IF($ET26="","",IF(INDEX('[1]base consolidad MIDAGRI'!EM$2:EM$597,$ET26)="","",INDEX('[1]base consolidad MIDAGRI'!EM$2:EM$597,$ET26)))</f>
        <v>992603108</v>
      </c>
      <c r="W26" s="20" t="str">
        <f t="array" ref="W26">IF($ET26="","",IF(INDEX('[1]base consolidad MIDAGRI'!EN$2:EN$597,$ET26)="","",INDEX('[1]base consolidad MIDAGRI'!EN$2:EN$597,$ET26)))</f>
        <v/>
      </c>
      <c r="X26" s="20" t="str">
        <f t="array" ref="X26">IF($ET26="","",IF(INDEX('[1]base consolidad MIDAGRI'!EO$2:EO$597,$ET26)="","",INDEX('[1]base consolidad MIDAGRI'!EO$2:EO$597,$ET26)))</f>
        <v/>
      </c>
      <c r="Y26" s="26">
        <f t="array" ref="Y26">IF($ET26="","",IF(INDEX('[1]base consolidad MIDAGRI'!DX$2:DX$597,$ET26)="","",INDEX('[1]base consolidad MIDAGRI'!DX$2:DX$597,$ET26)))</f>
        <v>78</v>
      </c>
      <c r="Z26" s="26">
        <f t="array" ref="Z26">IF($ET26="","",IF(INDEX('[1]base consolidad MIDAGRI'!DY$2:DY$597,$ET26)="","",INDEX('[1]base consolidad MIDAGRI'!DY$2:DY$597,$ET26)))</f>
        <v>66</v>
      </c>
      <c r="AA26" s="20" t="str">
        <f t="array" ref="AA26">IF($ET26="","",IF(INDEX('[1]base consolidad MIDAGRI'!C$2:C$597,$ET26)="","",INDEX('[1]base consolidad MIDAGRI'!C$2:C$597,$ET26)))</f>
        <v>CAFE</v>
      </c>
      <c r="AB26" s="20">
        <f t="array" ref="AB26">IF($ET26="","",IF(INDEX('[1]base consolidad MIDAGRI'!DZ$2:DZ$597,$ET26)="","",INDEX('[1]base consolidad MIDAGRI'!DZ$2:DZ$597,$ET26)))</f>
        <v>342.25</v>
      </c>
      <c r="AC26" s="20" t="str">
        <f t="array" ref="AC26">IF($ET26="","",IF(INDEX('[1]base consolidad MIDAGRI'!EA$2:EA$597,$ET26)="","",INDEX('[1]base consolidad MIDAGRI'!EA$2:EA$597,$ET26)))</f>
        <v>8445.45 QQ</v>
      </c>
      <c r="AD26" s="20" t="str">
        <f t="array" ref="AD26">IF($ET26="","",IF(INDEX('[1]base consolidad MIDAGRI'!EB$2:EB$597,$ET26)="","",INDEX('[1]base consolidad MIDAGRI'!EB$2:EB$597,$ET26)))</f>
        <v>Marzo - Noviembre</v>
      </c>
      <c r="AE26" s="20" t="str">
        <f t="array" ref="AE26">IF($ET26="","",IF(INDEX('[1]base consolidad MIDAGRI'!EC$2:EC$597,$ET26)="","",INDEX('[1]base consolidad MIDAGRI'!EC$2:EC$597,$ET26)))</f>
        <v>Abril - Noviembre</v>
      </c>
      <c r="AF26" s="20" t="e">
        <f t="array" aca="1" ref="AF26" ca="1">_xludf.LET(_xlpm.x,IFERROR(_xlfn.XLOOKUP($B26&amp;"",'[1]base consolidad MIDAGRI'!$A$2:$A$597&amp;"",'[1]base consolidad MIDAGRI'!$ED$2:$ED$597,""),""),IF(OR(_xlpm.x="",_xlpm.x=0),"",_xlpm.x))</f>
        <v>#NAME?</v>
      </c>
      <c r="AG26" s="20" t="e">
        <f t="array" aca="1" ref="AG26" ca="1">_xludf.LET(_xlpm.x,IFERROR(_xlfn.XLOOKUP($B26&amp;"",'[1]base consolidad MIDAGRI'!$A$2:$A$597&amp;"",'[1]base consolidad MIDAGRI'!$EE$2:$EE$597,""),""),IF(OR(_xlpm.x="",_xlpm.x=0),"",_xlpm.x))</f>
        <v>#NAME?</v>
      </c>
      <c r="AH26" s="20" t="str">
        <f t="array" ref="AH26">IF($ET26="","",IF(INDEX('[1]base consolidad MIDAGRI'!EF$2:EF$597,$ET26)="","",INDEX('[1]base consolidad MIDAGRI'!EF$2:EF$597,$ET26)))</f>
        <v>organico: NOP, COR</v>
      </c>
      <c r="AI26" s="20" t="str">
        <f t="array" ref="AI26">IF($ET26="","",IF(INDEX('[1]base consolidad MIDAGRI'!EG$2:EG$597,$ET26)="","",INDEX('[1]base consolidad MIDAGRI'!EG$2:EG$597,$ET26)))</f>
        <v>NO CUENTA</v>
      </c>
      <c r="AJ26" s="20" t="str">
        <f t="array" ref="AJ26">IF($ET26="","",IF(INDEX('[1]base consolidad MIDAGRI'!EH$2:EH$597,$ET26)="","",INDEX('[1]base consolidad MIDAGRI'!EH$2:EH$597,$ET26)))</f>
        <v xml:space="preserve">ORGANICO NOP, COR
</v>
      </c>
      <c r="AK26" s="20" t="str">
        <f t="array" ref="AK26">IF($ET26="","",IF(INDEX('[1]base consolidad MIDAGRI'!EI$2:EI$597,$ET26)="","",INDEX('[1]base consolidad MIDAGRI'!EI$2:EI$597,$ET26)))</f>
        <v>Grado 1: Se admite un máximo de 15 defectos o imperfecciones
Grado 2: Se admite un máximo de 23 defectos o imperfecciones</v>
      </c>
      <c r="AL26" s="20" t="str">
        <f t="array" ref="AL26">IF($ET26="","",IF(INDEX('[1]base consolidad MIDAGRI'!EV$2:EV$597,$ET26)="","",INDEX('[1]base consolidad MIDAGRI'!EV$2:EV$597,$ET26)))</f>
        <v>Q0210825N/AGCOAR</v>
      </c>
      <c r="AM26" s="25">
        <f t="array" ref="AM26">IF($ET26="","",IF(INDEX('[1]base consolidad MIDAGRI'!EW$2:EW$597,$ET26)="","",INDEX('[1]base consolidad MIDAGRI'!EW$2:EW$597,$ET26)))</f>
        <v>47563</v>
      </c>
      <c r="AN26" s="20" t="str">
        <f t="array" ref="AN26">IF($ET26="","",IF(INDEX('[1]base consolidad MIDAGRI'!EX$2:EX$597,$ET26)="","",INDEX('[1]base consolidad MIDAGRI'!EX$2:EX$597,$ET26)))</f>
        <v>Marañon Line coffe</v>
      </c>
      <c r="AO26" s="20" t="str">
        <f t="array" ref="AO26">IF($ET26="","",IF(INDEX('[1]base consolidad MIDAGRI'!EY$2:EY$597,$ET26)="","",INDEX('[1]base consolidad MIDAGRI'!EY$2:EY$597,$ET26)))</f>
        <v>Bolsas trilaminadas de 250 gr</v>
      </c>
      <c r="AP26" s="20" t="str">
        <f t="array" ref="AP26">IF($ET26="","",IF(INDEX('[1]base consolidad MIDAGRI'!EZ$2:EZ$597,$ET26)="","",INDEX('[1]base consolidad MIDAGRI'!EZ$2:EZ$597,$ET26)))</f>
        <v>Marañon Line coffe</v>
      </c>
      <c r="AQ26" s="20" t="str">
        <f t="array" ref="AQ26">IF($ET26="","",IF(INDEX('[1]base consolidad MIDAGRI'!FA$2:FA$597,$ET26)="","",INDEX('[1]base consolidad MIDAGRI'!FA$2:FA$597,$ET26)))</f>
        <v>Bolsas trilaminadas de 250 gr</v>
      </c>
      <c r="AR26" s="23" t="str">
        <f t="array" ref="AR26">IF($ET26="","",IF(INDEX('[1]base consolidad MIDAGRI'!FC$2:FC$597,$ET26)="","",INDEX('[1]base consolidad MIDAGRI'!FC$2:FC$597,$ET26)))</f>
        <v>NO</v>
      </c>
      <c r="AS26" s="27" t="str">
        <f t="array" ref="AS26">IF($ET26="","",IF(INDEX('[1]base consolidad MIDAGRI'!FD$2:FD$597,$ET26)="","",INDEX('[1]base consolidad MIDAGRI'!FD$2:FD$597,$ET26)))</f>
        <v/>
      </c>
      <c r="AT26" s="27" t="str">
        <f t="array" ref="AT26">IF($ET26="","",IF(INDEX('[1]base consolidad MIDAGRI'!FE$2:FE$597,$ET26)="","",INDEX('[1]base consolidad MIDAGRI'!FE$2:FE$597,$ET26)))</f>
        <v/>
      </c>
      <c r="AU26" s="27" t="str">
        <f t="array" ref="AU26">IF($ET26="","",IF(INDEX('[1]base consolidad MIDAGRI'!FF$2:FF$597,$ET26)="","",INDEX('[1]base consolidad MIDAGRI'!FF$2:FF$597,$ET26)))</f>
        <v/>
      </c>
      <c r="AV26" s="27" t="str">
        <f t="array" ref="AV26">IF($ET26="","",IF(INDEX('[1]base consolidad MIDAGRI'!FG$2:FG$597,$ET26)="","",INDEX('[1]base consolidad MIDAGRI'!FG$2:FG$597,$ET26)))</f>
        <v/>
      </c>
      <c r="AW26" s="20" t="str">
        <f t="array" ref="AW26">IF($ET26="","",IF(INDEX('[1]base consolidad MIDAGRI'!FH$2:FH$597,$ET26)="","",INDEX('[1]base consolidad MIDAGRI'!FH$2:FH$597,$ET26)))</f>
        <v/>
      </c>
      <c r="AX26" s="20" t="str">
        <f t="array" ref="AX26">IF($ET26="","",IF(INDEX('[1]base consolidad MIDAGRI'!R$2:R$597,$ET26)="","",INDEX('[1]base consolidad MIDAGRI'!R$2:R$597,$ET26)))</f>
        <v/>
      </c>
      <c r="AY26" s="20" t="str">
        <f t="array" ref="AY26">IF($ET26="","",IF(INDEX('[1]base consolidad MIDAGRI'!S$2:S$597,$ET26)="","",INDEX('[1]base consolidad MIDAGRI'!S$2:S$597,$ET26)))</f>
        <v/>
      </c>
      <c r="AZ26" s="20">
        <f t="array" ref="AZ26">IF($ET26="","",IF(INDEX('[1]base consolidad MIDAGRI'!DS$2:DS$597,$ET26)="","",INDEX('[1]base consolidad MIDAGRI'!DS$2:DS$597,$ET26)))</f>
        <v>2026</v>
      </c>
      <c r="BA26" s="20"/>
      <c r="BB26" s="20" t="e">
        <f t="array" aca="1" ref="BB26" ca="1">IF($ET26="","",_xludf.LET(_xlpm.x,INDEX('[1]base consolidad MIDAGRI'!DT$2:DT$597,$ET26),IF(_xlpm.x="","",_xludf.IFS(LOWER(TRIM(_xlpm.x))="ejecucion","Ejecución",LOWER(TRIM(_xlpm.x))="ejecusion","Ejecución",TRUE,TRIM(_xlpm.x)))))</f>
        <v>#NAME?</v>
      </c>
      <c r="BC26" s="20" t="str">
        <f t="array" ref="BC26">IF($ET26="","",IF(INDEX('[1]base consolidad MIDAGRI'!DV$2:DV$597,$ET26)="","",INDEX('[1]base consolidad MIDAGRI'!DV$2:DV$597,$ET26)))</f>
        <v>"Desde el inicio el PAC 2026 la organización se va a fortalecer en GESTIÓN ESTRATÉGICA Y DESARROLLO ORGANIZACIONAL, GESTIÓN PRODUCTIVA, GESTIÓN COMERCIAL y GESTIÓN FINANCIERA.</v>
      </c>
      <c r="BD26" s="28">
        <f t="array" ref="BD26">IF($ET26="","",IF(INDEX('[1]base consolidad MIDAGRI'!EJ$2:EJ$597,$ET26)="","",INDEX('[1]base consolidad MIDAGRI'!EJ$2:EJ$597,$ET26)))</f>
        <v>0.5</v>
      </c>
      <c r="BE26" s="20" t="str">
        <f t="array" ref="BE26">IF($ET26="","",IF(INDEX('[1]base consolidad MIDAGRI'!FI$2:FI$597,$ET26)="","",INDEX('[1]base consolidad MIDAGRI'!FI$2:FI$597,$ET26)))</f>
        <v>san martin</v>
      </c>
      <c r="BF26" s="26">
        <f t="array" ref="BF26">IF($ET26="","",INDEX('[1]base consolidad MIDAGRI'!W$2:W$597,$ET26))</f>
        <v>0</v>
      </c>
      <c r="BG26" s="26">
        <f t="array" ref="BG26">IF($ET26="","",INDEX('[1]base consolidad MIDAGRI'!X$2:X$597,$ET26))</f>
        <v>0</v>
      </c>
      <c r="BH26" s="26">
        <f t="array" ref="BH26">IF($ET26="","",INDEX('[1]base consolidad MIDAGRI'!Y$2:Y$597,$ET26))</f>
        <v>0</v>
      </c>
      <c r="BI26" s="26">
        <f t="array" ref="BI26">IF($ET26="","",INDEX('[1]base consolidad MIDAGRI'!Z$2:Z$597,$ET26))</f>
        <v>0</v>
      </c>
      <c r="BJ26" s="26">
        <f t="array" ref="BJ26">IF($ET26="","",INDEX('[1]base consolidad MIDAGRI'!AA$2:AA$597,$ET26))</f>
        <v>0</v>
      </c>
      <c r="BK26" s="26">
        <f t="array" ref="BK26">IF($ET26="","",INDEX('[1]base consolidad MIDAGRI'!AB$2:AB$597,$ET26))</f>
        <v>0</v>
      </c>
      <c r="BL26" s="26">
        <f t="array" ref="BL26">IF($ET26="","",INDEX('[1]base consolidad MIDAGRI'!AC$2:AC$597,$ET26))</f>
        <v>0</v>
      </c>
      <c r="BM26" s="26">
        <f t="array" ref="BM26">IF($ET26="","",INDEX('[1]base consolidad MIDAGRI'!AD$2:AD$597,$ET26))</f>
        <v>0</v>
      </c>
      <c r="BN26" s="26">
        <f t="array" ref="BN26">IF($ET26="","",INDEX('[1]base consolidad MIDAGRI'!AE$2:AE$597,$ET26))</f>
        <v>0</v>
      </c>
      <c r="BO26" s="26">
        <f t="array" ref="BO26">IF($ET26="","",INDEX('[1]base consolidad MIDAGRI'!AF$2:AF$597,$ET26))</f>
        <v>0</v>
      </c>
      <c r="BP26" s="26">
        <f t="array" ref="BP26">IF($ET26="","",INDEX('[1]base consolidad MIDAGRI'!AG$2:AG$597,$ET26))</f>
        <v>0</v>
      </c>
      <c r="BQ26" s="26">
        <f t="array" ref="BQ26">IF($ET26="","",INDEX('[1]base consolidad MIDAGRI'!AH$2:AH$597,$ET26))</f>
        <v>0</v>
      </c>
      <c r="BR26" s="26">
        <f t="array" ref="BR26">IF($ET26="","",INDEX('[1]base consolidad MIDAGRI'!AI$2:AI$597,$ET26))</f>
        <v>0</v>
      </c>
      <c r="BS26" s="26">
        <f t="array" ref="BS26">IF($ET26="","",INDEX('[1]base consolidad MIDAGRI'!AJ$2:AJ$597,$ET26))</f>
        <v>0</v>
      </c>
      <c r="BT26" s="26">
        <f t="array" ref="BT26">IF($ET26="","",INDEX('[1]base consolidad MIDAGRI'!AK$2:AK$597,$ET26))</f>
        <v>0</v>
      </c>
      <c r="BU26" s="26">
        <f t="array" ref="BU26">IF($ET26="","",INDEX('[1]base consolidad MIDAGRI'!AL$2:AL$597,$ET26))</f>
        <v>0</v>
      </c>
      <c r="BV26" s="26" t="str">
        <f t="array" ref="BV26">IF($ET26="","",IF(INDEX('[1]base consolidad MIDAGRI'!AM$2:AM$597,$ET26)="","",INDEX('[1]base consolidad MIDAGRI'!AM$2:AM$597,$ET26)))</f>
        <v/>
      </c>
      <c r="BW26" s="26" t="str">
        <f t="array" ref="BW26">IF($ET26="","",IF(INDEX('[1]base consolidad MIDAGRI'!AN$2:AN$597,$ET26)="","",INDEX('[1]base consolidad MIDAGRI'!AN$2:AN$597,$ET26)))</f>
        <v/>
      </c>
      <c r="BX26" s="26">
        <f t="array" ref="BX26">IF($ET26="","",INDEX('[1]base consolidad MIDAGRI'!AO$2:AO$597,$ET26))</f>
        <v>0</v>
      </c>
      <c r="BY26" s="26" t="str">
        <f t="array" ref="BY26">IF($ET26="","",IF(INDEX('[1]base consolidad MIDAGRI'!AP$2:AP$597,$ET26)="","",INDEX('[1]base consolidad MIDAGRI'!AP$2:AP$597,$ET26)))</f>
        <v/>
      </c>
      <c r="BZ26" s="26" t="str">
        <f t="array" ref="BZ26">IF($ET26="","",IF(INDEX('[1]base consolidad MIDAGRI'!AQ$2:AQ$597,$ET26)="","",INDEX('[1]base consolidad MIDAGRI'!AQ$2:AQ$597,$ET26)))</f>
        <v/>
      </c>
      <c r="CA26" s="26">
        <f t="array" ref="CA26">IF($ET26="","",INDEX('[1]base consolidad MIDAGRI'!AR$2:AR$597,$ET26))</f>
        <v>0</v>
      </c>
      <c r="CB26" s="26">
        <f t="array" ref="CB26">IF($ET26="","",INDEX('[1]base consolidad MIDAGRI'!AT$2:AT$597,$ET26))</f>
        <v>0</v>
      </c>
      <c r="CC26" s="26">
        <f t="array" ref="CC26">IF($ET26="","",INDEX('[1]base consolidad MIDAGRI'!AU$2:AU$597,$ET26))</f>
        <v>0</v>
      </c>
      <c r="CD26" s="26">
        <f t="array" ref="CD26">IF($ET26="","",INDEX('[1]base consolidad MIDAGRI'!AV$2:AV$597,$ET26))</f>
        <v>0</v>
      </c>
      <c r="CE26" s="26">
        <f t="array" ref="CE26">IF($ET26="","",INDEX('[1]base consolidad MIDAGRI'!AW$2:AW$597,$ET26))</f>
        <v>0</v>
      </c>
      <c r="CF26" s="26">
        <f t="array" ref="CF26">IF($ET26="","",INDEX('[1]base consolidad MIDAGRI'!AX$2:AX$597,$ET26))</f>
        <v>0</v>
      </c>
      <c r="CG26" s="26">
        <f t="array" ref="CG26">IF($ET26="","",INDEX('[1]base consolidad MIDAGRI'!AY$2:AY$597,$ET26))</f>
        <v>0</v>
      </c>
      <c r="CH26" s="26">
        <f t="array" ref="CH26">IF($ET26="","",INDEX('[1]base consolidad MIDAGRI'!AZ$2:AZ$597,$ET26))</f>
        <v>0</v>
      </c>
      <c r="CI26" s="26">
        <f t="array" ref="CI26">IF($ET26="","",INDEX('[1]base consolidad MIDAGRI'!BA$2:BA$597,$ET26))</f>
        <v>0</v>
      </c>
      <c r="CJ26" s="26" t="str">
        <f t="array" ref="CJ26">IF($ET26="","",IF(INDEX('[1]base consolidad MIDAGRI'!BB$2:BB$597,$ET26)="","",INDEX('[1]base consolidad MIDAGRI'!BB$2:BB$597,$ET26)))</f>
        <v/>
      </c>
      <c r="CK26" s="26" t="str">
        <f t="array" ref="CK26">IF($ET26="","",IF(INDEX('[1]base consolidad MIDAGRI'!BC$2:BC$597,$ET26)="","",INDEX('[1]base consolidad MIDAGRI'!BC$2:BC$597,$ET26)))</f>
        <v/>
      </c>
      <c r="CL26" s="26" t="str">
        <f t="array" ref="CL26">IF($ET26="","",IF(INDEX('[1]base consolidad MIDAGRI'!BD$2:BD$597,$ET26)="","",INDEX('[1]base consolidad MIDAGRI'!BD$2:BD$597,$ET26)))</f>
        <v/>
      </c>
      <c r="CM26" s="26" t="str">
        <f t="array" ref="CM26">IF($ET26="","",IF(INDEX('[1]base consolidad MIDAGRI'!BE$2:BE$597,$ET26)="","",INDEX('[1]base consolidad MIDAGRI'!BE$2:BE$597,$ET26)))</f>
        <v/>
      </c>
      <c r="CN26" s="29">
        <f t="array" ref="CN26">IF($ET26="","",INDEX('[1]base consolidad MIDAGRI'!BF$2:BF$597,$ET26))</f>
        <v>0</v>
      </c>
      <c r="CO26" s="29">
        <f t="array" ref="CO26">IF($ET26="","",INDEX('[1]base consolidad MIDAGRI'!BG$2:BG$597,$ET26))</f>
        <v>0</v>
      </c>
      <c r="CP26" s="29">
        <f t="array" ref="CP26">IF($ET26="","",INDEX('[1]base consolidad MIDAGRI'!BH$2:BH$597,$ET26))</f>
        <v>0</v>
      </c>
      <c r="CQ26" s="29">
        <f t="array" ref="CQ26">IF($ET26="","",INDEX('[1]base consolidad MIDAGRI'!BI$2:BI$597,$ET26))</f>
        <v>0</v>
      </c>
      <c r="CR26" s="29">
        <f t="array" ref="CR26">IF($ET26="","",INDEX('[1]base consolidad MIDAGRI'!BL$2:BL$597,$ET26))</f>
        <v>0</v>
      </c>
      <c r="CS26" s="29">
        <f t="array" ref="CS26">IF($ET26="","",INDEX('[1]base consolidad MIDAGRI'!BM$2:BM$597,$ET26))</f>
        <v>0</v>
      </c>
      <c r="CT26" s="29">
        <f t="array" ref="CT26">IF($ET26="","",INDEX('[1]base consolidad MIDAGRI'!BN$2:BN$597,$ET26))</f>
        <v>0</v>
      </c>
      <c r="CU26" s="29">
        <f t="array" ref="CU26">IF($ET26="","",INDEX('[1]base consolidad MIDAGRI'!BQ$2:BQ$597,$ET26))</f>
        <v>0</v>
      </c>
      <c r="CV26" s="29">
        <f t="array" ref="CV26">IF($ET26="","",INDEX('[1]base consolidad MIDAGRI'!BR$2:BR$597,$ET26))</f>
        <v>0</v>
      </c>
      <c r="CW26" s="29">
        <f t="array" ref="CW26">IF($ET26="","",INDEX('[1]base consolidad MIDAGRI'!BS$2:BS$597,$ET26))</f>
        <v>0</v>
      </c>
      <c r="CX26" s="29">
        <f t="array" ref="CX26">IF($ET26="","",INDEX('[1]base consolidad MIDAGRI'!BV$2:BV$597,$ET26))</f>
        <v>0</v>
      </c>
      <c r="CY26" s="29">
        <f t="array" ref="CY26">IF($ET26="","",INDEX('[1]base consolidad MIDAGRI'!BW$2:BW$597,$ET26))</f>
        <v>0</v>
      </c>
      <c r="CZ26" s="29">
        <f t="array" ref="CZ26">IF($ET26="","",INDEX('[1]base consolidad MIDAGRI'!BX$2:BX$597,$ET26))</f>
        <v>0</v>
      </c>
      <c r="DA26" s="29">
        <f t="array" ref="DA26">IF($ET26="","",INDEX('[1]base consolidad MIDAGRI'!CA$2:CA$597,$ET26))</f>
        <v>0</v>
      </c>
      <c r="DB26" s="29">
        <f t="array" ref="DB26">IF($ET26="","",INDEX('[1]base consolidad MIDAGRI'!CB$2:CB$597,$ET26))</f>
        <v>0</v>
      </c>
      <c r="DC26" s="29">
        <f t="array" ref="DC26">IF($ET26="","",INDEX('[1]base consolidad MIDAGRI'!CC$2:CC$597,$ET26))</f>
        <v>0</v>
      </c>
      <c r="DD26" s="30" t="str">
        <f t="array" ref="DD26">IF($ET26="","",IF(INDEX('[1]base consolidad MIDAGRI'!CF$2:CF$597,$ET26)="","",INDEX('[1]base consolidad MIDAGRI'!CF$2:CF$597,$ET26)))</f>
        <v/>
      </c>
      <c r="DE26" s="30" t="str">
        <f t="array" ref="DE26">IF($ET26="","",IF(INDEX('[1]base consolidad MIDAGRI'!CG$2:CG$597,$ET26)="","",INDEX('[1]base consolidad MIDAGRI'!CG$2:CG$597,$ET26)))</f>
        <v/>
      </c>
      <c r="DF26" s="29">
        <f t="array" ref="DF26">IF($ET26="","",INDEX('[1]base consolidad MIDAGRI'!CH$2:CH$597,$ET26))</f>
        <v>0</v>
      </c>
      <c r="DG26" s="30" t="str">
        <f t="array" ref="DG26">IF($ET26="","",IF(INDEX('[1]base consolidad MIDAGRI'!CL$2:CL$597,$ET26)="","",INDEX('[1]base consolidad MIDAGRI'!CL$2:CL$597,$ET26)))</f>
        <v/>
      </c>
      <c r="DH26" s="30" t="str">
        <f t="array" ref="DH26">IF($ET26="","",IF(INDEX('[1]base consolidad MIDAGRI'!CM$2:CM$597,$ET26)="","",INDEX('[1]base consolidad MIDAGRI'!CM$2:CM$597,$ET26)))</f>
        <v/>
      </c>
      <c r="DI26" s="29">
        <f t="array" ref="DI26">IF($ET26="","",INDEX('[1]base consolidad MIDAGRI'!CN$2:CN$597,$ET26))</f>
        <v>0</v>
      </c>
      <c r="DJ26" s="29">
        <f t="array" ref="DJ26">IF($ET26="","",INDEX('[1]base consolidad MIDAGRI'!CQ$2:CQ$597,$ET26))</f>
        <v>0</v>
      </c>
      <c r="DK26" s="29">
        <f t="array" ref="DK26">IF($ET26="","",INDEX('[1]base consolidad MIDAGRI'!CR$2:CR$597,$ET26))</f>
        <v>0</v>
      </c>
      <c r="DL26" s="29">
        <f t="array" ref="DL26">IF($ET26="","",INDEX('[1]base consolidad MIDAGRI'!CS$2:CS$597,$ET26))</f>
        <v>0</v>
      </c>
      <c r="DM26" s="29">
        <f t="array" ref="DM26">IF($ET26="","",INDEX('[1]base consolidad MIDAGRI'!CT$2:CT$597,$ET26))</f>
        <v>0</v>
      </c>
      <c r="DN26" s="29">
        <f t="array" ref="DN26">IF($ET26="","",INDEX('[1]base consolidad MIDAGRI'!CU$2:CU$597,$ET26))</f>
        <v>0</v>
      </c>
      <c r="DO26" s="29">
        <f t="array" ref="DO26">IF($ET26="","",INDEX('[1]base consolidad MIDAGRI'!CV$2:CV$597,$ET26))</f>
        <v>0</v>
      </c>
      <c r="DP26" s="29">
        <f t="array" ref="DP26">IF($ET26="","",INDEX('[1]base consolidad MIDAGRI'!CW$2:CW$597,$ET26))</f>
        <v>0</v>
      </c>
      <c r="DQ26" s="29">
        <f t="array" ref="DQ26">IF($ET26="","",INDEX('[1]base consolidad MIDAGRI'!CX$2:CX$597,$ET26))</f>
        <v>0</v>
      </c>
      <c r="DR26" s="29">
        <f t="array" ref="DR26">IF($ET26="","",INDEX('[1]base consolidad MIDAGRI'!CY$2:CY$597,$ET26))</f>
        <v>0</v>
      </c>
      <c r="DS26" s="29">
        <f t="array" ref="DS26">IF($ET26="","",INDEX('[1]base consolidad MIDAGRI'!CZ$2:CZ$597,$ET26))</f>
        <v>0</v>
      </c>
      <c r="DT26" s="29">
        <f t="array" ref="DT26">IF($ET26="","",INDEX('[1]base consolidad MIDAGRI'!DA$2:DA$597,$ET26))</f>
        <v>0</v>
      </c>
      <c r="DU26" s="29">
        <f t="array" ref="DU26">IF($ET26="","",INDEX('[1]base consolidad MIDAGRI'!DB$2:DB$597,$ET26))</f>
        <v>0</v>
      </c>
      <c r="DV26" s="29">
        <f t="array" ref="DV26">IF($ET26="","",INDEX('[1]base consolidad MIDAGRI'!DC$2:DC$597,$ET26))</f>
        <v>0</v>
      </c>
      <c r="DW26" s="29">
        <f t="array" ref="DW26">IF($ET26="","",INDEX('[1]base consolidad MIDAGRI'!DD$2:DD$597,$ET26))</f>
        <v>0</v>
      </c>
      <c r="DX26" s="29">
        <f t="array" ref="DX26">IF($ET26="","",INDEX('[1]base consolidad MIDAGRI'!DE$2:DE$597,$ET26))</f>
        <v>0</v>
      </c>
      <c r="DY26" s="29">
        <f t="array" ref="DY26">IF($ET26="","",INDEX('[1]base consolidad MIDAGRI'!DF$2:DF$597,$ET26))</f>
        <v>0</v>
      </c>
      <c r="DZ26" s="29">
        <f t="array" ref="DZ26">IF($ET26="","",INDEX('[1]base consolidad MIDAGRI'!DG$2:DG$597,$ET26))</f>
        <v>0</v>
      </c>
      <c r="EA26" s="29">
        <f t="array" ref="EA26">IF($ET26="","",INDEX('[1]base consolidad MIDAGRI'!DH$2:DH$597,$ET26))</f>
        <v>0</v>
      </c>
      <c r="EB26" s="29">
        <f t="array" ref="EB26">IF($ET26="","",INDEX('[1]base consolidad MIDAGRI'!DI$2:DI$597,$ET26))</f>
        <v>0</v>
      </c>
      <c r="EC26" s="20" t="str">
        <f t="array" ref="EC26">IF($ET26="","",IF(INDEX('[1]base consolidad MIDAGRI'!D$2:D$597,$ET26)="","",INDEX('[1]base consolidad MIDAGRI'!D$2:D$597,$ET26)))</f>
        <v>CAFÉ</v>
      </c>
      <c r="ED26" s="20" t="e">
        <f t="array" aca="1" ref="ED26" ca="1">IF($B26="","",_xludf.LET(_xlpm.m,_xlfn.XLOOKUP($B26&amp;"",'[1]base consolidad MIDAGRI'!$A$2:$A$597&amp;"",'[1]base consolidad MIDAGRI'!$DK$2:$DK$597,""),_xlpm.g,_xlfn.XLOOKUP($B26&amp;"",'[1]base global'!$DI$5:$DI$682&amp;"",'[1]base global'!$DK$5:$DK$682,""),IF(_xlpm.m&lt;&gt;"",_xlpm.m,_xlpm.g)))</f>
        <v>#NAME?</v>
      </c>
      <c r="EE26" s="20" t="e">
        <f t="array" aca="1" ref="EE26" ca="1">_xludf.LET(_xlpm.x,IFERROR(_xlfn.XLOOKUP($B26&amp;"",'[1]base consolidad MIDAGRI'!$A$2:$A$597&amp;"",'[1]base consolidad MIDAGRI'!$FB$2:$FB$597,""),""),IF(OR(_xlpm.x="",_xlpm.x=0),"",_xlpm.x))</f>
        <v>#NAME?</v>
      </c>
      <c r="EF26" s="31" t="str">
        <f t="array" ref="EF26">IF($ET26="","",IF(INDEX('[1]base consolidad MIDAGRI'!T$2:T$597,$ET26)="","",INDEX('[1]base consolidad MIDAGRI'!T$2:T$597,$ET26)))</f>
        <v/>
      </c>
      <c r="EG26" s="20" t="str">
        <f t="array" ref="EG26">IF($ET26="","",IF(INDEX('[1]base consolidad MIDAGRI'!U$2:U$597,$ET26)="","",INDEX('[1]base consolidad MIDAGRI'!U$2:U$597,$ET26)))</f>
        <v/>
      </c>
      <c r="EH26" s="20" t="str">
        <f t="array" ref="EH26">IF($ET26="","",IF(INDEX('[1]base consolidad MIDAGRI'!V$2:V$597,$ET26)="","",INDEX('[1]base consolidad MIDAGRI'!V$2:V$597,$ET26)))</f>
        <v/>
      </c>
      <c r="EI26" s="26" t="str">
        <f t="array" ref="EI26">IF($ET26="","",IF(INDEX('[1]base consolidad MIDAGRI'!AS$2:AS$597,$ET26)="","",INDEX('[1]base consolidad MIDAGRI'!AS$2:AS$597,$ET26)))</f>
        <v/>
      </c>
      <c r="EJ26" s="32">
        <f t="shared" si="0"/>
        <v>0</v>
      </c>
      <c r="EK26" s="20" t="str">
        <f t="array" ref="EK26">IFERROR(_xlfn.XLOOKUP($B26&amp;"",'[1]base 7'!$AD$4:$AD$9&amp;"",'[1]base 7'!$I$4:$I$9,""),"")</f>
        <v/>
      </c>
      <c r="EL26" s="33" t="e">
        <f t="array" aca="1" ref="EL26" ca="1">_xludf.LET(_xlpm.x,IFERROR(_xlfn.XLOOKUP($B26&amp;"",'[1]ficha ruc cafe'!$A$2:$A$92&amp;"",'[1]ficha ruc cafe'!$G$2:$G$92,""),""),IF(OR(_xlpm.x="",_xlpm.x="-"),"",TRIM(_xlpm.x)))</f>
        <v>#NAME?</v>
      </c>
      <c r="EM26" s="33" t="e">
        <f t="array" aca="1" ref="EM26" ca="1">_xludf.LET(_xlpm.x,IFERROR(_xlfn.XLOOKUP($B26&amp;"",'[1]ficha ruc cafe'!$A$2:$A$92&amp;"",'[1]ficha ruc cafe'!$F$2:$F$92,""),""),IF(OR(_xlpm.x="",_xlpm.x="-"),"",TRIM(_xlpm.x)))</f>
        <v>#NAME?</v>
      </c>
      <c r="EN26" s="33" t="e">
        <f t="array" aca="1" ref="EN26" ca="1">_xludf.LET(_xlpm.x,IFERROR(_xlfn.XLOOKUP($B26&amp;"",'[1]ficha ruc cafe'!$A$2:$A$92&amp;"",'[1]ficha ruc cafe'!$C$2:$C$92,""),""),IF(OR(_xlpm.x="",_xlpm.x="-"),"",TRIM(_xlpm.x)))</f>
        <v>#NAME?</v>
      </c>
      <c r="EO26" s="25" t="e">
        <f t="array" aca="1" ref="EO26" ca="1">_xludf.LET(_xlpm.x,IFERROR(_xlfn.XLOOKUP($B26&amp;"",'[1]ficha ruc cafe'!$A$2:$A$92&amp;"",'[1]ficha ruc cafe'!$H$2:$H$92,""),""),IF(OR(_xlpm.x="",_xlpm.x="-"),"",IFERROR(DATEVALUE(TRIM(_xlpm.x)),TRIM(_xlpm.x))))</f>
        <v>#NAME?</v>
      </c>
      <c r="EP26" s="33" t="e">
        <f t="array" aca="1" ref="EP26" ca="1">_xludf.LET(_xlpm.x,IFERROR(_xlfn.XLOOKUP($B26&amp;"",'[1]ficha ruc cafe'!$A$2:$A$92&amp;"",'[1]ficha ruc cafe'!$P$2:$P$92,""),""),IF(OR(_xlpm.x="",_xlpm.x="-"),"",TRIM(_xlpm.x)))</f>
        <v>#NAME?</v>
      </c>
      <c r="EQ26" s="33" t="e">
        <f t="array" aca="1" ref="EQ26" ca="1">_xludf.LET(_xlpm.x,IFERROR(_xlfn.XLOOKUP($B26&amp;"",'[1]ficha ruc cafe'!$A$2:$A$92&amp;"",'[1]ficha ruc cafe'!$Q$2:$Q$92,""),""),IF(OR(_xlpm.x="",_xlpm.x="-"),"",TRIM(_xlpm.x)))</f>
        <v>#NAME?</v>
      </c>
      <c r="ER26" s="33" t="e">
        <f t="array" aca="1" ref="ER26" ca="1">_xludf.LET(_xlpm.x,IFERROR(_xlfn.XLOOKUP($B26&amp;"",'[1]ficha ruc cafe'!$A$2:$A$92&amp;"",'[1]ficha ruc cafe'!$R$2:$R$92,""),""),IF(OR(_xlpm.x="",_xlpm.x="-"),"",TRIM(_xlpm.x)))</f>
        <v>#NAME?</v>
      </c>
      <c r="ES26" s="33" t="e">
        <f t="array" aca="1" ref="ES26" ca="1">_xludf.LET(_xlpm.x,IFERROR(_xlfn.XLOOKUP($B26&amp;"",'[1]ficha ruc cafe'!$A$2:$A$92&amp;"",'[1]ficha ruc cafe'!$T$2:$T$92,""),""),IF(OR(_xlpm.x="",_xlpm.x="-"),"",TRIM(_xlpm.x)))</f>
        <v>#NAME?</v>
      </c>
      <c r="ET26" s="31">
        <f>IFERROR(MATCH($B26,'[1]base consolidad MIDAGRI'!$A$2:$A$597,0),"")</f>
        <v>540</v>
      </c>
      <c r="EU26" s="34" t="str">
        <f>IFERROR(MATCH($B26,'[1]base global'!$DI$5:$DI$682,0)+4,"")</f>
        <v/>
      </c>
    </row>
    <row r="27" spans="1:151" ht="183.75" customHeight="1" x14ac:dyDescent="0.3">
      <c r="A27" s="36"/>
      <c r="B27" s="36"/>
      <c r="C27" s="36"/>
      <c r="D27" s="36"/>
      <c r="E27" s="37"/>
      <c r="F27" s="36"/>
      <c r="G27" s="36"/>
      <c r="H27" s="36"/>
      <c r="I27" s="37"/>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8"/>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row>
    <row r="28" spans="1:151" ht="183.75" customHeight="1" x14ac:dyDescent="0.3">
      <c r="A28" s="36"/>
      <c r="B28" s="36"/>
      <c r="C28" s="36"/>
      <c r="D28" s="36"/>
      <c r="E28" s="37"/>
      <c r="F28" s="36"/>
      <c r="G28" s="36"/>
      <c r="H28" s="36"/>
      <c r="I28" s="37"/>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8"/>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row>
    <row r="29" spans="1:151" ht="183.75" customHeight="1" x14ac:dyDescent="0.3">
      <c r="A29" s="36"/>
      <c r="B29" s="36"/>
      <c r="C29" s="36"/>
      <c r="D29" s="36"/>
      <c r="E29" s="37"/>
      <c r="F29" s="36"/>
      <c r="G29" s="36"/>
      <c r="H29" s="36"/>
      <c r="I29" s="37"/>
      <c r="J29" s="38"/>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8"/>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36"/>
      <c r="DK29" s="36"/>
      <c r="DL29" s="36"/>
      <c r="DM29" s="36"/>
      <c r="DN29" s="36"/>
      <c r="DO29" s="36"/>
      <c r="DP29" s="36"/>
      <c r="DQ29" s="36"/>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S29" s="36"/>
      <c r="ET29" s="36"/>
      <c r="EU29" s="36"/>
    </row>
    <row r="30" spans="1:151" ht="183.75" customHeight="1" x14ac:dyDescent="0.3">
      <c r="A30" s="36"/>
      <c r="B30" s="36"/>
      <c r="C30" s="36"/>
      <c r="D30" s="36"/>
      <c r="E30" s="37"/>
      <c r="F30" s="36"/>
      <c r="G30" s="36"/>
      <c r="H30" s="36"/>
      <c r="I30" s="37"/>
      <c r="J30" s="38"/>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8"/>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row>
    <row r="31" spans="1:151" ht="183.75" customHeight="1" x14ac:dyDescent="0.3">
      <c r="A31" s="36"/>
      <c r="B31" s="36"/>
      <c r="C31" s="36"/>
      <c r="D31" s="36"/>
      <c r="E31" s="37"/>
      <c r="F31" s="36"/>
      <c r="G31" s="36"/>
      <c r="H31" s="36"/>
      <c r="I31" s="37"/>
      <c r="J31" s="38"/>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8"/>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36"/>
      <c r="DK31" s="36"/>
      <c r="DL31" s="36"/>
      <c r="DM31" s="36"/>
      <c r="DN31" s="36"/>
      <c r="DO31" s="36"/>
      <c r="DP31" s="36"/>
      <c r="DQ31" s="36"/>
      <c r="DR31" s="36"/>
      <c r="DS31" s="36"/>
      <c r="DT31" s="36"/>
      <c r="DU31" s="36"/>
      <c r="DV31" s="36"/>
      <c r="DW31" s="36"/>
      <c r="DX31" s="36"/>
      <c r="DY31" s="36"/>
      <c r="DZ31" s="36"/>
      <c r="EA31" s="36"/>
      <c r="EB31" s="36"/>
      <c r="EC31" s="36"/>
      <c r="ED31" s="36"/>
      <c r="EE31" s="36"/>
      <c r="EF31" s="36"/>
      <c r="EG31" s="36"/>
      <c r="EH31" s="36"/>
      <c r="EI31" s="36"/>
      <c r="EJ31" s="36"/>
      <c r="EK31" s="36"/>
      <c r="EL31" s="36"/>
      <c r="EM31" s="36"/>
      <c r="EN31" s="36"/>
      <c r="EO31" s="36"/>
      <c r="EP31" s="36"/>
      <c r="EQ31" s="36"/>
      <c r="ER31" s="36"/>
      <c r="ES31" s="36"/>
      <c r="ET31" s="36"/>
      <c r="EU31" s="36"/>
    </row>
    <row r="32" spans="1:151" ht="183.75" customHeight="1" x14ac:dyDescent="0.3">
      <c r="A32" s="36"/>
      <c r="B32" s="36"/>
      <c r="C32" s="36"/>
      <c r="D32" s="36"/>
      <c r="E32" s="37"/>
      <c r="F32" s="36"/>
      <c r="G32" s="36"/>
      <c r="H32" s="36"/>
      <c r="I32" s="37"/>
      <c r="J32" s="38"/>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8"/>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row>
    <row r="33" spans="1:151" ht="183.75" customHeight="1" x14ac:dyDescent="0.3">
      <c r="A33" s="36"/>
      <c r="B33" s="36"/>
      <c r="C33" s="36"/>
      <c r="D33" s="36"/>
      <c r="E33" s="37"/>
      <c r="F33" s="36"/>
      <c r="G33" s="36"/>
      <c r="H33" s="36"/>
      <c r="I33" s="37"/>
      <c r="J33" s="38"/>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8"/>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c r="EM33" s="36"/>
      <c r="EN33" s="36"/>
      <c r="EO33" s="36"/>
      <c r="EP33" s="36"/>
      <c r="EQ33" s="36"/>
      <c r="ER33" s="36"/>
      <c r="ES33" s="36"/>
      <c r="ET33" s="36"/>
      <c r="EU33" s="36"/>
    </row>
    <row r="34" spans="1:151" ht="183.75" customHeight="1" x14ac:dyDescent="0.3">
      <c r="A34" s="36"/>
      <c r="B34" s="36"/>
      <c r="C34" s="36"/>
      <c r="D34" s="36"/>
      <c r="E34" s="37"/>
      <c r="F34" s="36"/>
      <c r="G34" s="36"/>
      <c r="H34" s="36"/>
      <c r="I34" s="37"/>
      <c r="J34" s="38"/>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8"/>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row>
    <row r="35" spans="1:151" ht="183.75" customHeight="1" x14ac:dyDescent="0.3">
      <c r="A35" s="36"/>
      <c r="B35" s="36"/>
      <c r="C35" s="36"/>
      <c r="D35" s="36"/>
      <c r="E35" s="37"/>
      <c r="F35" s="36"/>
      <c r="G35" s="36"/>
      <c r="H35" s="36"/>
      <c r="I35" s="37"/>
      <c r="J35" s="38"/>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8"/>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36"/>
      <c r="DK35" s="36"/>
      <c r="DL35" s="36"/>
      <c r="DM35" s="36"/>
      <c r="DN35" s="36"/>
      <c r="DO35" s="36"/>
      <c r="DP35" s="36"/>
      <c r="DQ35" s="36"/>
      <c r="DR35" s="36"/>
      <c r="DS35" s="36"/>
      <c r="DT35" s="36"/>
      <c r="DU35" s="36"/>
      <c r="DV35" s="36"/>
      <c r="DW35" s="36"/>
      <c r="DX35" s="36"/>
      <c r="DY35" s="36"/>
      <c r="DZ35" s="36"/>
      <c r="EA35" s="36"/>
      <c r="EB35" s="36"/>
      <c r="EC35" s="36"/>
      <c r="ED35" s="36"/>
      <c r="EE35" s="36"/>
      <c r="EF35" s="36"/>
      <c r="EG35" s="36"/>
      <c r="EH35" s="36"/>
      <c r="EI35" s="36"/>
      <c r="EJ35" s="36"/>
      <c r="EK35" s="36"/>
      <c r="EL35" s="36"/>
      <c r="EM35" s="36"/>
      <c r="EN35" s="36"/>
      <c r="EO35" s="36"/>
      <c r="EP35" s="36"/>
      <c r="EQ35" s="36"/>
      <c r="ER35" s="36"/>
      <c r="ES35" s="36"/>
      <c r="ET35" s="36"/>
      <c r="EU35" s="36"/>
    </row>
    <row r="36" spans="1:151" ht="183.75" customHeight="1" x14ac:dyDescent="0.3">
      <c r="A36" s="36"/>
      <c r="B36" s="36"/>
      <c r="C36" s="36"/>
      <c r="D36" s="36"/>
      <c r="E36" s="37"/>
      <c r="F36" s="36"/>
      <c r="G36" s="36"/>
      <c r="H36" s="36"/>
      <c r="I36" s="37"/>
      <c r="J36" s="38"/>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8"/>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6"/>
      <c r="CR36" s="36"/>
      <c r="CS36" s="36"/>
      <c r="CT36" s="36"/>
      <c r="CU36" s="36"/>
      <c r="CV36" s="36"/>
      <c r="CW36" s="36"/>
      <c r="CX36" s="36"/>
      <c r="CY36" s="36"/>
      <c r="CZ36" s="36"/>
      <c r="DA36" s="36"/>
      <c r="DB36" s="36"/>
      <c r="DC36" s="36"/>
      <c r="DD36" s="36"/>
      <c r="DE36" s="36"/>
      <c r="DF36" s="36"/>
      <c r="DG36" s="36"/>
      <c r="DH36" s="36"/>
      <c r="DI36" s="36"/>
      <c r="DJ36" s="36"/>
      <c r="DK36" s="36"/>
      <c r="DL36" s="36"/>
      <c r="DM36" s="36"/>
      <c r="DN36" s="36"/>
      <c r="DO36" s="36"/>
      <c r="DP36" s="36"/>
      <c r="DQ36" s="36"/>
      <c r="DR36" s="36"/>
      <c r="DS36" s="36"/>
      <c r="DT36" s="36"/>
      <c r="DU36" s="36"/>
      <c r="DV36" s="36"/>
      <c r="DW36" s="36"/>
      <c r="DX36" s="36"/>
      <c r="DY36" s="36"/>
      <c r="DZ36" s="36"/>
      <c r="EA36" s="36"/>
      <c r="EB36" s="36"/>
      <c r="EC36" s="36"/>
      <c r="ED36" s="36"/>
      <c r="EE36" s="36"/>
      <c r="EF36" s="36"/>
      <c r="EG36" s="36"/>
      <c r="EH36" s="36"/>
      <c r="EI36" s="36"/>
      <c r="EJ36" s="36"/>
      <c r="EK36" s="36"/>
      <c r="EL36" s="36"/>
      <c r="EM36" s="36"/>
      <c r="EN36" s="36"/>
      <c r="EO36" s="36"/>
      <c r="EP36" s="36"/>
      <c r="EQ36" s="36"/>
      <c r="ER36" s="36"/>
      <c r="ES36" s="36"/>
      <c r="ET36" s="36"/>
      <c r="EU36" s="36"/>
    </row>
    <row r="37" spans="1:151" ht="183.75" customHeight="1" x14ac:dyDescent="0.3">
      <c r="A37" s="36"/>
      <c r="B37" s="36"/>
      <c r="C37" s="36"/>
      <c r="D37" s="36"/>
      <c r="E37" s="37"/>
      <c r="F37" s="36"/>
      <c r="G37" s="36"/>
      <c r="H37" s="36"/>
      <c r="I37" s="37"/>
      <c r="J37" s="38"/>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8"/>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row>
    <row r="38" spans="1:151" ht="183.75" customHeight="1" x14ac:dyDescent="0.3">
      <c r="A38" s="36"/>
      <c r="B38" s="36"/>
      <c r="C38" s="36"/>
      <c r="D38" s="36"/>
      <c r="E38" s="37"/>
      <c r="F38" s="36"/>
      <c r="G38" s="36"/>
      <c r="H38" s="36"/>
      <c r="I38" s="37"/>
      <c r="J38" s="38"/>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8"/>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6"/>
      <c r="CR38" s="36"/>
      <c r="CS38" s="36"/>
      <c r="CT38" s="36"/>
      <c r="CU38" s="36"/>
      <c r="CV38" s="36"/>
      <c r="CW38" s="36"/>
      <c r="CX38" s="36"/>
      <c r="CY38" s="36"/>
      <c r="CZ38" s="36"/>
      <c r="DA38" s="36"/>
      <c r="DB38" s="36"/>
      <c r="DC38" s="36"/>
      <c r="DD38" s="36"/>
      <c r="DE38" s="36"/>
      <c r="DF38" s="36"/>
      <c r="DG38" s="36"/>
      <c r="DH38" s="36"/>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c r="EK38" s="36"/>
      <c r="EL38" s="36"/>
      <c r="EM38" s="36"/>
      <c r="EN38" s="36"/>
      <c r="EO38" s="36"/>
      <c r="EP38" s="36"/>
      <c r="EQ38" s="36"/>
      <c r="ER38" s="36"/>
      <c r="ES38" s="36"/>
      <c r="ET38" s="36"/>
      <c r="EU38" s="36"/>
    </row>
    <row r="39" spans="1:151" ht="183.75" customHeight="1" x14ac:dyDescent="0.3">
      <c r="A39" s="36"/>
      <c r="B39" s="36"/>
      <c r="C39" s="36"/>
      <c r="D39" s="36"/>
      <c r="E39" s="37"/>
      <c r="F39" s="36"/>
      <c r="G39" s="36"/>
      <c r="H39" s="36"/>
      <c r="I39" s="37"/>
      <c r="J39" s="38"/>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8"/>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c r="CL39" s="36"/>
      <c r="CM39" s="36"/>
      <c r="CN39" s="36"/>
      <c r="CO39" s="36"/>
      <c r="CP39" s="36"/>
      <c r="CQ39" s="36"/>
      <c r="CR39" s="36"/>
      <c r="CS39" s="36"/>
      <c r="CT39" s="36"/>
      <c r="CU39" s="36"/>
      <c r="CV39" s="36"/>
      <c r="CW39" s="36"/>
      <c r="CX39" s="36"/>
      <c r="CY39" s="36"/>
      <c r="CZ39" s="36"/>
      <c r="DA39" s="36"/>
      <c r="DB39" s="36"/>
      <c r="DC39" s="36"/>
      <c r="DD39" s="36"/>
      <c r="DE39" s="36"/>
      <c r="DF39" s="36"/>
      <c r="DG39" s="36"/>
      <c r="DH39" s="36"/>
      <c r="DI39" s="36"/>
      <c r="DJ39" s="36"/>
      <c r="DK39" s="36"/>
      <c r="DL39" s="36"/>
      <c r="DM39" s="36"/>
      <c r="DN39" s="36"/>
      <c r="DO39" s="36"/>
      <c r="DP39" s="36"/>
      <c r="DQ39" s="36"/>
      <c r="DR39" s="36"/>
      <c r="DS39" s="36"/>
      <c r="DT39" s="36"/>
      <c r="DU39" s="36"/>
      <c r="DV39" s="36"/>
      <c r="DW39" s="36"/>
      <c r="DX39" s="36"/>
      <c r="DY39" s="36"/>
      <c r="DZ39" s="36"/>
      <c r="EA39" s="36"/>
      <c r="EB39" s="36"/>
      <c r="EC39" s="36"/>
      <c r="ED39" s="36"/>
      <c r="EE39" s="36"/>
      <c r="EF39" s="36"/>
      <c r="EG39" s="36"/>
      <c r="EH39" s="36"/>
      <c r="EI39" s="36"/>
      <c r="EJ39" s="36"/>
      <c r="EK39" s="36"/>
      <c r="EL39" s="36"/>
      <c r="EM39" s="36"/>
      <c r="EN39" s="36"/>
      <c r="EO39" s="36"/>
      <c r="EP39" s="36"/>
      <c r="EQ39" s="36"/>
      <c r="ER39" s="36"/>
      <c r="ES39" s="36"/>
      <c r="ET39" s="36"/>
      <c r="EU39" s="36"/>
    </row>
    <row r="40" spans="1:151" ht="183.75" customHeight="1" x14ac:dyDescent="0.3">
      <c r="A40" s="36"/>
      <c r="B40" s="36"/>
      <c r="C40" s="36"/>
      <c r="D40" s="36"/>
      <c r="E40" s="37"/>
      <c r="F40" s="36"/>
      <c r="G40" s="36"/>
      <c r="H40" s="36"/>
      <c r="I40" s="37"/>
      <c r="J40" s="38"/>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8"/>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36"/>
      <c r="DG40" s="36"/>
      <c r="DH40" s="36"/>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c r="EK40" s="36"/>
      <c r="EL40" s="36"/>
      <c r="EM40" s="36"/>
      <c r="EN40" s="36"/>
      <c r="EO40" s="36"/>
      <c r="EP40" s="36"/>
      <c r="EQ40" s="36"/>
      <c r="ER40" s="36"/>
      <c r="ES40" s="36"/>
      <c r="ET40" s="36"/>
      <c r="EU40" s="36"/>
    </row>
    <row r="41" spans="1:151" ht="183.75" customHeight="1" x14ac:dyDescent="0.3">
      <c r="A41" s="36"/>
      <c r="B41" s="36"/>
      <c r="C41" s="36"/>
      <c r="D41" s="36"/>
      <c r="E41" s="37"/>
      <c r="F41" s="36"/>
      <c r="G41" s="36"/>
      <c r="H41" s="36"/>
      <c r="I41" s="37"/>
      <c r="J41" s="38"/>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8"/>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36"/>
      <c r="CH41" s="36"/>
      <c r="CI41" s="36"/>
      <c r="CJ41" s="36"/>
      <c r="CK41" s="36"/>
      <c r="CL41" s="36"/>
      <c r="CM41" s="36"/>
      <c r="CN41" s="36"/>
      <c r="CO41" s="36"/>
      <c r="CP41" s="36"/>
      <c r="CQ41" s="36"/>
      <c r="CR41" s="36"/>
      <c r="CS41" s="36"/>
      <c r="CT41" s="36"/>
      <c r="CU41" s="36"/>
      <c r="CV41" s="36"/>
      <c r="CW41" s="36"/>
      <c r="CX41" s="36"/>
      <c r="CY41" s="36"/>
      <c r="CZ41" s="36"/>
      <c r="DA41" s="36"/>
      <c r="DB41" s="36"/>
      <c r="DC41" s="36"/>
      <c r="DD41" s="36"/>
      <c r="DE41" s="36"/>
      <c r="DF41" s="36"/>
      <c r="DG41" s="36"/>
      <c r="DH41" s="36"/>
      <c r="DI41" s="36"/>
      <c r="DJ41" s="36"/>
      <c r="DK41" s="36"/>
      <c r="DL41" s="36"/>
      <c r="DM41" s="36"/>
      <c r="DN41" s="36"/>
      <c r="DO41" s="36"/>
      <c r="DP41" s="36"/>
      <c r="DQ41" s="36"/>
      <c r="DR41" s="36"/>
      <c r="DS41" s="36"/>
      <c r="DT41" s="36"/>
      <c r="DU41" s="36"/>
      <c r="DV41" s="36"/>
      <c r="DW41" s="36"/>
      <c r="DX41" s="36"/>
      <c r="DY41" s="36"/>
      <c r="DZ41" s="36"/>
      <c r="EA41" s="36"/>
      <c r="EB41" s="36"/>
      <c r="EC41" s="36"/>
      <c r="ED41" s="36"/>
      <c r="EE41" s="36"/>
      <c r="EF41" s="36"/>
      <c r="EG41" s="36"/>
      <c r="EH41" s="36"/>
      <c r="EI41" s="36"/>
      <c r="EJ41" s="36"/>
      <c r="EK41" s="36"/>
      <c r="EL41" s="36"/>
      <c r="EM41" s="36"/>
      <c r="EN41" s="36"/>
      <c r="EO41" s="36"/>
      <c r="EP41" s="36"/>
      <c r="EQ41" s="36"/>
      <c r="ER41" s="36"/>
      <c r="ES41" s="36"/>
      <c r="ET41" s="36"/>
      <c r="EU41" s="36"/>
    </row>
    <row r="42" spans="1:151" ht="183.75" customHeight="1" x14ac:dyDescent="0.3">
      <c r="A42" s="36"/>
      <c r="B42" s="36"/>
      <c r="C42" s="36"/>
      <c r="D42" s="36"/>
      <c r="E42" s="37"/>
      <c r="F42" s="36"/>
      <c r="G42" s="36"/>
      <c r="H42" s="36"/>
      <c r="I42" s="37"/>
      <c r="J42" s="38"/>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8"/>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c r="EN42" s="36"/>
      <c r="EO42" s="36"/>
      <c r="EP42" s="36"/>
      <c r="EQ42" s="36"/>
      <c r="ER42" s="36"/>
      <c r="ES42" s="36"/>
      <c r="ET42" s="36"/>
      <c r="EU42" s="36"/>
    </row>
    <row r="43" spans="1:151" ht="183.75" customHeight="1" x14ac:dyDescent="0.3">
      <c r="A43" s="36"/>
      <c r="B43" s="36"/>
      <c r="C43" s="36"/>
      <c r="D43" s="36"/>
      <c r="E43" s="37"/>
      <c r="F43" s="36"/>
      <c r="G43" s="36"/>
      <c r="H43" s="36"/>
      <c r="I43" s="37"/>
      <c r="J43" s="38"/>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8"/>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36"/>
      <c r="DG43" s="36"/>
      <c r="DH43" s="36"/>
      <c r="DI43" s="36"/>
      <c r="DJ43" s="36"/>
      <c r="DK43" s="36"/>
      <c r="DL43" s="36"/>
      <c r="DM43" s="36"/>
      <c r="DN43" s="36"/>
      <c r="DO43" s="36"/>
      <c r="DP43" s="36"/>
      <c r="DQ43" s="36"/>
      <c r="DR43" s="36"/>
      <c r="DS43" s="36"/>
      <c r="DT43" s="36"/>
      <c r="DU43" s="36"/>
      <c r="DV43" s="36"/>
      <c r="DW43" s="36"/>
      <c r="DX43" s="36"/>
      <c r="DY43" s="36"/>
      <c r="DZ43" s="36"/>
      <c r="EA43" s="36"/>
      <c r="EB43" s="36"/>
      <c r="EC43" s="36"/>
      <c r="ED43" s="36"/>
      <c r="EE43" s="36"/>
      <c r="EF43" s="36"/>
      <c r="EG43" s="36"/>
      <c r="EH43" s="36"/>
      <c r="EI43" s="36"/>
      <c r="EJ43" s="36"/>
      <c r="EK43" s="36"/>
      <c r="EL43" s="36"/>
      <c r="EM43" s="36"/>
      <c r="EN43" s="36"/>
      <c r="EO43" s="36"/>
      <c r="EP43" s="36"/>
      <c r="EQ43" s="36"/>
      <c r="ER43" s="36"/>
      <c r="ES43" s="36"/>
      <c r="ET43" s="36"/>
      <c r="EU43" s="36"/>
    </row>
    <row r="44" spans="1:151" ht="183.75" customHeight="1" x14ac:dyDescent="0.3">
      <c r="A44" s="36"/>
      <c r="B44" s="36"/>
      <c r="C44" s="36"/>
      <c r="D44" s="36"/>
      <c r="E44" s="37"/>
      <c r="F44" s="36"/>
      <c r="G44" s="36"/>
      <c r="H44" s="36"/>
      <c r="I44" s="37"/>
      <c r="J44" s="38"/>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8"/>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c r="ES44" s="36"/>
      <c r="ET44" s="36"/>
      <c r="EU44" s="36"/>
    </row>
    <row r="45" spans="1:151" ht="183.75" customHeight="1" x14ac:dyDescent="0.3">
      <c r="A45" s="36"/>
      <c r="B45" s="36"/>
      <c r="C45" s="36"/>
      <c r="D45" s="36"/>
      <c r="E45" s="37"/>
      <c r="F45" s="36"/>
      <c r="G45" s="36"/>
      <c r="H45" s="36"/>
      <c r="I45" s="37"/>
      <c r="J45" s="38"/>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8"/>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c r="DP45" s="36"/>
      <c r="DQ45" s="36"/>
      <c r="DR45" s="36"/>
      <c r="DS45" s="36"/>
      <c r="DT45" s="36"/>
      <c r="DU45" s="36"/>
      <c r="DV45" s="36"/>
      <c r="DW45" s="36"/>
      <c r="DX45" s="36"/>
      <c r="DY45" s="36"/>
      <c r="DZ45" s="36"/>
      <c r="EA45" s="36"/>
      <c r="EB45" s="36"/>
      <c r="EC45" s="36"/>
      <c r="ED45" s="36"/>
      <c r="EE45" s="36"/>
      <c r="EF45" s="36"/>
      <c r="EG45" s="36"/>
      <c r="EH45" s="36"/>
      <c r="EI45" s="36"/>
      <c r="EJ45" s="36"/>
      <c r="EK45" s="36"/>
      <c r="EL45" s="36"/>
      <c r="EM45" s="36"/>
      <c r="EN45" s="36"/>
      <c r="EO45" s="36"/>
      <c r="EP45" s="36"/>
      <c r="EQ45" s="36"/>
      <c r="ER45" s="36"/>
      <c r="ES45" s="36"/>
      <c r="ET45" s="36"/>
      <c r="EU45" s="36"/>
    </row>
    <row r="46" spans="1:151" ht="183.75" customHeight="1" x14ac:dyDescent="0.3">
      <c r="A46" s="36"/>
      <c r="B46" s="36"/>
      <c r="C46" s="36"/>
      <c r="D46" s="36"/>
      <c r="E46" s="37"/>
      <c r="F46" s="36"/>
      <c r="G46" s="36"/>
      <c r="H46" s="36"/>
      <c r="I46" s="37"/>
      <c r="J46" s="38"/>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8"/>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c r="EK46" s="36"/>
      <c r="EL46" s="36"/>
      <c r="EM46" s="36"/>
      <c r="EN46" s="36"/>
      <c r="EO46" s="36"/>
      <c r="EP46" s="36"/>
      <c r="EQ46" s="36"/>
      <c r="ER46" s="36"/>
      <c r="ES46" s="36"/>
      <c r="ET46" s="36"/>
      <c r="EU46" s="36"/>
    </row>
    <row r="47" spans="1:151" ht="183.75" customHeight="1" x14ac:dyDescent="0.3">
      <c r="A47" s="36"/>
      <c r="B47" s="36"/>
      <c r="C47" s="36"/>
      <c r="D47" s="36"/>
      <c r="E47" s="37"/>
      <c r="F47" s="36"/>
      <c r="G47" s="36"/>
      <c r="H47" s="36"/>
      <c r="I47" s="37"/>
      <c r="J47" s="38"/>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8"/>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row>
    <row r="48" spans="1:151" ht="183.75" customHeight="1" x14ac:dyDescent="0.3">
      <c r="A48" s="36"/>
      <c r="B48" s="36"/>
      <c r="C48" s="36"/>
      <c r="D48" s="36"/>
      <c r="E48" s="37"/>
      <c r="F48" s="36"/>
      <c r="G48" s="36"/>
      <c r="H48" s="36"/>
      <c r="I48" s="37"/>
      <c r="J48" s="38"/>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8"/>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row>
    <row r="49" spans="1:151" ht="183.75" customHeight="1" x14ac:dyDescent="0.3">
      <c r="A49" s="36"/>
      <c r="B49" s="36"/>
      <c r="C49" s="36"/>
      <c r="D49" s="36"/>
      <c r="E49" s="37"/>
      <c r="F49" s="36"/>
      <c r="G49" s="36"/>
      <c r="H49" s="36"/>
      <c r="I49" s="37"/>
      <c r="J49" s="38"/>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8"/>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row>
    <row r="50" spans="1:151" ht="183.75" customHeight="1" x14ac:dyDescent="0.3">
      <c r="A50" s="36"/>
      <c r="B50" s="36"/>
      <c r="C50" s="36"/>
      <c r="D50" s="36"/>
      <c r="E50" s="37"/>
      <c r="F50" s="36"/>
      <c r="G50" s="36"/>
      <c r="H50" s="36"/>
      <c r="I50" s="37"/>
      <c r="J50" s="38"/>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8"/>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row>
    <row r="51" spans="1:151" ht="183.75" customHeight="1" x14ac:dyDescent="0.3">
      <c r="A51" s="36"/>
      <c r="B51" s="36"/>
      <c r="C51" s="36"/>
      <c r="D51" s="36"/>
      <c r="E51" s="37"/>
      <c r="F51" s="36"/>
      <c r="G51" s="36"/>
      <c r="H51" s="36"/>
      <c r="I51" s="37"/>
      <c r="J51" s="38"/>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8"/>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c r="EQ51" s="36"/>
      <c r="ER51" s="36"/>
      <c r="ES51" s="36"/>
      <c r="ET51" s="36"/>
      <c r="EU51" s="36"/>
    </row>
    <row r="52" spans="1:151" ht="183.75" customHeight="1" x14ac:dyDescent="0.3">
      <c r="A52" s="36"/>
      <c r="B52" s="36"/>
      <c r="C52" s="36"/>
      <c r="D52" s="36"/>
      <c r="E52" s="37"/>
      <c r="F52" s="36"/>
      <c r="G52" s="36"/>
      <c r="H52" s="36"/>
      <c r="I52" s="37"/>
      <c r="J52" s="38"/>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8"/>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row>
    <row r="53" spans="1:151" ht="183.75" customHeight="1" x14ac:dyDescent="0.3">
      <c r="A53" s="36"/>
      <c r="B53" s="36"/>
      <c r="C53" s="36"/>
      <c r="D53" s="36"/>
      <c r="E53" s="37"/>
      <c r="F53" s="36"/>
      <c r="G53" s="36"/>
      <c r="H53" s="36"/>
      <c r="I53" s="37"/>
      <c r="J53" s="38"/>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8"/>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row>
    <row r="54" spans="1:151" ht="183.75" customHeight="1" x14ac:dyDescent="0.3">
      <c r="A54" s="36"/>
      <c r="B54" s="36"/>
      <c r="C54" s="36"/>
      <c r="D54" s="36"/>
      <c r="E54" s="37"/>
      <c r="F54" s="36"/>
      <c r="G54" s="36"/>
      <c r="H54" s="36"/>
      <c r="I54" s="37"/>
      <c r="J54" s="38"/>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8"/>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row>
    <row r="55" spans="1:151" ht="183.75" customHeight="1" x14ac:dyDescent="0.3">
      <c r="A55" s="36"/>
      <c r="B55" s="36"/>
      <c r="C55" s="36"/>
      <c r="D55" s="36"/>
      <c r="E55" s="37"/>
      <c r="F55" s="36"/>
      <c r="G55" s="36"/>
      <c r="H55" s="36"/>
      <c r="I55" s="37"/>
      <c r="J55" s="38"/>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8"/>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row>
    <row r="56" spans="1:151" ht="183.75" customHeight="1" x14ac:dyDescent="0.3">
      <c r="A56" s="36"/>
      <c r="B56" s="36"/>
      <c r="C56" s="36"/>
      <c r="D56" s="36"/>
      <c r="E56" s="37"/>
      <c r="F56" s="36"/>
      <c r="G56" s="36"/>
      <c r="H56" s="36"/>
      <c r="I56" s="37"/>
      <c r="J56" s="38"/>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8"/>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row>
    <row r="57" spans="1:151" ht="183.75" customHeight="1" x14ac:dyDescent="0.3">
      <c r="A57" s="36"/>
      <c r="B57" s="36"/>
      <c r="C57" s="36"/>
      <c r="D57" s="36"/>
      <c r="E57" s="37"/>
      <c r="F57" s="36"/>
      <c r="G57" s="36"/>
      <c r="H57" s="36"/>
      <c r="I57" s="37"/>
      <c r="J57" s="38"/>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8"/>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c r="EQ57" s="36"/>
      <c r="ER57" s="36"/>
      <c r="ES57" s="36"/>
      <c r="ET57" s="36"/>
      <c r="EU57" s="36"/>
    </row>
    <row r="58" spans="1:151" ht="183.75" customHeight="1" x14ac:dyDescent="0.3">
      <c r="A58" s="36"/>
      <c r="B58" s="36"/>
      <c r="C58" s="36"/>
      <c r="D58" s="36"/>
      <c r="E58" s="37"/>
      <c r="F58" s="36"/>
      <c r="G58" s="36"/>
      <c r="H58" s="36"/>
      <c r="I58" s="37"/>
      <c r="J58" s="38"/>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8"/>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row>
    <row r="59" spans="1:151" ht="183.75" customHeight="1" x14ac:dyDescent="0.3">
      <c r="A59" s="36"/>
      <c r="B59" s="36"/>
      <c r="C59" s="36"/>
      <c r="D59" s="36"/>
      <c r="E59" s="37"/>
      <c r="F59" s="36"/>
      <c r="G59" s="36"/>
      <c r="H59" s="36"/>
      <c r="I59" s="37"/>
      <c r="J59" s="38"/>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8"/>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c r="ET59" s="36"/>
      <c r="EU59" s="36"/>
    </row>
    <row r="60" spans="1:151" ht="183.75" customHeight="1" x14ac:dyDescent="0.3">
      <c r="A60" s="36"/>
      <c r="B60" s="36"/>
      <c r="C60" s="36"/>
      <c r="D60" s="36"/>
      <c r="E60" s="37"/>
      <c r="F60" s="36"/>
      <c r="G60" s="36"/>
      <c r="H60" s="36"/>
      <c r="I60" s="37"/>
      <c r="J60" s="38"/>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8"/>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row>
    <row r="61" spans="1:151" ht="183.75" customHeight="1" x14ac:dyDescent="0.3">
      <c r="A61" s="36"/>
      <c r="B61" s="36"/>
      <c r="C61" s="36"/>
      <c r="D61" s="36"/>
      <c r="E61" s="37"/>
      <c r="F61" s="36"/>
      <c r="G61" s="36"/>
      <c r="H61" s="36"/>
      <c r="I61" s="37"/>
      <c r="J61" s="38"/>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8"/>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row>
    <row r="62" spans="1:151" ht="183.75" customHeight="1" x14ac:dyDescent="0.3">
      <c r="A62" s="36"/>
      <c r="B62" s="36"/>
      <c r="C62" s="36"/>
      <c r="D62" s="36"/>
      <c r="E62" s="37"/>
      <c r="F62" s="36"/>
      <c r="G62" s="36"/>
      <c r="H62" s="36"/>
      <c r="I62" s="37"/>
      <c r="J62" s="38"/>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8"/>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36"/>
      <c r="DX62" s="36"/>
      <c r="DY62" s="36"/>
      <c r="DZ62" s="36"/>
      <c r="EA62" s="36"/>
      <c r="EB62" s="36"/>
      <c r="EC62" s="36"/>
      <c r="ED62" s="36"/>
      <c r="EE62" s="36"/>
      <c r="EF62" s="36"/>
      <c r="EG62" s="36"/>
      <c r="EH62" s="36"/>
      <c r="EI62" s="36"/>
      <c r="EJ62" s="36"/>
      <c r="EK62" s="36"/>
      <c r="EL62" s="36"/>
      <c r="EM62" s="36"/>
      <c r="EN62" s="36"/>
      <c r="EO62" s="36"/>
      <c r="EP62" s="36"/>
      <c r="EQ62" s="36"/>
      <c r="ER62" s="36"/>
      <c r="ES62" s="36"/>
      <c r="ET62" s="36"/>
      <c r="EU62" s="36"/>
    </row>
    <row r="63" spans="1:151" ht="183.75" customHeight="1" x14ac:dyDescent="0.3">
      <c r="A63" s="36"/>
      <c r="B63" s="36"/>
      <c r="C63" s="36"/>
      <c r="D63" s="36"/>
      <c r="E63" s="37"/>
      <c r="F63" s="36"/>
      <c r="G63" s="36"/>
      <c r="H63" s="36"/>
      <c r="I63" s="37"/>
      <c r="J63" s="38"/>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8"/>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DB63" s="36"/>
      <c r="DC63" s="36"/>
      <c r="DD63" s="36"/>
      <c r="DE63" s="36"/>
      <c r="DF63" s="36"/>
      <c r="DG63" s="36"/>
      <c r="DH63" s="36"/>
      <c r="DI63" s="36"/>
      <c r="DJ63" s="36"/>
      <c r="DK63" s="36"/>
      <c r="DL63" s="36"/>
      <c r="DM63" s="36"/>
      <c r="DN63" s="36"/>
      <c r="DO63" s="36"/>
      <c r="DP63" s="36"/>
      <c r="DQ63" s="36"/>
      <c r="DR63" s="36"/>
      <c r="DS63" s="36"/>
      <c r="DT63" s="36"/>
      <c r="DU63" s="36"/>
      <c r="DV63" s="36"/>
      <c r="DW63" s="36"/>
      <c r="DX63" s="36"/>
      <c r="DY63" s="36"/>
      <c r="DZ63" s="36"/>
      <c r="EA63" s="36"/>
      <c r="EB63" s="36"/>
      <c r="EC63" s="36"/>
      <c r="ED63" s="36"/>
      <c r="EE63" s="36"/>
      <c r="EF63" s="36"/>
      <c r="EG63" s="36"/>
      <c r="EH63" s="36"/>
      <c r="EI63" s="36"/>
      <c r="EJ63" s="36"/>
      <c r="EK63" s="36"/>
      <c r="EL63" s="36"/>
      <c r="EM63" s="36"/>
      <c r="EN63" s="36"/>
      <c r="EO63" s="36"/>
      <c r="EP63" s="36"/>
      <c r="EQ63" s="36"/>
      <c r="ER63" s="36"/>
      <c r="ES63" s="36"/>
      <c r="ET63" s="36"/>
      <c r="EU63" s="36"/>
    </row>
    <row r="64" spans="1:151" ht="183.75" customHeight="1" x14ac:dyDescent="0.3">
      <c r="A64" s="36"/>
      <c r="B64" s="36"/>
      <c r="C64" s="36"/>
      <c r="D64" s="36"/>
      <c r="E64" s="37"/>
      <c r="F64" s="36"/>
      <c r="G64" s="36"/>
      <c r="H64" s="36"/>
      <c r="I64" s="37"/>
      <c r="J64" s="38"/>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8"/>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36"/>
      <c r="DX64" s="36"/>
      <c r="DY64" s="36"/>
      <c r="DZ64" s="36"/>
      <c r="EA64" s="36"/>
      <c r="EB64" s="36"/>
      <c r="EC64" s="36"/>
      <c r="ED64" s="36"/>
      <c r="EE64" s="36"/>
      <c r="EF64" s="36"/>
      <c r="EG64" s="36"/>
      <c r="EH64" s="36"/>
      <c r="EI64" s="36"/>
      <c r="EJ64" s="36"/>
      <c r="EK64" s="36"/>
      <c r="EL64" s="36"/>
      <c r="EM64" s="36"/>
      <c r="EN64" s="36"/>
      <c r="EO64" s="36"/>
      <c r="EP64" s="36"/>
      <c r="EQ64" s="36"/>
      <c r="ER64" s="36"/>
      <c r="ES64" s="36"/>
      <c r="ET64" s="36"/>
      <c r="EU64" s="36"/>
    </row>
    <row r="65" spans="1:151" ht="183.75" customHeight="1" x14ac:dyDescent="0.3">
      <c r="A65" s="36"/>
      <c r="B65" s="36"/>
      <c r="C65" s="36"/>
      <c r="D65" s="36"/>
      <c r="E65" s="37"/>
      <c r="F65" s="36"/>
      <c r="G65" s="36"/>
      <c r="H65" s="36"/>
      <c r="I65" s="37"/>
      <c r="J65" s="38"/>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8"/>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c r="CT65" s="36"/>
      <c r="CU65" s="36"/>
      <c r="CV65" s="36"/>
      <c r="CW65" s="36"/>
      <c r="CX65" s="36"/>
      <c r="CY65" s="36"/>
      <c r="CZ65" s="36"/>
      <c r="DA65" s="36"/>
      <c r="DB65" s="36"/>
      <c r="DC65" s="36"/>
      <c r="DD65" s="36"/>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c r="EE65" s="36"/>
      <c r="EF65" s="36"/>
      <c r="EG65" s="36"/>
      <c r="EH65" s="36"/>
      <c r="EI65" s="36"/>
      <c r="EJ65" s="36"/>
      <c r="EK65" s="36"/>
      <c r="EL65" s="36"/>
      <c r="EM65" s="36"/>
      <c r="EN65" s="36"/>
      <c r="EO65" s="36"/>
      <c r="EP65" s="36"/>
      <c r="EQ65" s="36"/>
      <c r="ER65" s="36"/>
      <c r="ES65" s="36"/>
      <c r="ET65" s="36"/>
      <c r="EU65" s="36"/>
    </row>
    <row r="66" spans="1:151" ht="183.75" customHeight="1" x14ac:dyDescent="0.3">
      <c r="A66" s="36"/>
      <c r="B66" s="36"/>
      <c r="C66" s="36"/>
      <c r="D66" s="36"/>
      <c r="E66" s="37"/>
      <c r="F66" s="36"/>
      <c r="G66" s="36"/>
      <c r="H66" s="36"/>
      <c r="I66" s="37"/>
      <c r="J66" s="38"/>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8"/>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c r="ES66" s="36"/>
      <c r="ET66" s="36"/>
      <c r="EU66" s="36"/>
    </row>
    <row r="67" spans="1:151" ht="183.75" customHeight="1" x14ac:dyDescent="0.3">
      <c r="A67" s="36"/>
      <c r="B67" s="36"/>
      <c r="C67" s="36"/>
      <c r="D67" s="36"/>
      <c r="E67" s="37"/>
      <c r="F67" s="36"/>
      <c r="G67" s="36"/>
      <c r="H67" s="36"/>
      <c r="I67" s="37"/>
      <c r="J67" s="38"/>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8"/>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c r="ED67" s="36"/>
      <c r="EE67" s="36"/>
      <c r="EF67" s="36"/>
      <c r="EG67" s="36"/>
      <c r="EH67" s="36"/>
      <c r="EI67" s="36"/>
      <c r="EJ67" s="36"/>
      <c r="EK67" s="36"/>
      <c r="EL67" s="36"/>
      <c r="EM67" s="36"/>
      <c r="EN67" s="36"/>
      <c r="EO67" s="36"/>
      <c r="EP67" s="36"/>
      <c r="EQ67" s="36"/>
      <c r="ER67" s="36"/>
      <c r="ES67" s="36"/>
      <c r="ET67" s="36"/>
      <c r="EU67" s="36"/>
    </row>
    <row r="68" spans="1:151" ht="183.75" customHeight="1" x14ac:dyDescent="0.3">
      <c r="A68" s="36"/>
      <c r="B68" s="36"/>
      <c r="C68" s="36"/>
      <c r="D68" s="36"/>
      <c r="E68" s="37"/>
      <c r="F68" s="36"/>
      <c r="G68" s="36"/>
      <c r="H68" s="36"/>
      <c r="I68" s="37"/>
      <c r="J68" s="38"/>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8"/>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c r="BS68" s="36"/>
      <c r="BT68" s="36"/>
      <c r="BU68" s="36"/>
      <c r="BV68" s="36"/>
      <c r="BW68" s="36"/>
      <c r="BX68" s="36"/>
      <c r="BY68" s="36"/>
      <c r="BZ68" s="36"/>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DB68" s="36"/>
      <c r="DC68" s="36"/>
      <c r="DD68" s="36"/>
      <c r="DE68" s="36"/>
      <c r="DF68" s="36"/>
      <c r="DG68" s="36"/>
      <c r="DH68" s="36"/>
      <c r="DI68" s="36"/>
      <c r="DJ68" s="36"/>
      <c r="DK68" s="36"/>
      <c r="DL68" s="36"/>
      <c r="DM68" s="36"/>
      <c r="DN68" s="36"/>
      <c r="DO68" s="36"/>
      <c r="DP68" s="36"/>
      <c r="DQ68" s="36"/>
      <c r="DR68" s="36"/>
      <c r="DS68" s="36"/>
      <c r="DT68" s="36"/>
      <c r="DU68" s="36"/>
      <c r="DV68" s="36"/>
      <c r="DW68" s="36"/>
      <c r="DX68" s="36"/>
      <c r="DY68" s="36"/>
      <c r="DZ68" s="36"/>
      <c r="EA68" s="36"/>
      <c r="EB68" s="36"/>
      <c r="EC68" s="36"/>
      <c r="ED68" s="36"/>
      <c r="EE68" s="36"/>
      <c r="EF68" s="36"/>
      <c r="EG68" s="36"/>
      <c r="EH68" s="36"/>
      <c r="EI68" s="36"/>
      <c r="EJ68" s="36"/>
      <c r="EK68" s="36"/>
      <c r="EL68" s="36"/>
      <c r="EM68" s="36"/>
      <c r="EN68" s="36"/>
      <c r="EO68" s="36"/>
      <c r="EP68" s="36"/>
      <c r="EQ68" s="36"/>
      <c r="ER68" s="36"/>
      <c r="ES68" s="36"/>
      <c r="ET68" s="36"/>
      <c r="EU68" s="36"/>
    </row>
    <row r="69" spans="1:151" ht="183.75" customHeight="1" x14ac:dyDescent="0.3">
      <c r="A69" s="36"/>
      <c r="B69" s="36"/>
      <c r="C69" s="36"/>
      <c r="D69" s="36"/>
      <c r="E69" s="37"/>
      <c r="F69" s="36"/>
      <c r="G69" s="36"/>
      <c r="H69" s="36"/>
      <c r="I69" s="37"/>
      <c r="J69" s="38"/>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8"/>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row>
    <row r="70" spans="1:151" ht="183.75" customHeight="1" x14ac:dyDescent="0.3">
      <c r="A70" s="36"/>
      <c r="B70" s="36"/>
      <c r="C70" s="36"/>
      <c r="D70" s="36"/>
      <c r="E70" s="37"/>
      <c r="F70" s="36"/>
      <c r="G70" s="36"/>
      <c r="H70" s="36"/>
      <c r="I70" s="37"/>
      <c r="J70" s="38"/>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8"/>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36"/>
      <c r="DT70" s="36"/>
      <c r="DU70" s="36"/>
      <c r="DV70" s="36"/>
      <c r="DW70" s="36"/>
      <c r="DX70" s="36"/>
      <c r="DY70" s="36"/>
      <c r="DZ70" s="36"/>
      <c r="EA70" s="36"/>
      <c r="EB70" s="36"/>
      <c r="EC70" s="36"/>
      <c r="ED70" s="36"/>
      <c r="EE70" s="36"/>
      <c r="EF70" s="36"/>
      <c r="EG70" s="36"/>
      <c r="EH70" s="36"/>
      <c r="EI70" s="36"/>
      <c r="EJ70" s="36"/>
      <c r="EK70" s="36"/>
      <c r="EL70" s="36"/>
      <c r="EM70" s="36"/>
      <c r="EN70" s="36"/>
      <c r="EO70" s="36"/>
      <c r="EP70" s="36"/>
      <c r="EQ70" s="36"/>
      <c r="ER70" s="36"/>
      <c r="ES70" s="36"/>
      <c r="ET70" s="36"/>
      <c r="EU70" s="36"/>
    </row>
    <row r="71" spans="1:151" ht="183.75" customHeight="1" x14ac:dyDescent="0.3">
      <c r="A71" s="36"/>
      <c r="B71" s="36"/>
      <c r="C71" s="36"/>
      <c r="D71" s="36"/>
      <c r="E71" s="37"/>
      <c r="F71" s="36"/>
      <c r="G71" s="36"/>
      <c r="H71" s="36"/>
      <c r="I71" s="37"/>
      <c r="J71" s="38"/>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8"/>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DB71" s="36"/>
      <c r="DC71" s="36"/>
      <c r="DD71" s="36"/>
      <c r="DE71" s="36"/>
      <c r="DF71" s="36"/>
      <c r="DG71" s="36"/>
      <c r="DH71" s="36"/>
      <c r="DI71" s="36"/>
      <c r="DJ71" s="36"/>
      <c r="DK71" s="36"/>
      <c r="DL71" s="36"/>
      <c r="DM71" s="36"/>
      <c r="DN71" s="36"/>
      <c r="DO71" s="36"/>
      <c r="DP71" s="36"/>
      <c r="DQ71" s="36"/>
      <c r="DR71" s="36"/>
      <c r="DS71" s="36"/>
      <c r="DT71" s="36"/>
      <c r="DU71" s="36"/>
      <c r="DV71" s="36"/>
      <c r="DW71" s="36"/>
      <c r="DX71" s="36"/>
      <c r="DY71" s="36"/>
      <c r="DZ71" s="36"/>
      <c r="EA71" s="36"/>
      <c r="EB71" s="36"/>
      <c r="EC71" s="36"/>
      <c r="ED71" s="36"/>
      <c r="EE71" s="36"/>
      <c r="EF71" s="36"/>
      <c r="EG71" s="36"/>
      <c r="EH71" s="36"/>
      <c r="EI71" s="36"/>
      <c r="EJ71" s="36"/>
      <c r="EK71" s="36"/>
      <c r="EL71" s="36"/>
      <c r="EM71" s="36"/>
      <c r="EN71" s="36"/>
      <c r="EO71" s="36"/>
      <c r="EP71" s="36"/>
      <c r="EQ71" s="36"/>
      <c r="ER71" s="36"/>
      <c r="ES71" s="36"/>
      <c r="ET71" s="36"/>
      <c r="EU71" s="36"/>
    </row>
    <row r="72" spans="1:151" ht="183.75" customHeight="1" x14ac:dyDescent="0.3">
      <c r="A72" s="36"/>
      <c r="B72" s="36"/>
      <c r="C72" s="36"/>
      <c r="D72" s="36"/>
      <c r="E72" s="37"/>
      <c r="F72" s="36"/>
      <c r="G72" s="36"/>
      <c r="H72" s="36"/>
      <c r="I72" s="37"/>
      <c r="J72" s="38"/>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8"/>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c r="EU72" s="36"/>
    </row>
    <row r="73" spans="1:151" ht="183.75" customHeight="1" x14ac:dyDescent="0.3">
      <c r="A73" s="36"/>
      <c r="B73" s="36"/>
      <c r="C73" s="36"/>
      <c r="D73" s="36"/>
      <c r="E73" s="37"/>
      <c r="F73" s="36"/>
      <c r="G73" s="36"/>
      <c r="H73" s="36"/>
      <c r="I73" s="37"/>
      <c r="J73" s="38"/>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8"/>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36"/>
      <c r="CH73" s="36"/>
      <c r="CI73" s="36"/>
      <c r="CJ73" s="36"/>
      <c r="CK73" s="36"/>
      <c r="CL73" s="36"/>
      <c r="CM73" s="36"/>
      <c r="CN73" s="36"/>
      <c r="CO73" s="36"/>
      <c r="CP73" s="36"/>
      <c r="CQ73" s="36"/>
      <c r="CR73" s="36"/>
      <c r="CS73" s="36"/>
      <c r="CT73" s="36"/>
      <c r="CU73" s="36"/>
      <c r="CV73" s="36"/>
      <c r="CW73" s="36"/>
      <c r="CX73" s="36"/>
      <c r="CY73" s="36"/>
      <c r="CZ73" s="36"/>
      <c r="DA73" s="36"/>
      <c r="DB73" s="36"/>
      <c r="DC73" s="36"/>
      <c r="DD73" s="36"/>
      <c r="DE73" s="36"/>
      <c r="DF73" s="36"/>
      <c r="DG73" s="36"/>
      <c r="DH73" s="36"/>
      <c r="DI73" s="36"/>
      <c r="DJ73" s="36"/>
      <c r="DK73" s="36"/>
      <c r="DL73" s="36"/>
      <c r="DM73" s="36"/>
      <c r="DN73" s="36"/>
      <c r="DO73" s="36"/>
      <c r="DP73" s="36"/>
      <c r="DQ73" s="36"/>
      <c r="DR73" s="36"/>
      <c r="DS73" s="36"/>
      <c r="DT73" s="36"/>
      <c r="DU73" s="36"/>
      <c r="DV73" s="36"/>
      <c r="DW73" s="36"/>
      <c r="DX73" s="36"/>
      <c r="DY73" s="36"/>
      <c r="DZ73" s="36"/>
      <c r="EA73" s="36"/>
      <c r="EB73" s="36"/>
      <c r="EC73" s="36"/>
      <c r="ED73" s="36"/>
      <c r="EE73" s="36"/>
      <c r="EF73" s="36"/>
      <c r="EG73" s="36"/>
      <c r="EH73" s="36"/>
      <c r="EI73" s="36"/>
      <c r="EJ73" s="36"/>
      <c r="EK73" s="36"/>
      <c r="EL73" s="36"/>
      <c r="EM73" s="36"/>
      <c r="EN73" s="36"/>
      <c r="EO73" s="36"/>
      <c r="EP73" s="36"/>
      <c r="EQ73" s="36"/>
      <c r="ER73" s="36"/>
      <c r="ES73" s="36"/>
      <c r="ET73" s="36"/>
      <c r="EU73" s="36"/>
    </row>
    <row r="74" spans="1:151" ht="183.75" customHeight="1" x14ac:dyDescent="0.3">
      <c r="A74" s="36"/>
      <c r="B74" s="36"/>
      <c r="C74" s="36"/>
      <c r="D74" s="36"/>
      <c r="E74" s="37"/>
      <c r="F74" s="36"/>
      <c r="G74" s="36"/>
      <c r="H74" s="36"/>
      <c r="I74" s="37"/>
      <c r="J74" s="38"/>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8"/>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row>
    <row r="75" spans="1:151" ht="183.75" customHeight="1" x14ac:dyDescent="0.3">
      <c r="A75" s="36"/>
      <c r="B75" s="36"/>
      <c r="C75" s="36"/>
      <c r="D75" s="36"/>
      <c r="E75" s="37"/>
      <c r="F75" s="36"/>
      <c r="G75" s="36"/>
      <c r="H75" s="36"/>
      <c r="I75" s="37"/>
      <c r="J75" s="38"/>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8"/>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36"/>
      <c r="DK75" s="36"/>
      <c r="DL75" s="36"/>
      <c r="DM75" s="36"/>
      <c r="DN75" s="36"/>
      <c r="DO75" s="36"/>
      <c r="DP75" s="36"/>
      <c r="DQ75" s="36"/>
      <c r="DR75" s="36"/>
      <c r="DS75" s="36"/>
      <c r="DT75" s="36"/>
      <c r="DU75" s="36"/>
      <c r="DV75" s="36"/>
      <c r="DW75" s="36"/>
      <c r="DX75" s="36"/>
      <c r="DY75" s="36"/>
      <c r="DZ75" s="36"/>
      <c r="EA75" s="36"/>
      <c r="EB75" s="36"/>
      <c r="EC75" s="36"/>
      <c r="ED75" s="36"/>
      <c r="EE75" s="36"/>
      <c r="EF75" s="36"/>
      <c r="EG75" s="36"/>
      <c r="EH75" s="36"/>
      <c r="EI75" s="36"/>
      <c r="EJ75" s="36"/>
      <c r="EK75" s="36"/>
      <c r="EL75" s="36"/>
      <c r="EM75" s="36"/>
      <c r="EN75" s="36"/>
      <c r="EO75" s="36"/>
      <c r="EP75" s="36"/>
      <c r="EQ75" s="36"/>
      <c r="ER75" s="36"/>
      <c r="ES75" s="36"/>
      <c r="ET75" s="36"/>
      <c r="EU75" s="36"/>
    </row>
    <row r="76" spans="1:151" ht="183.75" customHeight="1" x14ac:dyDescent="0.3">
      <c r="A76" s="36"/>
      <c r="B76" s="36"/>
      <c r="C76" s="36"/>
      <c r="D76" s="36"/>
      <c r="E76" s="37"/>
      <c r="F76" s="36"/>
      <c r="G76" s="36"/>
      <c r="H76" s="36"/>
      <c r="I76" s="37"/>
      <c r="J76" s="38"/>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8"/>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36"/>
      <c r="DX76" s="36"/>
      <c r="DY76" s="36"/>
      <c r="DZ76" s="36"/>
      <c r="EA76" s="36"/>
      <c r="EB76" s="36"/>
      <c r="EC76" s="36"/>
      <c r="ED76" s="36"/>
      <c r="EE76" s="36"/>
      <c r="EF76" s="36"/>
      <c r="EG76" s="36"/>
      <c r="EH76" s="36"/>
      <c r="EI76" s="36"/>
      <c r="EJ76" s="36"/>
      <c r="EK76" s="36"/>
      <c r="EL76" s="36"/>
      <c r="EM76" s="36"/>
      <c r="EN76" s="36"/>
      <c r="EO76" s="36"/>
      <c r="EP76" s="36"/>
      <c r="EQ76" s="36"/>
      <c r="ER76" s="36"/>
      <c r="ES76" s="36"/>
      <c r="ET76" s="36"/>
      <c r="EU76" s="36"/>
    </row>
    <row r="77" spans="1:151" ht="183.75" customHeight="1" x14ac:dyDescent="0.3">
      <c r="A77" s="36"/>
      <c r="B77" s="36"/>
      <c r="C77" s="36"/>
      <c r="D77" s="36"/>
      <c r="E77" s="37"/>
      <c r="F77" s="36"/>
      <c r="G77" s="36"/>
      <c r="H77" s="36"/>
      <c r="I77" s="37"/>
      <c r="J77" s="38"/>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8"/>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c r="BS77" s="36"/>
      <c r="BT77" s="36"/>
      <c r="BU77" s="36"/>
      <c r="BV77" s="36"/>
      <c r="BW77" s="36"/>
      <c r="BX77" s="36"/>
      <c r="BY77" s="36"/>
      <c r="BZ77" s="36"/>
      <c r="CA77" s="36"/>
      <c r="CB77" s="36"/>
      <c r="CC77" s="36"/>
      <c r="CD77" s="36"/>
      <c r="CE77" s="36"/>
      <c r="CF77" s="36"/>
      <c r="CG77" s="36"/>
      <c r="CH77" s="36"/>
      <c r="CI77" s="36"/>
      <c r="CJ77" s="36"/>
      <c r="CK77" s="36"/>
      <c r="CL77" s="36"/>
      <c r="CM77" s="36"/>
      <c r="CN77" s="36"/>
      <c r="CO77" s="36"/>
      <c r="CP77" s="36"/>
      <c r="CQ77" s="36"/>
      <c r="CR77" s="36"/>
      <c r="CS77" s="36"/>
      <c r="CT77" s="36"/>
      <c r="CU77" s="36"/>
      <c r="CV77" s="36"/>
      <c r="CW77" s="36"/>
      <c r="CX77" s="36"/>
      <c r="CY77" s="36"/>
      <c r="CZ77" s="36"/>
      <c r="DA77" s="36"/>
      <c r="DB77" s="36"/>
      <c r="DC77" s="36"/>
      <c r="DD77" s="36"/>
      <c r="DE77" s="36"/>
      <c r="DF77" s="36"/>
      <c r="DG77" s="36"/>
      <c r="DH77" s="36"/>
      <c r="DI77" s="36"/>
      <c r="DJ77" s="36"/>
      <c r="DK77" s="36"/>
      <c r="DL77" s="36"/>
      <c r="DM77" s="36"/>
      <c r="DN77" s="36"/>
      <c r="DO77" s="36"/>
      <c r="DP77" s="36"/>
      <c r="DQ77" s="36"/>
      <c r="DR77" s="36"/>
      <c r="DS77" s="36"/>
      <c r="DT77" s="36"/>
      <c r="DU77" s="36"/>
      <c r="DV77" s="36"/>
      <c r="DW77" s="36"/>
      <c r="DX77" s="36"/>
      <c r="DY77" s="36"/>
      <c r="DZ77" s="36"/>
      <c r="EA77" s="36"/>
      <c r="EB77" s="36"/>
      <c r="EC77" s="36"/>
      <c r="ED77" s="36"/>
      <c r="EE77" s="36"/>
      <c r="EF77" s="36"/>
      <c r="EG77" s="36"/>
      <c r="EH77" s="36"/>
      <c r="EI77" s="36"/>
      <c r="EJ77" s="36"/>
      <c r="EK77" s="36"/>
      <c r="EL77" s="36"/>
      <c r="EM77" s="36"/>
      <c r="EN77" s="36"/>
      <c r="EO77" s="36"/>
      <c r="EP77" s="36"/>
      <c r="EQ77" s="36"/>
      <c r="ER77" s="36"/>
      <c r="ES77" s="36"/>
      <c r="ET77" s="36"/>
      <c r="EU77" s="36"/>
    </row>
    <row r="78" spans="1:151" ht="183.75" customHeight="1" x14ac:dyDescent="0.3">
      <c r="A78" s="36"/>
      <c r="B78" s="36"/>
      <c r="C78" s="36"/>
      <c r="D78" s="36"/>
      <c r="E78" s="37"/>
      <c r="F78" s="36"/>
      <c r="G78" s="36"/>
      <c r="H78" s="36"/>
      <c r="I78" s="37"/>
      <c r="J78" s="38"/>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8"/>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36"/>
      <c r="CM78" s="36"/>
      <c r="CN78" s="36"/>
      <c r="CO78" s="36"/>
      <c r="CP78" s="36"/>
      <c r="CQ78" s="36"/>
      <c r="CR78" s="36"/>
      <c r="CS78" s="36"/>
      <c r="CT78" s="36"/>
      <c r="CU78" s="36"/>
      <c r="CV78" s="36"/>
      <c r="CW78" s="36"/>
      <c r="CX78" s="36"/>
      <c r="CY78" s="36"/>
      <c r="CZ78" s="36"/>
      <c r="DA78" s="36"/>
      <c r="DB78" s="36"/>
      <c r="DC78" s="36"/>
      <c r="DD78" s="36"/>
      <c r="DE78" s="36"/>
      <c r="DF78" s="36"/>
      <c r="DG78" s="36"/>
      <c r="DH78" s="36"/>
      <c r="DI78" s="36"/>
      <c r="DJ78" s="36"/>
      <c r="DK78" s="36"/>
      <c r="DL78" s="36"/>
      <c r="DM78" s="36"/>
      <c r="DN78" s="36"/>
      <c r="DO78" s="36"/>
      <c r="DP78" s="36"/>
      <c r="DQ78" s="36"/>
      <c r="DR78" s="36"/>
      <c r="DS78" s="36"/>
      <c r="DT78" s="36"/>
      <c r="DU78" s="36"/>
      <c r="DV78" s="36"/>
      <c r="DW78" s="36"/>
      <c r="DX78" s="36"/>
      <c r="DY78" s="36"/>
      <c r="DZ78" s="36"/>
      <c r="EA78" s="36"/>
      <c r="EB78" s="36"/>
      <c r="EC78" s="36"/>
      <c r="ED78" s="36"/>
      <c r="EE78" s="36"/>
      <c r="EF78" s="36"/>
      <c r="EG78" s="36"/>
      <c r="EH78" s="36"/>
      <c r="EI78" s="36"/>
      <c r="EJ78" s="36"/>
      <c r="EK78" s="36"/>
      <c r="EL78" s="36"/>
      <c r="EM78" s="36"/>
      <c r="EN78" s="36"/>
      <c r="EO78" s="36"/>
      <c r="EP78" s="36"/>
      <c r="EQ78" s="36"/>
      <c r="ER78" s="36"/>
      <c r="ES78" s="36"/>
      <c r="ET78" s="36"/>
      <c r="EU78" s="36"/>
    </row>
    <row r="79" spans="1:151" ht="183.75" customHeight="1" x14ac:dyDescent="0.3">
      <c r="A79" s="36"/>
      <c r="B79" s="36"/>
      <c r="C79" s="36"/>
      <c r="D79" s="36"/>
      <c r="E79" s="37"/>
      <c r="F79" s="36"/>
      <c r="G79" s="36"/>
      <c r="H79" s="36"/>
      <c r="I79" s="37"/>
      <c r="J79" s="38"/>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8"/>
      <c r="AS79" s="36"/>
      <c r="AT79" s="36"/>
      <c r="AU79" s="36"/>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c r="CV79" s="36"/>
      <c r="CW79" s="36"/>
      <c r="CX79" s="36"/>
      <c r="CY79" s="36"/>
      <c r="CZ79" s="36"/>
      <c r="DA79" s="36"/>
      <c r="DB79" s="36"/>
      <c r="DC79" s="36"/>
      <c r="DD79" s="36"/>
      <c r="DE79" s="36"/>
      <c r="DF79" s="36"/>
      <c r="DG79" s="36"/>
      <c r="DH79" s="36"/>
      <c r="DI79" s="36"/>
      <c r="DJ79" s="36"/>
      <c r="DK79" s="36"/>
      <c r="DL79" s="36"/>
      <c r="DM79" s="36"/>
      <c r="DN79" s="36"/>
      <c r="DO79" s="36"/>
      <c r="DP79" s="36"/>
      <c r="DQ79" s="36"/>
      <c r="DR79" s="36"/>
      <c r="DS79" s="36"/>
      <c r="DT79" s="36"/>
      <c r="DU79" s="36"/>
      <c r="DV79" s="36"/>
      <c r="DW79" s="36"/>
      <c r="DX79" s="36"/>
      <c r="DY79" s="36"/>
      <c r="DZ79" s="36"/>
      <c r="EA79" s="36"/>
      <c r="EB79" s="36"/>
      <c r="EC79" s="36"/>
      <c r="ED79" s="36"/>
      <c r="EE79" s="36"/>
      <c r="EF79" s="36"/>
      <c r="EG79" s="36"/>
      <c r="EH79" s="36"/>
      <c r="EI79" s="36"/>
      <c r="EJ79" s="36"/>
      <c r="EK79" s="36"/>
      <c r="EL79" s="36"/>
      <c r="EM79" s="36"/>
      <c r="EN79" s="36"/>
      <c r="EO79" s="36"/>
      <c r="EP79" s="36"/>
      <c r="EQ79" s="36"/>
      <c r="ER79" s="36"/>
      <c r="ES79" s="36"/>
      <c r="ET79" s="36"/>
      <c r="EU79" s="36"/>
    </row>
    <row r="80" spans="1:151" ht="183.75" customHeight="1" x14ac:dyDescent="0.3">
      <c r="A80" s="36"/>
      <c r="B80" s="36"/>
      <c r="C80" s="36"/>
      <c r="D80" s="36"/>
      <c r="E80" s="37"/>
      <c r="F80" s="36"/>
      <c r="G80" s="36"/>
      <c r="H80" s="36"/>
      <c r="I80" s="37"/>
      <c r="J80" s="38"/>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8"/>
      <c r="AS80" s="36"/>
      <c r="AT80" s="36"/>
      <c r="AU80" s="36"/>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c r="CY80" s="36"/>
      <c r="CZ80" s="36"/>
      <c r="DA80" s="36"/>
      <c r="DB80" s="36"/>
      <c r="DC80" s="36"/>
      <c r="DD80" s="36"/>
      <c r="DE80" s="36"/>
      <c r="DF80" s="36"/>
      <c r="DG80" s="36"/>
      <c r="DH80" s="36"/>
      <c r="DI80" s="36"/>
      <c r="DJ80" s="36"/>
      <c r="DK80" s="36"/>
      <c r="DL80" s="36"/>
      <c r="DM80" s="36"/>
      <c r="DN80" s="36"/>
      <c r="DO80" s="36"/>
      <c r="DP80" s="36"/>
      <c r="DQ80" s="36"/>
      <c r="DR80" s="36"/>
      <c r="DS80" s="36"/>
      <c r="DT80" s="36"/>
      <c r="DU80" s="36"/>
      <c r="DV80" s="36"/>
      <c r="DW80" s="36"/>
      <c r="DX80" s="36"/>
      <c r="DY80" s="36"/>
      <c r="DZ80" s="36"/>
      <c r="EA80" s="36"/>
      <c r="EB80" s="36"/>
      <c r="EC80" s="36"/>
      <c r="ED80" s="36"/>
      <c r="EE80" s="36"/>
      <c r="EF80" s="36"/>
      <c r="EG80" s="36"/>
      <c r="EH80" s="36"/>
      <c r="EI80" s="36"/>
      <c r="EJ80" s="36"/>
      <c r="EK80" s="36"/>
      <c r="EL80" s="36"/>
      <c r="EM80" s="36"/>
      <c r="EN80" s="36"/>
      <c r="EO80" s="36"/>
      <c r="EP80" s="36"/>
      <c r="EQ80" s="36"/>
      <c r="ER80" s="36"/>
      <c r="ES80" s="36"/>
      <c r="ET80" s="36"/>
      <c r="EU80" s="36"/>
    </row>
    <row r="81" spans="1:151" ht="183.75" customHeight="1" x14ac:dyDescent="0.3">
      <c r="A81" s="36"/>
      <c r="B81" s="36"/>
      <c r="C81" s="36"/>
      <c r="D81" s="36"/>
      <c r="E81" s="37"/>
      <c r="F81" s="36"/>
      <c r="G81" s="36"/>
      <c r="H81" s="36"/>
      <c r="I81" s="37"/>
      <c r="J81" s="38"/>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8"/>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c r="CV81" s="36"/>
      <c r="CW81" s="36"/>
      <c r="CX81" s="36"/>
      <c r="CY81" s="36"/>
      <c r="CZ81" s="36"/>
      <c r="DA81" s="36"/>
      <c r="DB81" s="36"/>
      <c r="DC81" s="36"/>
      <c r="DD81" s="36"/>
      <c r="DE81" s="36"/>
      <c r="DF81" s="36"/>
      <c r="DG81" s="36"/>
      <c r="DH81" s="36"/>
      <c r="DI81" s="36"/>
      <c r="DJ81" s="36"/>
      <c r="DK81" s="36"/>
      <c r="DL81" s="36"/>
      <c r="DM81" s="36"/>
      <c r="DN81" s="36"/>
      <c r="DO81" s="36"/>
      <c r="DP81" s="36"/>
      <c r="DQ81" s="36"/>
      <c r="DR81" s="36"/>
      <c r="DS81" s="36"/>
      <c r="DT81" s="36"/>
      <c r="DU81" s="36"/>
      <c r="DV81" s="36"/>
      <c r="DW81" s="36"/>
      <c r="DX81" s="36"/>
      <c r="DY81" s="36"/>
      <c r="DZ81" s="36"/>
      <c r="EA81" s="36"/>
      <c r="EB81" s="36"/>
      <c r="EC81" s="36"/>
      <c r="ED81" s="36"/>
      <c r="EE81" s="36"/>
      <c r="EF81" s="36"/>
      <c r="EG81" s="36"/>
      <c r="EH81" s="36"/>
      <c r="EI81" s="36"/>
      <c r="EJ81" s="36"/>
      <c r="EK81" s="36"/>
      <c r="EL81" s="36"/>
      <c r="EM81" s="36"/>
      <c r="EN81" s="36"/>
      <c r="EO81" s="36"/>
      <c r="EP81" s="36"/>
      <c r="EQ81" s="36"/>
      <c r="ER81" s="36"/>
      <c r="ES81" s="36"/>
      <c r="ET81" s="36"/>
      <c r="EU81" s="36"/>
    </row>
    <row r="82" spans="1:151" ht="183.75" customHeight="1" x14ac:dyDescent="0.3">
      <c r="A82" s="36"/>
      <c r="B82" s="36"/>
      <c r="C82" s="36"/>
      <c r="D82" s="36"/>
      <c r="E82" s="37"/>
      <c r="F82" s="36"/>
      <c r="G82" s="36"/>
      <c r="H82" s="36"/>
      <c r="I82" s="37"/>
      <c r="J82" s="38"/>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8"/>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36"/>
      <c r="BQ82" s="36"/>
      <c r="BR82" s="36"/>
      <c r="BS82" s="36"/>
      <c r="BT82" s="36"/>
      <c r="BU82" s="36"/>
      <c r="BV82" s="36"/>
      <c r="BW82" s="36"/>
      <c r="BX82" s="36"/>
      <c r="BY82" s="36"/>
      <c r="BZ82" s="36"/>
      <c r="CA82" s="36"/>
      <c r="CB82" s="36"/>
      <c r="CC82" s="36"/>
      <c r="CD82" s="36"/>
      <c r="CE82" s="36"/>
      <c r="CF82" s="36"/>
      <c r="CG82" s="36"/>
      <c r="CH82" s="36"/>
      <c r="CI82" s="36"/>
      <c r="CJ82" s="36"/>
      <c r="CK82" s="36"/>
      <c r="CL82" s="36"/>
      <c r="CM82" s="36"/>
      <c r="CN82" s="36"/>
      <c r="CO82" s="36"/>
      <c r="CP82" s="36"/>
      <c r="CQ82" s="36"/>
      <c r="CR82" s="36"/>
      <c r="CS82" s="36"/>
      <c r="CT82" s="36"/>
      <c r="CU82" s="36"/>
      <c r="CV82" s="36"/>
      <c r="CW82" s="36"/>
      <c r="CX82" s="36"/>
      <c r="CY82" s="36"/>
      <c r="CZ82" s="36"/>
      <c r="DA82" s="36"/>
      <c r="DB82" s="36"/>
      <c r="DC82" s="36"/>
      <c r="DD82" s="36"/>
      <c r="DE82" s="36"/>
      <c r="DF82" s="36"/>
      <c r="DG82" s="36"/>
      <c r="DH82" s="36"/>
      <c r="DI82" s="36"/>
      <c r="DJ82" s="36"/>
      <c r="DK82" s="36"/>
      <c r="DL82" s="36"/>
      <c r="DM82" s="36"/>
      <c r="DN82" s="36"/>
      <c r="DO82" s="36"/>
      <c r="DP82" s="36"/>
      <c r="DQ82" s="36"/>
      <c r="DR82" s="36"/>
      <c r="DS82" s="36"/>
      <c r="DT82" s="36"/>
      <c r="DU82" s="36"/>
      <c r="DV82" s="36"/>
      <c r="DW82" s="36"/>
      <c r="DX82" s="36"/>
      <c r="DY82" s="36"/>
      <c r="DZ82" s="36"/>
      <c r="EA82" s="36"/>
      <c r="EB82" s="36"/>
      <c r="EC82" s="36"/>
      <c r="ED82" s="36"/>
      <c r="EE82" s="36"/>
      <c r="EF82" s="36"/>
      <c r="EG82" s="36"/>
      <c r="EH82" s="36"/>
      <c r="EI82" s="36"/>
      <c r="EJ82" s="36"/>
      <c r="EK82" s="36"/>
      <c r="EL82" s="36"/>
      <c r="EM82" s="36"/>
      <c r="EN82" s="36"/>
      <c r="EO82" s="36"/>
      <c r="EP82" s="36"/>
      <c r="EQ82" s="36"/>
      <c r="ER82" s="36"/>
      <c r="ES82" s="36"/>
      <c r="ET82" s="36"/>
      <c r="EU82" s="36"/>
    </row>
    <row r="83" spans="1:151" ht="183.75" customHeight="1" x14ac:dyDescent="0.3">
      <c r="A83" s="36"/>
      <c r="B83" s="36"/>
      <c r="C83" s="36"/>
      <c r="D83" s="36"/>
      <c r="E83" s="37"/>
      <c r="F83" s="36"/>
      <c r="G83" s="36"/>
      <c r="H83" s="36"/>
      <c r="I83" s="37"/>
      <c r="J83" s="38"/>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8"/>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c r="CT83" s="36"/>
      <c r="CU83" s="36"/>
      <c r="CV83" s="36"/>
      <c r="CW83" s="36"/>
      <c r="CX83" s="36"/>
      <c r="CY83" s="36"/>
      <c r="CZ83" s="36"/>
      <c r="DA83" s="36"/>
      <c r="DB83" s="36"/>
      <c r="DC83" s="36"/>
      <c r="DD83" s="36"/>
      <c r="DE83" s="36"/>
      <c r="DF83" s="36"/>
      <c r="DG83" s="36"/>
      <c r="DH83" s="36"/>
      <c r="DI83" s="36"/>
      <c r="DJ83" s="36"/>
      <c r="DK83" s="36"/>
      <c r="DL83" s="36"/>
      <c r="DM83" s="36"/>
      <c r="DN83" s="36"/>
      <c r="DO83" s="36"/>
      <c r="DP83" s="36"/>
      <c r="DQ83" s="36"/>
      <c r="DR83" s="36"/>
      <c r="DS83" s="36"/>
      <c r="DT83" s="36"/>
      <c r="DU83" s="36"/>
      <c r="DV83" s="36"/>
      <c r="DW83" s="36"/>
      <c r="DX83" s="36"/>
      <c r="DY83" s="36"/>
      <c r="DZ83" s="36"/>
      <c r="EA83" s="36"/>
      <c r="EB83" s="36"/>
      <c r="EC83" s="36"/>
      <c r="ED83" s="36"/>
      <c r="EE83" s="36"/>
      <c r="EF83" s="36"/>
      <c r="EG83" s="36"/>
      <c r="EH83" s="36"/>
      <c r="EI83" s="36"/>
      <c r="EJ83" s="36"/>
      <c r="EK83" s="36"/>
      <c r="EL83" s="36"/>
      <c r="EM83" s="36"/>
      <c r="EN83" s="36"/>
      <c r="EO83" s="36"/>
      <c r="EP83" s="36"/>
      <c r="EQ83" s="36"/>
      <c r="ER83" s="36"/>
      <c r="ES83" s="36"/>
      <c r="ET83" s="36"/>
      <c r="EU83" s="36"/>
    </row>
    <row r="84" spans="1:151" ht="183.75" customHeight="1" x14ac:dyDescent="0.3">
      <c r="A84" s="36"/>
      <c r="B84" s="36"/>
      <c r="C84" s="36"/>
      <c r="D84" s="36"/>
      <c r="E84" s="37"/>
      <c r="F84" s="36"/>
      <c r="G84" s="36"/>
      <c r="H84" s="36"/>
      <c r="I84" s="37"/>
      <c r="J84" s="38"/>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8"/>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6"/>
      <c r="CT84" s="36"/>
      <c r="CU84" s="36"/>
      <c r="CV84" s="36"/>
      <c r="CW84" s="36"/>
      <c r="CX84" s="36"/>
      <c r="CY84" s="36"/>
      <c r="CZ84" s="36"/>
      <c r="DA84" s="36"/>
      <c r="DB84" s="36"/>
      <c r="DC84" s="36"/>
      <c r="DD84" s="36"/>
      <c r="DE84" s="36"/>
      <c r="DF84" s="36"/>
      <c r="DG84" s="36"/>
      <c r="DH84" s="36"/>
      <c r="DI84" s="36"/>
      <c r="DJ84" s="36"/>
      <c r="DK84" s="36"/>
      <c r="DL84" s="36"/>
      <c r="DM84" s="36"/>
      <c r="DN84" s="36"/>
      <c r="DO84" s="36"/>
      <c r="DP84" s="36"/>
      <c r="DQ84" s="36"/>
      <c r="DR84" s="36"/>
      <c r="DS84" s="36"/>
      <c r="DT84" s="36"/>
      <c r="DU84" s="36"/>
      <c r="DV84" s="36"/>
      <c r="DW84" s="36"/>
      <c r="DX84" s="36"/>
      <c r="DY84" s="36"/>
      <c r="DZ84" s="36"/>
      <c r="EA84" s="36"/>
      <c r="EB84" s="36"/>
      <c r="EC84" s="36"/>
      <c r="ED84" s="36"/>
      <c r="EE84" s="36"/>
      <c r="EF84" s="36"/>
      <c r="EG84" s="36"/>
      <c r="EH84" s="36"/>
      <c r="EI84" s="36"/>
      <c r="EJ84" s="36"/>
      <c r="EK84" s="36"/>
      <c r="EL84" s="36"/>
      <c r="EM84" s="36"/>
      <c r="EN84" s="36"/>
      <c r="EO84" s="36"/>
      <c r="EP84" s="36"/>
      <c r="EQ84" s="36"/>
      <c r="ER84" s="36"/>
      <c r="ES84" s="36"/>
      <c r="ET84" s="36"/>
      <c r="EU84" s="36"/>
    </row>
    <row r="85" spans="1:151" ht="183.75" customHeight="1" x14ac:dyDescent="0.3">
      <c r="A85" s="36"/>
      <c r="B85" s="36"/>
      <c r="C85" s="36"/>
      <c r="D85" s="36"/>
      <c r="E85" s="37"/>
      <c r="F85" s="36"/>
      <c r="G85" s="36"/>
      <c r="H85" s="36"/>
      <c r="I85" s="37"/>
      <c r="J85" s="38"/>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8"/>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c r="CX85" s="36"/>
      <c r="CY85" s="36"/>
      <c r="CZ85" s="36"/>
      <c r="DA85" s="36"/>
      <c r="DB85" s="36"/>
      <c r="DC85" s="36"/>
      <c r="DD85" s="36"/>
      <c r="DE85" s="36"/>
      <c r="DF85" s="36"/>
      <c r="DG85" s="36"/>
      <c r="DH85" s="36"/>
      <c r="DI85" s="36"/>
      <c r="DJ85" s="36"/>
      <c r="DK85" s="36"/>
      <c r="DL85" s="36"/>
      <c r="DM85" s="36"/>
      <c r="DN85" s="36"/>
      <c r="DO85" s="36"/>
      <c r="DP85" s="36"/>
      <c r="DQ85" s="36"/>
      <c r="DR85" s="36"/>
      <c r="DS85" s="36"/>
      <c r="DT85" s="36"/>
      <c r="DU85" s="36"/>
      <c r="DV85" s="36"/>
      <c r="DW85" s="36"/>
      <c r="DX85" s="36"/>
      <c r="DY85" s="36"/>
      <c r="DZ85" s="36"/>
      <c r="EA85" s="36"/>
      <c r="EB85" s="36"/>
      <c r="EC85" s="36"/>
      <c r="ED85" s="36"/>
      <c r="EE85" s="36"/>
      <c r="EF85" s="36"/>
      <c r="EG85" s="36"/>
      <c r="EH85" s="36"/>
      <c r="EI85" s="36"/>
      <c r="EJ85" s="36"/>
      <c r="EK85" s="36"/>
      <c r="EL85" s="36"/>
      <c r="EM85" s="36"/>
      <c r="EN85" s="36"/>
      <c r="EO85" s="36"/>
      <c r="EP85" s="36"/>
      <c r="EQ85" s="36"/>
      <c r="ER85" s="36"/>
      <c r="ES85" s="36"/>
      <c r="ET85" s="36"/>
      <c r="EU85" s="36"/>
    </row>
    <row r="86" spans="1:151" ht="183.75" customHeight="1" x14ac:dyDescent="0.3">
      <c r="A86" s="36"/>
      <c r="B86" s="36"/>
      <c r="C86" s="36"/>
      <c r="D86" s="36"/>
      <c r="E86" s="37"/>
      <c r="F86" s="36"/>
      <c r="G86" s="36"/>
      <c r="H86" s="36"/>
      <c r="I86" s="37"/>
      <c r="J86" s="38"/>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8"/>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c r="ET86" s="36"/>
      <c r="EU86" s="36"/>
    </row>
    <row r="87" spans="1:151" ht="183.75" customHeight="1" x14ac:dyDescent="0.3">
      <c r="A87" s="36"/>
      <c r="B87" s="36"/>
      <c r="C87" s="36"/>
      <c r="D87" s="36"/>
      <c r="E87" s="37"/>
      <c r="F87" s="36"/>
      <c r="G87" s="36"/>
      <c r="H87" s="36"/>
      <c r="I87" s="37"/>
      <c r="J87" s="38"/>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8"/>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c r="CT87" s="36"/>
      <c r="CU87" s="36"/>
      <c r="CV87" s="36"/>
      <c r="CW87" s="36"/>
      <c r="CX87" s="36"/>
      <c r="CY87" s="36"/>
      <c r="CZ87" s="36"/>
      <c r="DA87" s="36"/>
      <c r="DB87" s="36"/>
      <c r="DC87" s="36"/>
      <c r="DD87" s="36"/>
      <c r="DE87" s="36"/>
      <c r="DF87" s="36"/>
      <c r="DG87" s="36"/>
      <c r="DH87" s="36"/>
      <c r="DI87" s="36"/>
      <c r="DJ87" s="36"/>
      <c r="DK87" s="36"/>
      <c r="DL87" s="36"/>
      <c r="DM87" s="36"/>
      <c r="DN87" s="36"/>
      <c r="DO87" s="36"/>
      <c r="DP87" s="36"/>
      <c r="DQ87" s="36"/>
      <c r="DR87" s="36"/>
      <c r="DS87" s="36"/>
      <c r="DT87" s="36"/>
      <c r="DU87" s="36"/>
      <c r="DV87" s="36"/>
      <c r="DW87" s="36"/>
      <c r="DX87" s="36"/>
      <c r="DY87" s="36"/>
      <c r="DZ87" s="36"/>
      <c r="EA87" s="36"/>
      <c r="EB87" s="36"/>
      <c r="EC87" s="36"/>
      <c r="ED87" s="36"/>
      <c r="EE87" s="36"/>
      <c r="EF87" s="36"/>
      <c r="EG87" s="36"/>
      <c r="EH87" s="36"/>
      <c r="EI87" s="36"/>
      <c r="EJ87" s="36"/>
      <c r="EK87" s="36"/>
      <c r="EL87" s="36"/>
      <c r="EM87" s="36"/>
      <c r="EN87" s="36"/>
      <c r="EO87" s="36"/>
      <c r="EP87" s="36"/>
      <c r="EQ87" s="36"/>
      <c r="ER87" s="36"/>
      <c r="ES87" s="36"/>
      <c r="ET87" s="36"/>
      <c r="EU87" s="36"/>
    </row>
    <row r="88" spans="1:151" ht="183.75" customHeight="1" x14ac:dyDescent="0.3">
      <c r="A88" s="36"/>
      <c r="B88" s="36"/>
      <c r="C88" s="36"/>
      <c r="D88" s="36"/>
      <c r="E88" s="37"/>
      <c r="F88" s="36"/>
      <c r="G88" s="36"/>
      <c r="H88" s="36"/>
      <c r="I88" s="37"/>
      <c r="J88" s="38"/>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8"/>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6"/>
      <c r="CT88" s="36"/>
      <c r="CU88" s="36"/>
      <c r="CV88" s="36"/>
      <c r="CW88" s="36"/>
      <c r="CX88" s="36"/>
      <c r="CY88" s="36"/>
      <c r="CZ88" s="36"/>
      <c r="DA88" s="36"/>
      <c r="DB88" s="36"/>
      <c r="DC88" s="36"/>
      <c r="DD88" s="36"/>
      <c r="DE88" s="36"/>
      <c r="DF88" s="36"/>
      <c r="DG88" s="36"/>
      <c r="DH88" s="36"/>
      <c r="DI88" s="36"/>
      <c r="DJ88" s="36"/>
      <c r="DK88" s="36"/>
      <c r="DL88" s="36"/>
      <c r="DM88" s="36"/>
      <c r="DN88" s="36"/>
      <c r="DO88" s="36"/>
      <c r="DP88" s="36"/>
      <c r="DQ88" s="36"/>
      <c r="DR88" s="36"/>
      <c r="DS88" s="36"/>
      <c r="DT88" s="36"/>
      <c r="DU88" s="36"/>
      <c r="DV88" s="36"/>
      <c r="DW88" s="36"/>
      <c r="DX88" s="36"/>
      <c r="DY88" s="36"/>
      <c r="DZ88" s="36"/>
      <c r="EA88" s="36"/>
      <c r="EB88" s="36"/>
      <c r="EC88" s="36"/>
      <c r="ED88" s="36"/>
      <c r="EE88" s="36"/>
      <c r="EF88" s="36"/>
      <c r="EG88" s="36"/>
      <c r="EH88" s="36"/>
      <c r="EI88" s="36"/>
      <c r="EJ88" s="36"/>
      <c r="EK88" s="36"/>
      <c r="EL88" s="36"/>
      <c r="EM88" s="36"/>
      <c r="EN88" s="36"/>
      <c r="EO88" s="36"/>
      <c r="EP88" s="36"/>
      <c r="EQ88" s="36"/>
      <c r="ER88" s="36"/>
      <c r="ES88" s="36"/>
      <c r="ET88" s="36"/>
      <c r="EU88" s="36"/>
    </row>
    <row r="89" spans="1:151" ht="183.75" customHeight="1" x14ac:dyDescent="0.3">
      <c r="A89" s="36"/>
      <c r="B89" s="36"/>
      <c r="C89" s="36"/>
      <c r="D89" s="36"/>
      <c r="E89" s="37"/>
      <c r="F89" s="36"/>
      <c r="G89" s="36"/>
      <c r="H89" s="36"/>
      <c r="I89" s="37"/>
      <c r="J89" s="38"/>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8"/>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row>
    <row r="90" spans="1:151" ht="183.75" customHeight="1" x14ac:dyDescent="0.3">
      <c r="A90" s="36"/>
      <c r="B90" s="36"/>
      <c r="C90" s="36"/>
      <c r="D90" s="36"/>
      <c r="E90" s="37"/>
      <c r="F90" s="36"/>
      <c r="G90" s="36"/>
      <c r="H90" s="36"/>
      <c r="I90" s="37"/>
      <c r="J90" s="38"/>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8"/>
      <c r="AS90" s="36"/>
      <c r="AT90" s="36"/>
      <c r="AU90" s="36"/>
      <c r="AV90" s="36"/>
      <c r="AW90" s="36"/>
      <c r="AX90" s="36"/>
      <c r="AY90" s="36"/>
      <c r="AZ90" s="36"/>
      <c r="BA90" s="36"/>
      <c r="BB90" s="36"/>
      <c r="BC90" s="36"/>
      <c r="BD90" s="36"/>
      <c r="BE90" s="36"/>
      <c r="BF90" s="36"/>
      <c r="BG90" s="36"/>
      <c r="BH90" s="36"/>
      <c r="BI90" s="36"/>
      <c r="BJ90" s="36"/>
      <c r="BK90" s="36"/>
      <c r="BL90" s="36"/>
      <c r="BM90" s="36"/>
      <c r="BN90" s="36"/>
      <c r="BO90" s="36"/>
      <c r="BP90" s="36"/>
      <c r="BQ90" s="36"/>
      <c r="BR90" s="36"/>
      <c r="BS90" s="36"/>
      <c r="BT90" s="36"/>
      <c r="BU90" s="36"/>
      <c r="BV90" s="36"/>
      <c r="BW90" s="36"/>
      <c r="BX90" s="36"/>
      <c r="BY90" s="36"/>
      <c r="BZ90" s="36"/>
      <c r="CA90" s="36"/>
      <c r="CB90" s="36"/>
      <c r="CC90" s="36"/>
      <c r="CD90" s="36"/>
      <c r="CE90" s="36"/>
      <c r="CF90" s="36"/>
      <c r="CG90" s="36"/>
      <c r="CH90" s="36"/>
      <c r="CI90" s="36"/>
      <c r="CJ90" s="36"/>
      <c r="CK90" s="36"/>
      <c r="CL90" s="36"/>
      <c r="CM90" s="36"/>
      <c r="CN90" s="36"/>
      <c r="CO90" s="36"/>
      <c r="CP90" s="36"/>
      <c r="CQ90" s="36"/>
      <c r="CR90" s="36"/>
      <c r="CS90" s="36"/>
      <c r="CT90" s="36"/>
      <c r="CU90" s="36"/>
      <c r="CV90" s="36"/>
      <c r="CW90" s="36"/>
      <c r="CX90" s="36"/>
      <c r="CY90" s="36"/>
      <c r="CZ90" s="36"/>
      <c r="DA90" s="36"/>
      <c r="DB90" s="36"/>
      <c r="DC90" s="36"/>
      <c r="DD90" s="36"/>
      <c r="DE90" s="36"/>
      <c r="DF90" s="36"/>
      <c r="DG90" s="36"/>
      <c r="DH90" s="36"/>
      <c r="DI90" s="36"/>
      <c r="DJ90" s="36"/>
      <c r="DK90" s="36"/>
      <c r="DL90" s="36"/>
      <c r="DM90" s="36"/>
      <c r="DN90" s="36"/>
      <c r="DO90" s="36"/>
      <c r="DP90" s="36"/>
      <c r="DQ90" s="36"/>
      <c r="DR90" s="36"/>
      <c r="DS90" s="36"/>
      <c r="DT90" s="36"/>
      <c r="DU90" s="36"/>
      <c r="DV90" s="36"/>
      <c r="DW90" s="36"/>
      <c r="DX90" s="36"/>
      <c r="DY90" s="36"/>
      <c r="DZ90" s="36"/>
      <c r="EA90" s="36"/>
      <c r="EB90" s="36"/>
      <c r="EC90" s="36"/>
      <c r="ED90" s="36"/>
      <c r="EE90" s="36"/>
      <c r="EF90" s="36"/>
      <c r="EG90" s="36"/>
      <c r="EH90" s="36"/>
      <c r="EI90" s="36"/>
      <c r="EJ90" s="36"/>
      <c r="EK90" s="36"/>
      <c r="EL90" s="36"/>
      <c r="EM90" s="36"/>
      <c r="EN90" s="36"/>
      <c r="EO90" s="36"/>
      <c r="EP90" s="36"/>
      <c r="EQ90" s="36"/>
      <c r="ER90" s="36"/>
      <c r="ES90" s="36"/>
      <c r="ET90" s="36"/>
      <c r="EU90" s="36"/>
    </row>
    <row r="91" spans="1:151" ht="183.75" customHeight="1" x14ac:dyDescent="0.3">
      <c r="A91" s="36"/>
      <c r="B91" s="36"/>
      <c r="C91" s="36"/>
      <c r="D91" s="36"/>
      <c r="E91" s="37"/>
      <c r="F91" s="36"/>
      <c r="G91" s="36"/>
      <c r="H91" s="36"/>
      <c r="I91" s="37"/>
      <c r="J91" s="38"/>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8"/>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6"/>
      <c r="BV91" s="36"/>
      <c r="BW91" s="36"/>
      <c r="BX91" s="36"/>
      <c r="BY91" s="36"/>
      <c r="BZ91" s="36"/>
      <c r="CA91" s="36"/>
      <c r="CB91" s="36"/>
      <c r="CC91" s="36"/>
      <c r="CD91" s="36"/>
      <c r="CE91" s="36"/>
      <c r="CF91" s="36"/>
      <c r="CG91" s="36"/>
      <c r="CH91" s="36"/>
      <c r="CI91" s="36"/>
      <c r="CJ91" s="36"/>
      <c r="CK91" s="36"/>
      <c r="CL91" s="36"/>
      <c r="CM91" s="36"/>
      <c r="CN91" s="36"/>
      <c r="CO91" s="36"/>
      <c r="CP91" s="36"/>
      <c r="CQ91" s="36"/>
      <c r="CR91" s="36"/>
      <c r="CS91" s="36"/>
      <c r="CT91" s="36"/>
      <c r="CU91" s="36"/>
      <c r="CV91" s="36"/>
      <c r="CW91" s="36"/>
      <c r="CX91" s="36"/>
      <c r="CY91" s="36"/>
      <c r="CZ91" s="36"/>
      <c r="DA91" s="36"/>
      <c r="DB91" s="36"/>
      <c r="DC91" s="36"/>
      <c r="DD91" s="36"/>
      <c r="DE91" s="36"/>
      <c r="DF91" s="36"/>
      <c r="DG91" s="36"/>
      <c r="DH91" s="36"/>
      <c r="DI91" s="36"/>
      <c r="DJ91" s="36"/>
      <c r="DK91" s="36"/>
      <c r="DL91" s="36"/>
      <c r="DM91" s="36"/>
      <c r="DN91" s="36"/>
      <c r="DO91" s="36"/>
      <c r="DP91" s="36"/>
      <c r="DQ91" s="36"/>
      <c r="DR91" s="36"/>
      <c r="DS91" s="36"/>
      <c r="DT91" s="36"/>
      <c r="DU91" s="36"/>
      <c r="DV91" s="36"/>
      <c r="DW91" s="36"/>
      <c r="DX91" s="36"/>
      <c r="DY91" s="36"/>
      <c r="DZ91" s="36"/>
      <c r="EA91" s="36"/>
      <c r="EB91" s="36"/>
      <c r="EC91" s="36"/>
      <c r="ED91" s="36"/>
      <c r="EE91" s="36"/>
      <c r="EF91" s="36"/>
      <c r="EG91" s="36"/>
      <c r="EH91" s="36"/>
      <c r="EI91" s="36"/>
      <c r="EJ91" s="36"/>
      <c r="EK91" s="36"/>
      <c r="EL91" s="36"/>
      <c r="EM91" s="36"/>
      <c r="EN91" s="36"/>
      <c r="EO91" s="36"/>
      <c r="EP91" s="36"/>
      <c r="EQ91" s="36"/>
      <c r="ER91" s="36"/>
      <c r="ES91" s="36"/>
      <c r="ET91" s="36"/>
      <c r="EU91" s="36"/>
    </row>
    <row r="92" spans="1:151" ht="183.75" customHeight="1" x14ac:dyDescent="0.3">
      <c r="A92" s="36"/>
      <c r="B92" s="36"/>
      <c r="C92" s="36"/>
      <c r="D92" s="36"/>
      <c r="E92" s="37"/>
      <c r="F92" s="36"/>
      <c r="G92" s="36"/>
      <c r="H92" s="36"/>
      <c r="I92" s="37"/>
      <c r="J92" s="38"/>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8"/>
      <c r="AS92" s="36"/>
      <c r="AT92" s="36"/>
      <c r="AU92" s="36"/>
      <c r="AV92" s="36"/>
      <c r="AW92" s="36"/>
      <c r="AX92" s="36"/>
      <c r="AY92" s="36"/>
      <c r="AZ92" s="36"/>
      <c r="BA92" s="36"/>
      <c r="BB92" s="36"/>
      <c r="BC92" s="36"/>
      <c r="BD92" s="36"/>
      <c r="BE92" s="36"/>
      <c r="BF92" s="36"/>
      <c r="BG92" s="36"/>
      <c r="BH92" s="36"/>
      <c r="BI92" s="36"/>
      <c r="BJ92" s="36"/>
      <c r="BK92" s="36"/>
      <c r="BL92" s="36"/>
      <c r="BM92" s="36"/>
      <c r="BN92" s="36"/>
      <c r="BO92" s="36"/>
      <c r="BP92" s="36"/>
      <c r="BQ92" s="36"/>
      <c r="BR92" s="36"/>
      <c r="BS92" s="36"/>
      <c r="BT92" s="36"/>
      <c r="BU92" s="36"/>
      <c r="BV92" s="36"/>
      <c r="BW92" s="36"/>
      <c r="BX92" s="36"/>
      <c r="BY92" s="36"/>
      <c r="BZ92" s="36"/>
      <c r="CA92" s="36"/>
      <c r="CB92" s="36"/>
      <c r="CC92" s="36"/>
      <c r="CD92" s="36"/>
      <c r="CE92" s="36"/>
      <c r="CF92" s="36"/>
      <c r="CG92" s="36"/>
      <c r="CH92" s="36"/>
      <c r="CI92" s="36"/>
      <c r="CJ92" s="36"/>
      <c r="CK92" s="36"/>
      <c r="CL92" s="36"/>
      <c r="CM92" s="36"/>
      <c r="CN92" s="36"/>
      <c r="CO92" s="36"/>
      <c r="CP92" s="36"/>
      <c r="CQ92" s="36"/>
      <c r="CR92" s="36"/>
      <c r="CS92" s="36"/>
      <c r="CT92" s="36"/>
      <c r="CU92" s="36"/>
      <c r="CV92" s="36"/>
      <c r="CW92" s="36"/>
      <c r="CX92" s="36"/>
      <c r="CY92" s="36"/>
      <c r="CZ92" s="36"/>
      <c r="DA92" s="36"/>
      <c r="DB92" s="36"/>
      <c r="DC92" s="36"/>
      <c r="DD92" s="36"/>
      <c r="DE92" s="36"/>
      <c r="DF92" s="36"/>
      <c r="DG92" s="36"/>
      <c r="DH92" s="36"/>
      <c r="DI92" s="36"/>
      <c r="DJ92" s="36"/>
      <c r="DK92" s="36"/>
      <c r="DL92" s="36"/>
      <c r="DM92" s="36"/>
      <c r="DN92" s="36"/>
      <c r="DO92" s="36"/>
      <c r="DP92" s="36"/>
      <c r="DQ92" s="36"/>
      <c r="DR92" s="36"/>
      <c r="DS92" s="36"/>
      <c r="DT92" s="36"/>
      <c r="DU92" s="36"/>
      <c r="DV92" s="36"/>
      <c r="DW92" s="36"/>
      <c r="DX92" s="36"/>
      <c r="DY92" s="36"/>
      <c r="DZ92" s="36"/>
      <c r="EA92" s="36"/>
      <c r="EB92" s="36"/>
      <c r="EC92" s="36"/>
      <c r="ED92" s="36"/>
      <c r="EE92" s="36"/>
      <c r="EF92" s="36"/>
      <c r="EG92" s="36"/>
      <c r="EH92" s="36"/>
      <c r="EI92" s="36"/>
      <c r="EJ92" s="36"/>
      <c r="EK92" s="36"/>
      <c r="EL92" s="36"/>
      <c r="EM92" s="36"/>
      <c r="EN92" s="36"/>
      <c r="EO92" s="36"/>
      <c r="EP92" s="36"/>
      <c r="EQ92" s="36"/>
      <c r="ER92" s="36"/>
      <c r="ES92" s="36"/>
      <c r="ET92" s="36"/>
      <c r="EU92" s="36"/>
    </row>
    <row r="93" spans="1:151" ht="183.75" customHeight="1" x14ac:dyDescent="0.3">
      <c r="A93" s="36"/>
      <c r="B93" s="36"/>
      <c r="C93" s="36"/>
      <c r="D93" s="36"/>
      <c r="E93" s="37"/>
      <c r="F93" s="36"/>
      <c r="G93" s="36"/>
      <c r="H93" s="36"/>
      <c r="I93" s="37"/>
      <c r="J93" s="38"/>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8"/>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c r="BS93" s="36"/>
      <c r="BT93" s="36"/>
      <c r="BU93" s="36"/>
      <c r="BV93" s="36"/>
      <c r="BW93" s="36"/>
      <c r="BX93" s="36"/>
      <c r="BY93" s="36"/>
      <c r="BZ93" s="36"/>
      <c r="CA93" s="36"/>
      <c r="CB93" s="36"/>
      <c r="CC93" s="36"/>
      <c r="CD93" s="36"/>
      <c r="CE93" s="36"/>
      <c r="CF93" s="36"/>
      <c r="CG93" s="36"/>
      <c r="CH93" s="36"/>
      <c r="CI93" s="36"/>
      <c r="CJ93" s="36"/>
      <c r="CK93" s="36"/>
      <c r="CL93" s="36"/>
      <c r="CM93" s="36"/>
      <c r="CN93" s="36"/>
      <c r="CO93" s="36"/>
      <c r="CP93" s="36"/>
      <c r="CQ93" s="36"/>
      <c r="CR93" s="36"/>
      <c r="CS93" s="36"/>
      <c r="CT93" s="36"/>
      <c r="CU93" s="36"/>
      <c r="CV93" s="36"/>
      <c r="CW93" s="36"/>
      <c r="CX93" s="36"/>
      <c r="CY93" s="36"/>
      <c r="CZ93" s="36"/>
      <c r="DA93" s="36"/>
      <c r="DB93" s="36"/>
      <c r="DC93" s="36"/>
      <c r="DD93" s="36"/>
      <c r="DE93" s="36"/>
      <c r="DF93" s="36"/>
      <c r="DG93" s="36"/>
      <c r="DH93" s="36"/>
      <c r="DI93" s="36"/>
      <c r="DJ93" s="36"/>
      <c r="DK93" s="36"/>
      <c r="DL93" s="36"/>
      <c r="DM93" s="36"/>
      <c r="DN93" s="36"/>
      <c r="DO93" s="36"/>
      <c r="DP93" s="36"/>
      <c r="DQ93" s="36"/>
      <c r="DR93" s="36"/>
      <c r="DS93" s="36"/>
      <c r="DT93" s="36"/>
      <c r="DU93" s="36"/>
      <c r="DV93" s="36"/>
      <c r="DW93" s="36"/>
      <c r="DX93" s="36"/>
      <c r="DY93" s="36"/>
      <c r="DZ93" s="36"/>
      <c r="EA93" s="36"/>
      <c r="EB93" s="36"/>
      <c r="EC93" s="36"/>
      <c r="ED93" s="36"/>
      <c r="EE93" s="36"/>
      <c r="EF93" s="36"/>
      <c r="EG93" s="36"/>
      <c r="EH93" s="36"/>
      <c r="EI93" s="36"/>
      <c r="EJ93" s="36"/>
      <c r="EK93" s="36"/>
      <c r="EL93" s="36"/>
      <c r="EM93" s="36"/>
      <c r="EN93" s="36"/>
      <c r="EO93" s="36"/>
      <c r="EP93" s="36"/>
      <c r="EQ93" s="36"/>
      <c r="ER93" s="36"/>
      <c r="ES93" s="36"/>
      <c r="ET93" s="36"/>
      <c r="EU93" s="36"/>
    </row>
    <row r="94" spans="1:151" ht="183.75" customHeight="1" x14ac:dyDescent="0.3">
      <c r="A94" s="36"/>
      <c r="B94" s="36"/>
      <c r="C94" s="36"/>
      <c r="D94" s="36"/>
      <c r="E94" s="37"/>
      <c r="F94" s="36"/>
      <c r="G94" s="36"/>
      <c r="H94" s="36"/>
      <c r="I94" s="37"/>
      <c r="J94" s="38"/>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8"/>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36"/>
      <c r="DQ94" s="36"/>
      <c r="DR94" s="36"/>
      <c r="DS94" s="36"/>
      <c r="DT94" s="36"/>
      <c r="DU94" s="36"/>
      <c r="DV94" s="36"/>
      <c r="DW94" s="36"/>
      <c r="DX94" s="36"/>
      <c r="DY94" s="36"/>
      <c r="DZ94" s="36"/>
      <c r="EA94" s="36"/>
      <c r="EB94" s="36"/>
      <c r="EC94" s="36"/>
      <c r="ED94" s="36"/>
      <c r="EE94" s="36"/>
      <c r="EF94" s="36"/>
      <c r="EG94" s="36"/>
      <c r="EH94" s="36"/>
      <c r="EI94" s="36"/>
      <c r="EJ94" s="36"/>
      <c r="EK94" s="36"/>
      <c r="EL94" s="36"/>
      <c r="EM94" s="36"/>
      <c r="EN94" s="36"/>
      <c r="EO94" s="36"/>
      <c r="EP94" s="36"/>
      <c r="EQ94" s="36"/>
      <c r="ER94" s="36"/>
      <c r="ES94" s="36"/>
      <c r="ET94" s="36"/>
      <c r="EU94" s="36"/>
    </row>
    <row r="95" spans="1:151" ht="183.75" customHeight="1" x14ac:dyDescent="0.3">
      <c r="A95" s="36"/>
      <c r="B95" s="36"/>
      <c r="C95" s="36"/>
      <c r="D95" s="36"/>
      <c r="E95" s="37"/>
      <c r="F95" s="36"/>
      <c r="G95" s="36"/>
      <c r="H95" s="36"/>
      <c r="I95" s="37"/>
      <c r="J95" s="38"/>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8"/>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36"/>
      <c r="BQ95" s="36"/>
      <c r="BR95" s="36"/>
      <c r="BS95" s="36"/>
      <c r="BT95" s="36"/>
      <c r="BU95" s="36"/>
      <c r="BV95" s="36"/>
      <c r="BW95" s="36"/>
      <c r="BX95" s="36"/>
      <c r="BY95" s="36"/>
      <c r="BZ95" s="36"/>
      <c r="CA95" s="36"/>
      <c r="CB95" s="36"/>
      <c r="CC95" s="36"/>
      <c r="CD95" s="36"/>
      <c r="CE95" s="36"/>
      <c r="CF95" s="36"/>
      <c r="CG95" s="36"/>
      <c r="CH95" s="36"/>
      <c r="CI95" s="36"/>
      <c r="CJ95" s="36"/>
      <c r="CK95" s="36"/>
      <c r="CL95" s="36"/>
      <c r="CM95" s="36"/>
      <c r="CN95" s="36"/>
      <c r="CO95" s="36"/>
      <c r="CP95" s="36"/>
      <c r="CQ95" s="36"/>
      <c r="CR95" s="36"/>
      <c r="CS95" s="36"/>
      <c r="CT95" s="36"/>
      <c r="CU95" s="36"/>
      <c r="CV95" s="36"/>
      <c r="CW95" s="36"/>
      <c r="CX95" s="36"/>
      <c r="CY95" s="36"/>
      <c r="CZ95" s="36"/>
      <c r="DA95" s="36"/>
      <c r="DB95" s="36"/>
      <c r="DC95" s="36"/>
      <c r="DD95" s="36"/>
      <c r="DE95" s="36"/>
      <c r="DF95" s="36"/>
      <c r="DG95" s="36"/>
      <c r="DH95" s="36"/>
      <c r="DI95" s="36"/>
      <c r="DJ95" s="36"/>
      <c r="DK95" s="36"/>
      <c r="DL95" s="36"/>
      <c r="DM95" s="36"/>
      <c r="DN95" s="36"/>
      <c r="DO95" s="36"/>
      <c r="DP95" s="36"/>
      <c r="DQ95" s="36"/>
      <c r="DR95" s="36"/>
      <c r="DS95" s="36"/>
      <c r="DT95" s="36"/>
      <c r="DU95" s="36"/>
      <c r="DV95" s="36"/>
      <c r="DW95" s="36"/>
      <c r="DX95" s="36"/>
      <c r="DY95" s="36"/>
      <c r="DZ95" s="36"/>
      <c r="EA95" s="36"/>
      <c r="EB95" s="36"/>
      <c r="EC95" s="36"/>
      <c r="ED95" s="36"/>
      <c r="EE95" s="36"/>
      <c r="EF95" s="36"/>
      <c r="EG95" s="36"/>
      <c r="EH95" s="36"/>
      <c r="EI95" s="36"/>
      <c r="EJ95" s="36"/>
      <c r="EK95" s="36"/>
      <c r="EL95" s="36"/>
      <c r="EM95" s="36"/>
      <c r="EN95" s="36"/>
      <c r="EO95" s="36"/>
      <c r="EP95" s="36"/>
      <c r="EQ95" s="36"/>
      <c r="ER95" s="36"/>
      <c r="ES95" s="36"/>
      <c r="ET95" s="36"/>
      <c r="EU95" s="36"/>
    </row>
    <row r="96" spans="1:151" ht="183.75" customHeight="1" x14ac:dyDescent="0.3">
      <c r="A96" s="36"/>
      <c r="B96" s="36"/>
      <c r="C96" s="36"/>
      <c r="D96" s="36"/>
      <c r="E96" s="37"/>
      <c r="F96" s="36"/>
      <c r="G96" s="36"/>
      <c r="H96" s="36"/>
      <c r="I96" s="37"/>
      <c r="J96" s="38"/>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8"/>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c r="BS96" s="36"/>
      <c r="BT96" s="36"/>
      <c r="BU96" s="36"/>
      <c r="BV96" s="36"/>
      <c r="BW96" s="36"/>
      <c r="BX96" s="36"/>
      <c r="BY96" s="36"/>
      <c r="BZ96" s="36"/>
      <c r="CA96" s="36"/>
      <c r="CB96" s="36"/>
      <c r="CC96" s="36"/>
      <c r="CD96" s="36"/>
      <c r="CE96" s="36"/>
      <c r="CF96" s="36"/>
      <c r="CG96" s="36"/>
      <c r="CH96" s="36"/>
      <c r="CI96" s="36"/>
      <c r="CJ96" s="36"/>
      <c r="CK96" s="36"/>
      <c r="CL96" s="36"/>
      <c r="CM96" s="36"/>
      <c r="CN96" s="36"/>
      <c r="CO96" s="36"/>
      <c r="CP96" s="36"/>
      <c r="CQ96" s="36"/>
      <c r="CR96" s="36"/>
      <c r="CS96" s="36"/>
      <c r="CT96" s="36"/>
      <c r="CU96" s="36"/>
      <c r="CV96" s="36"/>
      <c r="CW96" s="36"/>
      <c r="CX96" s="36"/>
      <c r="CY96" s="36"/>
      <c r="CZ96" s="36"/>
      <c r="DA96" s="36"/>
      <c r="DB96" s="36"/>
      <c r="DC96" s="36"/>
      <c r="DD96" s="36"/>
      <c r="DE96" s="36"/>
      <c r="DF96" s="36"/>
      <c r="DG96" s="36"/>
      <c r="DH96" s="36"/>
      <c r="DI96" s="36"/>
      <c r="DJ96" s="36"/>
      <c r="DK96" s="36"/>
      <c r="DL96" s="36"/>
      <c r="DM96" s="36"/>
      <c r="DN96" s="36"/>
      <c r="DO96" s="36"/>
      <c r="DP96" s="36"/>
      <c r="DQ96" s="36"/>
      <c r="DR96" s="36"/>
      <c r="DS96" s="36"/>
      <c r="DT96" s="36"/>
      <c r="DU96" s="36"/>
      <c r="DV96" s="36"/>
      <c r="DW96" s="36"/>
      <c r="DX96" s="36"/>
      <c r="DY96" s="36"/>
      <c r="DZ96" s="36"/>
      <c r="EA96" s="36"/>
      <c r="EB96" s="36"/>
      <c r="EC96" s="36"/>
      <c r="ED96" s="36"/>
      <c r="EE96" s="36"/>
      <c r="EF96" s="36"/>
      <c r="EG96" s="36"/>
      <c r="EH96" s="36"/>
      <c r="EI96" s="36"/>
      <c r="EJ96" s="36"/>
      <c r="EK96" s="36"/>
      <c r="EL96" s="36"/>
      <c r="EM96" s="36"/>
      <c r="EN96" s="36"/>
      <c r="EO96" s="36"/>
      <c r="EP96" s="36"/>
      <c r="EQ96" s="36"/>
      <c r="ER96" s="36"/>
      <c r="ES96" s="36"/>
      <c r="ET96" s="36"/>
      <c r="EU96" s="36"/>
    </row>
    <row r="97" spans="1:151" ht="183.75" customHeight="1" x14ac:dyDescent="0.3">
      <c r="A97" s="36"/>
      <c r="B97" s="36"/>
      <c r="C97" s="36"/>
      <c r="D97" s="36"/>
      <c r="E97" s="37"/>
      <c r="F97" s="36"/>
      <c r="G97" s="36"/>
      <c r="H97" s="36"/>
      <c r="I97" s="37"/>
      <c r="J97" s="38"/>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8"/>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c r="CW97" s="36"/>
      <c r="CX97" s="36"/>
      <c r="CY97" s="36"/>
      <c r="CZ97" s="36"/>
      <c r="DA97" s="36"/>
      <c r="DB97" s="36"/>
      <c r="DC97" s="36"/>
      <c r="DD97" s="36"/>
      <c r="DE97" s="36"/>
      <c r="DF97" s="36"/>
      <c r="DG97" s="36"/>
      <c r="DH97" s="36"/>
      <c r="DI97" s="36"/>
      <c r="DJ97" s="36"/>
      <c r="DK97" s="36"/>
      <c r="DL97" s="36"/>
      <c r="DM97" s="36"/>
      <c r="DN97" s="36"/>
      <c r="DO97" s="36"/>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c r="EN97" s="36"/>
      <c r="EO97" s="36"/>
      <c r="EP97" s="36"/>
      <c r="EQ97" s="36"/>
      <c r="ER97" s="36"/>
      <c r="ES97" s="36"/>
      <c r="ET97" s="36"/>
      <c r="EU97" s="36"/>
    </row>
    <row r="98" spans="1:151" ht="183.75" customHeight="1" x14ac:dyDescent="0.3">
      <c r="A98" s="36"/>
      <c r="B98" s="36"/>
      <c r="C98" s="36"/>
      <c r="D98" s="36"/>
      <c r="E98" s="37"/>
      <c r="F98" s="36"/>
      <c r="G98" s="36"/>
      <c r="H98" s="36"/>
      <c r="I98" s="37"/>
      <c r="J98" s="38"/>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8"/>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row>
    <row r="99" spans="1:151" ht="183.75" customHeight="1" x14ac:dyDescent="0.3">
      <c r="A99" s="36"/>
      <c r="B99" s="36"/>
      <c r="C99" s="36"/>
      <c r="D99" s="36"/>
      <c r="E99" s="37"/>
      <c r="F99" s="36"/>
      <c r="G99" s="36"/>
      <c r="H99" s="36"/>
      <c r="I99" s="37"/>
      <c r="J99" s="38"/>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8"/>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c r="CW99" s="36"/>
      <c r="CX99" s="36"/>
      <c r="CY99" s="36"/>
      <c r="CZ99" s="36"/>
      <c r="DA99" s="36"/>
      <c r="DB99" s="36"/>
      <c r="DC99" s="36"/>
      <c r="DD99" s="36"/>
      <c r="DE99" s="36"/>
      <c r="DF99" s="36"/>
      <c r="DG99" s="36"/>
      <c r="DH99" s="36"/>
      <c r="DI99" s="36"/>
      <c r="DJ99" s="36"/>
      <c r="DK99" s="36"/>
      <c r="DL99" s="36"/>
      <c r="DM99" s="36"/>
      <c r="DN99" s="36"/>
      <c r="DO99" s="36"/>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row>
    <row r="100" spans="1:151" ht="183.75" customHeight="1" x14ac:dyDescent="0.3">
      <c r="A100" s="36"/>
      <c r="B100" s="36"/>
      <c r="C100" s="36"/>
      <c r="D100" s="36"/>
      <c r="E100" s="37"/>
      <c r="F100" s="36"/>
      <c r="G100" s="36"/>
      <c r="H100" s="36"/>
      <c r="I100" s="37"/>
      <c r="J100" s="38"/>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8"/>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36"/>
      <c r="DU100" s="36"/>
      <c r="DV100" s="36"/>
      <c r="DW100" s="36"/>
      <c r="DX100" s="36"/>
      <c r="DY100" s="36"/>
      <c r="DZ100" s="36"/>
      <c r="EA100" s="36"/>
      <c r="EB100" s="36"/>
      <c r="EC100" s="36"/>
      <c r="ED100" s="36"/>
      <c r="EE100" s="36"/>
      <c r="EF100" s="36"/>
      <c r="EG100" s="36"/>
      <c r="EH100" s="36"/>
      <c r="EI100" s="36"/>
      <c r="EJ100" s="36"/>
      <c r="EK100" s="36"/>
      <c r="EL100" s="36"/>
      <c r="EM100" s="36"/>
      <c r="EN100" s="36"/>
      <c r="EO100" s="36"/>
      <c r="EP100" s="36"/>
      <c r="EQ100" s="36"/>
      <c r="ER100" s="36"/>
      <c r="ES100" s="36"/>
      <c r="ET100" s="36"/>
      <c r="EU100" s="36"/>
    </row>
    <row r="101" spans="1:151" ht="183.75" customHeight="1" x14ac:dyDescent="0.3">
      <c r="A101" s="36"/>
      <c r="B101" s="36"/>
      <c r="C101" s="36"/>
      <c r="D101" s="36"/>
      <c r="E101" s="37"/>
      <c r="F101" s="36"/>
      <c r="G101" s="36"/>
      <c r="H101" s="36"/>
      <c r="I101" s="37"/>
      <c r="J101" s="38"/>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8"/>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6"/>
      <c r="BV101" s="36"/>
      <c r="BW101" s="36"/>
      <c r="BX101" s="36"/>
      <c r="BY101" s="36"/>
      <c r="BZ101" s="36"/>
      <c r="CA101" s="36"/>
      <c r="CB101" s="36"/>
      <c r="CC101" s="36"/>
      <c r="CD101" s="36"/>
      <c r="CE101" s="36"/>
      <c r="CF101" s="36"/>
      <c r="CG101" s="36"/>
      <c r="CH101" s="36"/>
      <c r="CI101" s="36"/>
      <c r="CJ101" s="36"/>
      <c r="CK101" s="36"/>
      <c r="CL101" s="36"/>
      <c r="CM101" s="36"/>
      <c r="CN101" s="36"/>
      <c r="CO101" s="36"/>
      <c r="CP101" s="36"/>
      <c r="CQ101" s="36"/>
      <c r="CR101" s="36"/>
      <c r="CS101" s="36"/>
      <c r="CT101" s="36"/>
      <c r="CU101" s="36"/>
      <c r="CV101" s="36"/>
      <c r="CW101" s="36"/>
      <c r="CX101" s="36"/>
      <c r="CY101" s="36"/>
      <c r="CZ101" s="36"/>
      <c r="DA101" s="36"/>
      <c r="DB101" s="36"/>
      <c r="DC101" s="36"/>
      <c r="DD101" s="36"/>
      <c r="DE101" s="36"/>
      <c r="DF101" s="36"/>
      <c r="DG101" s="36"/>
      <c r="DH101" s="36"/>
      <c r="DI101" s="36"/>
      <c r="DJ101" s="36"/>
      <c r="DK101" s="36"/>
      <c r="DL101" s="36"/>
      <c r="DM101" s="36"/>
      <c r="DN101" s="36"/>
      <c r="DO101" s="36"/>
      <c r="DP101" s="36"/>
      <c r="DQ101" s="36"/>
      <c r="DR101" s="36"/>
      <c r="DS101" s="36"/>
      <c r="DT101" s="36"/>
      <c r="DU101" s="36"/>
      <c r="DV101" s="36"/>
      <c r="DW101" s="36"/>
      <c r="DX101" s="36"/>
      <c r="DY101" s="36"/>
      <c r="DZ101" s="36"/>
      <c r="EA101" s="36"/>
      <c r="EB101" s="36"/>
      <c r="EC101" s="36"/>
      <c r="ED101" s="36"/>
      <c r="EE101" s="36"/>
      <c r="EF101" s="36"/>
      <c r="EG101" s="36"/>
      <c r="EH101" s="36"/>
      <c r="EI101" s="36"/>
      <c r="EJ101" s="36"/>
      <c r="EK101" s="36"/>
      <c r="EL101" s="36"/>
      <c r="EM101" s="36"/>
      <c r="EN101" s="36"/>
      <c r="EO101" s="36"/>
      <c r="EP101" s="36"/>
      <c r="EQ101" s="36"/>
      <c r="ER101" s="36"/>
      <c r="ES101" s="36"/>
      <c r="ET101" s="36"/>
      <c r="EU101" s="36"/>
    </row>
    <row r="102" spans="1:151" ht="183.75" customHeight="1" x14ac:dyDescent="0.3">
      <c r="A102" s="36"/>
      <c r="B102" s="36"/>
      <c r="C102" s="36"/>
      <c r="D102" s="36"/>
      <c r="E102" s="37"/>
      <c r="F102" s="36"/>
      <c r="G102" s="36"/>
      <c r="H102" s="36"/>
      <c r="I102" s="37"/>
      <c r="J102" s="38"/>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8"/>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36"/>
      <c r="DU102" s="36"/>
      <c r="DV102" s="36"/>
      <c r="DW102" s="36"/>
      <c r="DX102" s="36"/>
      <c r="DY102" s="36"/>
      <c r="DZ102" s="36"/>
      <c r="EA102" s="36"/>
      <c r="EB102" s="36"/>
      <c r="EC102" s="36"/>
      <c r="ED102" s="36"/>
      <c r="EE102" s="36"/>
      <c r="EF102" s="36"/>
      <c r="EG102" s="36"/>
      <c r="EH102" s="36"/>
      <c r="EI102" s="36"/>
      <c r="EJ102" s="36"/>
      <c r="EK102" s="36"/>
      <c r="EL102" s="36"/>
      <c r="EM102" s="36"/>
      <c r="EN102" s="36"/>
      <c r="EO102" s="36"/>
      <c r="EP102" s="36"/>
      <c r="EQ102" s="36"/>
      <c r="ER102" s="36"/>
      <c r="ES102" s="36"/>
      <c r="ET102" s="36"/>
      <c r="EU102" s="36"/>
    </row>
    <row r="103" spans="1:151" ht="183.75" customHeight="1" x14ac:dyDescent="0.3">
      <c r="A103" s="36"/>
      <c r="B103" s="36"/>
      <c r="C103" s="36"/>
      <c r="D103" s="36"/>
      <c r="E103" s="37"/>
      <c r="F103" s="36"/>
      <c r="G103" s="36"/>
      <c r="H103" s="36"/>
      <c r="I103" s="37"/>
      <c r="J103" s="38"/>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8"/>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c r="BS103" s="36"/>
      <c r="BT103" s="36"/>
      <c r="BU103" s="36"/>
      <c r="BV103" s="36"/>
      <c r="BW103" s="36"/>
      <c r="BX103" s="36"/>
      <c r="BY103" s="36"/>
      <c r="BZ103" s="36"/>
      <c r="CA103" s="36"/>
      <c r="CB103" s="36"/>
      <c r="CC103" s="36"/>
      <c r="CD103" s="36"/>
      <c r="CE103" s="36"/>
      <c r="CF103" s="36"/>
      <c r="CG103" s="36"/>
      <c r="CH103" s="36"/>
      <c r="CI103" s="36"/>
      <c r="CJ103" s="36"/>
      <c r="CK103" s="36"/>
      <c r="CL103" s="36"/>
      <c r="CM103" s="36"/>
      <c r="CN103" s="36"/>
      <c r="CO103" s="36"/>
      <c r="CP103" s="36"/>
      <c r="CQ103" s="36"/>
      <c r="CR103" s="36"/>
      <c r="CS103" s="36"/>
      <c r="CT103" s="36"/>
      <c r="CU103" s="36"/>
      <c r="CV103" s="36"/>
      <c r="CW103" s="36"/>
      <c r="CX103" s="36"/>
      <c r="CY103" s="36"/>
      <c r="CZ103" s="36"/>
      <c r="DA103" s="36"/>
      <c r="DB103" s="36"/>
      <c r="DC103" s="36"/>
      <c r="DD103" s="36"/>
      <c r="DE103" s="36"/>
      <c r="DF103" s="36"/>
      <c r="DG103" s="36"/>
      <c r="DH103" s="36"/>
      <c r="DI103" s="36"/>
      <c r="DJ103" s="36"/>
      <c r="DK103" s="36"/>
      <c r="DL103" s="36"/>
      <c r="DM103" s="36"/>
      <c r="DN103" s="36"/>
      <c r="DO103" s="36"/>
      <c r="DP103" s="36"/>
      <c r="DQ103" s="36"/>
      <c r="DR103" s="36"/>
      <c r="DS103" s="36"/>
      <c r="DT103" s="36"/>
      <c r="DU103" s="36"/>
      <c r="DV103" s="36"/>
      <c r="DW103" s="36"/>
      <c r="DX103" s="36"/>
      <c r="DY103" s="36"/>
      <c r="DZ103" s="36"/>
      <c r="EA103" s="36"/>
      <c r="EB103" s="36"/>
      <c r="EC103" s="36"/>
      <c r="ED103" s="36"/>
      <c r="EE103" s="36"/>
      <c r="EF103" s="36"/>
      <c r="EG103" s="36"/>
      <c r="EH103" s="36"/>
      <c r="EI103" s="36"/>
      <c r="EJ103" s="36"/>
      <c r="EK103" s="36"/>
      <c r="EL103" s="36"/>
      <c r="EM103" s="36"/>
      <c r="EN103" s="36"/>
      <c r="EO103" s="36"/>
      <c r="EP103" s="36"/>
      <c r="EQ103" s="36"/>
      <c r="ER103" s="36"/>
      <c r="ES103" s="36"/>
      <c r="ET103" s="36"/>
      <c r="EU103" s="36"/>
    </row>
    <row r="104" spans="1:151" ht="183.75" customHeight="1" x14ac:dyDescent="0.3">
      <c r="A104" s="36"/>
      <c r="B104" s="36"/>
      <c r="C104" s="36"/>
      <c r="D104" s="36"/>
      <c r="E104" s="37"/>
      <c r="F104" s="36"/>
      <c r="G104" s="36"/>
      <c r="H104" s="36"/>
      <c r="I104" s="37"/>
      <c r="J104" s="38"/>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8"/>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c r="EK104" s="36"/>
      <c r="EL104" s="36"/>
      <c r="EM104" s="36"/>
      <c r="EN104" s="36"/>
      <c r="EO104" s="36"/>
      <c r="EP104" s="36"/>
      <c r="EQ104" s="36"/>
      <c r="ER104" s="36"/>
      <c r="ES104" s="36"/>
      <c r="ET104" s="36"/>
      <c r="EU104" s="36"/>
    </row>
    <row r="105" spans="1:151" ht="183.75" customHeight="1" x14ac:dyDescent="0.3">
      <c r="A105" s="36"/>
      <c r="B105" s="36"/>
      <c r="C105" s="36"/>
      <c r="D105" s="36"/>
      <c r="E105" s="37"/>
      <c r="F105" s="36"/>
      <c r="G105" s="36"/>
      <c r="H105" s="36"/>
      <c r="I105" s="37"/>
      <c r="J105" s="38"/>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8"/>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c r="BR105" s="36"/>
      <c r="BS105" s="36"/>
      <c r="BT105" s="36"/>
      <c r="BU105" s="36"/>
      <c r="BV105" s="36"/>
      <c r="BW105" s="36"/>
      <c r="BX105" s="36"/>
      <c r="BY105" s="36"/>
      <c r="BZ105" s="36"/>
      <c r="CA105" s="36"/>
      <c r="CB105" s="36"/>
      <c r="CC105" s="36"/>
      <c r="CD105" s="36"/>
      <c r="CE105" s="36"/>
      <c r="CF105" s="36"/>
      <c r="CG105" s="36"/>
      <c r="CH105" s="36"/>
      <c r="CI105" s="36"/>
      <c r="CJ105" s="36"/>
      <c r="CK105" s="36"/>
      <c r="CL105" s="36"/>
      <c r="CM105" s="36"/>
      <c r="CN105" s="36"/>
      <c r="CO105" s="36"/>
      <c r="CP105" s="36"/>
      <c r="CQ105" s="36"/>
      <c r="CR105" s="36"/>
      <c r="CS105" s="36"/>
      <c r="CT105" s="36"/>
      <c r="CU105" s="36"/>
      <c r="CV105" s="36"/>
      <c r="CW105" s="36"/>
      <c r="CX105" s="36"/>
      <c r="CY105" s="36"/>
      <c r="CZ105" s="36"/>
      <c r="DA105" s="36"/>
      <c r="DB105" s="36"/>
      <c r="DC105" s="36"/>
      <c r="DD105" s="36"/>
      <c r="DE105" s="36"/>
      <c r="DF105" s="36"/>
      <c r="DG105" s="36"/>
      <c r="DH105" s="36"/>
      <c r="DI105" s="36"/>
      <c r="DJ105" s="36"/>
      <c r="DK105" s="36"/>
      <c r="DL105" s="36"/>
      <c r="DM105" s="36"/>
      <c r="DN105" s="36"/>
      <c r="DO105" s="36"/>
      <c r="DP105" s="36"/>
      <c r="DQ105" s="36"/>
      <c r="DR105" s="36"/>
      <c r="DS105" s="36"/>
      <c r="DT105" s="36"/>
      <c r="DU105" s="36"/>
      <c r="DV105" s="36"/>
      <c r="DW105" s="36"/>
      <c r="DX105" s="36"/>
      <c r="DY105" s="36"/>
      <c r="DZ105" s="36"/>
      <c r="EA105" s="36"/>
      <c r="EB105" s="36"/>
      <c r="EC105" s="36"/>
      <c r="ED105" s="36"/>
      <c r="EE105" s="36"/>
      <c r="EF105" s="36"/>
      <c r="EG105" s="36"/>
      <c r="EH105" s="36"/>
      <c r="EI105" s="36"/>
      <c r="EJ105" s="36"/>
      <c r="EK105" s="36"/>
      <c r="EL105" s="36"/>
      <c r="EM105" s="36"/>
      <c r="EN105" s="36"/>
      <c r="EO105" s="36"/>
      <c r="EP105" s="36"/>
      <c r="EQ105" s="36"/>
      <c r="ER105" s="36"/>
      <c r="ES105" s="36"/>
      <c r="ET105" s="36"/>
      <c r="EU105" s="36"/>
    </row>
    <row r="106" spans="1:151" ht="183.75" customHeight="1" x14ac:dyDescent="0.3">
      <c r="A106" s="36"/>
      <c r="B106" s="36"/>
      <c r="C106" s="36"/>
      <c r="D106" s="36"/>
      <c r="E106" s="37"/>
      <c r="F106" s="36"/>
      <c r="G106" s="36"/>
      <c r="H106" s="36"/>
      <c r="I106" s="37"/>
      <c r="J106" s="38"/>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8"/>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c r="EK106" s="36"/>
      <c r="EL106" s="36"/>
      <c r="EM106" s="36"/>
      <c r="EN106" s="36"/>
      <c r="EO106" s="36"/>
      <c r="EP106" s="36"/>
      <c r="EQ106" s="36"/>
      <c r="ER106" s="36"/>
      <c r="ES106" s="36"/>
      <c r="ET106" s="36"/>
      <c r="EU106" s="36"/>
    </row>
    <row r="107" spans="1:151" ht="183.75" customHeight="1" x14ac:dyDescent="0.3">
      <c r="A107" s="36"/>
      <c r="B107" s="36"/>
      <c r="C107" s="36"/>
      <c r="D107" s="36"/>
      <c r="E107" s="37"/>
      <c r="F107" s="36"/>
      <c r="G107" s="36"/>
      <c r="H107" s="36"/>
      <c r="I107" s="37"/>
      <c r="J107" s="38"/>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8"/>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c r="BR107" s="36"/>
      <c r="BS107" s="36"/>
      <c r="BT107" s="36"/>
      <c r="BU107" s="36"/>
      <c r="BV107" s="36"/>
      <c r="BW107" s="36"/>
      <c r="BX107" s="36"/>
      <c r="BY107" s="36"/>
      <c r="BZ107" s="36"/>
      <c r="CA107" s="36"/>
      <c r="CB107" s="36"/>
      <c r="CC107" s="36"/>
      <c r="CD107" s="36"/>
      <c r="CE107" s="36"/>
      <c r="CF107" s="36"/>
      <c r="CG107" s="36"/>
      <c r="CH107" s="36"/>
      <c r="CI107" s="36"/>
      <c r="CJ107" s="36"/>
      <c r="CK107" s="36"/>
      <c r="CL107" s="36"/>
      <c r="CM107" s="36"/>
      <c r="CN107" s="36"/>
      <c r="CO107" s="36"/>
      <c r="CP107" s="36"/>
      <c r="CQ107" s="36"/>
      <c r="CR107" s="36"/>
      <c r="CS107" s="36"/>
      <c r="CT107" s="36"/>
      <c r="CU107" s="36"/>
      <c r="CV107" s="36"/>
      <c r="CW107" s="36"/>
      <c r="CX107" s="36"/>
      <c r="CY107" s="36"/>
      <c r="CZ107" s="36"/>
      <c r="DA107" s="36"/>
      <c r="DB107" s="36"/>
      <c r="DC107" s="36"/>
      <c r="DD107" s="36"/>
      <c r="DE107" s="36"/>
      <c r="DF107" s="36"/>
      <c r="DG107" s="36"/>
      <c r="DH107" s="36"/>
      <c r="DI107" s="36"/>
      <c r="DJ107" s="36"/>
      <c r="DK107" s="36"/>
      <c r="DL107" s="36"/>
      <c r="DM107" s="36"/>
      <c r="DN107" s="36"/>
      <c r="DO107" s="36"/>
      <c r="DP107" s="36"/>
      <c r="DQ107" s="36"/>
      <c r="DR107" s="36"/>
      <c r="DS107" s="36"/>
      <c r="DT107" s="36"/>
      <c r="DU107" s="36"/>
      <c r="DV107" s="36"/>
      <c r="DW107" s="36"/>
      <c r="DX107" s="36"/>
      <c r="DY107" s="36"/>
      <c r="DZ107" s="36"/>
      <c r="EA107" s="36"/>
      <c r="EB107" s="36"/>
      <c r="EC107" s="36"/>
      <c r="ED107" s="36"/>
      <c r="EE107" s="36"/>
      <c r="EF107" s="36"/>
      <c r="EG107" s="36"/>
      <c r="EH107" s="36"/>
      <c r="EI107" s="36"/>
      <c r="EJ107" s="36"/>
      <c r="EK107" s="36"/>
      <c r="EL107" s="36"/>
      <c r="EM107" s="36"/>
      <c r="EN107" s="36"/>
      <c r="EO107" s="36"/>
      <c r="EP107" s="36"/>
      <c r="EQ107" s="36"/>
      <c r="ER107" s="36"/>
      <c r="ES107" s="36"/>
      <c r="ET107" s="36"/>
      <c r="EU107" s="36"/>
    </row>
    <row r="108" spans="1:151" ht="183.75" customHeight="1" x14ac:dyDescent="0.3">
      <c r="A108" s="36"/>
      <c r="B108" s="36"/>
      <c r="C108" s="36"/>
      <c r="D108" s="36"/>
      <c r="E108" s="37"/>
      <c r="F108" s="36"/>
      <c r="G108" s="36"/>
      <c r="H108" s="36"/>
      <c r="I108" s="37"/>
      <c r="J108" s="38"/>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8"/>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c r="DI108" s="36"/>
      <c r="DJ108" s="36"/>
      <c r="DK108" s="36"/>
      <c r="DL108" s="36"/>
      <c r="DM108" s="36"/>
      <c r="DN108" s="36"/>
      <c r="DO108" s="36"/>
      <c r="DP108" s="36"/>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row>
    <row r="109" spans="1:151" ht="183.75" customHeight="1" x14ac:dyDescent="0.3">
      <c r="A109" s="36"/>
      <c r="B109" s="36"/>
      <c r="C109" s="36"/>
      <c r="D109" s="36"/>
      <c r="E109" s="37"/>
      <c r="F109" s="36"/>
      <c r="G109" s="36"/>
      <c r="H109" s="36"/>
      <c r="I109" s="37"/>
      <c r="J109" s="38"/>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8"/>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c r="CU109" s="36"/>
      <c r="CV109" s="36"/>
      <c r="CW109" s="36"/>
      <c r="CX109" s="36"/>
      <c r="CY109" s="36"/>
      <c r="CZ109" s="36"/>
      <c r="DA109" s="36"/>
      <c r="DB109" s="36"/>
      <c r="DC109" s="36"/>
      <c r="DD109" s="36"/>
      <c r="DE109" s="36"/>
      <c r="DF109" s="36"/>
      <c r="DG109" s="36"/>
      <c r="DH109" s="36"/>
      <c r="DI109" s="36"/>
      <c r="DJ109" s="36"/>
      <c r="DK109" s="36"/>
      <c r="DL109" s="36"/>
      <c r="DM109" s="36"/>
      <c r="DN109" s="36"/>
      <c r="DO109" s="36"/>
      <c r="DP109" s="36"/>
      <c r="DQ109" s="36"/>
      <c r="DR109" s="36"/>
      <c r="DS109" s="36"/>
      <c r="DT109" s="36"/>
      <c r="DU109" s="36"/>
      <c r="DV109" s="36"/>
      <c r="DW109" s="36"/>
      <c r="DX109" s="36"/>
      <c r="DY109" s="36"/>
      <c r="DZ109" s="36"/>
      <c r="EA109" s="36"/>
      <c r="EB109" s="36"/>
      <c r="EC109" s="36"/>
      <c r="ED109" s="36"/>
      <c r="EE109" s="36"/>
      <c r="EF109" s="36"/>
      <c r="EG109" s="36"/>
      <c r="EH109" s="36"/>
      <c r="EI109" s="36"/>
      <c r="EJ109" s="36"/>
      <c r="EK109" s="36"/>
      <c r="EL109" s="36"/>
      <c r="EM109" s="36"/>
      <c r="EN109" s="36"/>
      <c r="EO109" s="36"/>
      <c r="EP109" s="36"/>
      <c r="EQ109" s="36"/>
      <c r="ER109" s="36"/>
      <c r="ES109" s="36"/>
      <c r="ET109" s="36"/>
      <c r="EU109" s="36"/>
    </row>
    <row r="110" spans="1:151" ht="183.75" customHeight="1" x14ac:dyDescent="0.3">
      <c r="A110" s="36"/>
      <c r="B110" s="36"/>
      <c r="C110" s="36"/>
      <c r="D110" s="36"/>
      <c r="E110" s="37"/>
      <c r="F110" s="36"/>
      <c r="G110" s="36"/>
      <c r="H110" s="36"/>
      <c r="I110" s="37"/>
      <c r="J110" s="38"/>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8"/>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c r="DI110" s="36"/>
      <c r="DJ110" s="36"/>
      <c r="DK110" s="36"/>
      <c r="DL110" s="36"/>
      <c r="DM110" s="36"/>
      <c r="DN110" s="36"/>
      <c r="DO110" s="36"/>
      <c r="DP110" s="36"/>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row>
    <row r="111" spans="1:151" ht="183.75" customHeight="1" x14ac:dyDescent="0.3">
      <c r="A111" s="36"/>
      <c r="B111" s="36"/>
      <c r="C111" s="36"/>
      <c r="D111" s="36"/>
      <c r="E111" s="37"/>
      <c r="F111" s="36"/>
      <c r="G111" s="36"/>
      <c r="H111" s="36"/>
      <c r="I111" s="37"/>
      <c r="J111" s="38"/>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8"/>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c r="CU111" s="36"/>
      <c r="CV111" s="36"/>
      <c r="CW111" s="36"/>
      <c r="CX111" s="36"/>
      <c r="CY111" s="36"/>
      <c r="CZ111" s="36"/>
      <c r="DA111" s="36"/>
      <c r="DB111" s="36"/>
      <c r="DC111" s="36"/>
      <c r="DD111" s="36"/>
      <c r="DE111" s="36"/>
      <c r="DF111" s="36"/>
      <c r="DG111" s="36"/>
      <c r="DH111" s="36"/>
      <c r="DI111" s="36"/>
      <c r="DJ111" s="36"/>
      <c r="DK111" s="36"/>
      <c r="DL111" s="36"/>
      <c r="DM111" s="36"/>
      <c r="DN111" s="36"/>
      <c r="DO111" s="36"/>
      <c r="DP111" s="36"/>
      <c r="DQ111" s="36"/>
      <c r="DR111" s="36"/>
      <c r="DS111" s="36"/>
      <c r="DT111" s="36"/>
      <c r="DU111" s="36"/>
      <c r="DV111" s="36"/>
      <c r="DW111" s="36"/>
      <c r="DX111" s="36"/>
      <c r="DY111" s="36"/>
      <c r="DZ111" s="36"/>
      <c r="EA111" s="36"/>
      <c r="EB111" s="36"/>
      <c r="EC111" s="36"/>
      <c r="ED111" s="36"/>
      <c r="EE111" s="36"/>
      <c r="EF111" s="36"/>
      <c r="EG111" s="36"/>
      <c r="EH111" s="36"/>
      <c r="EI111" s="36"/>
      <c r="EJ111" s="36"/>
      <c r="EK111" s="36"/>
      <c r="EL111" s="36"/>
      <c r="EM111" s="36"/>
      <c r="EN111" s="36"/>
      <c r="EO111" s="36"/>
      <c r="EP111" s="36"/>
      <c r="EQ111" s="36"/>
      <c r="ER111" s="36"/>
      <c r="ES111" s="36"/>
      <c r="ET111" s="36"/>
      <c r="EU111" s="36"/>
    </row>
    <row r="112" spans="1:151" ht="183.75" customHeight="1" x14ac:dyDescent="0.3">
      <c r="A112" s="36"/>
      <c r="B112" s="36"/>
      <c r="C112" s="36"/>
      <c r="D112" s="36"/>
      <c r="E112" s="37"/>
      <c r="F112" s="36"/>
      <c r="G112" s="36"/>
      <c r="H112" s="36"/>
      <c r="I112" s="37"/>
      <c r="J112" s="38"/>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8"/>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c r="DI112" s="36"/>
      <c r="DJ112" s="36"/>
      <c r="DK112" s="36"/>
      <c r="DL112" s="36"/>
      <c r="DM112" s="36"/>
      <c r="DN112" s="36"/>
      <c r="DO112" s="36"/>
      <c r="DP112" s="36"/>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row>
    <row r="113" spans="1:151" ht="183.75" customHeight="1" x14ac:dyDescent="0.3">
      <c r="A113" s="36"/>
      <c r="B113" s="36"/>
      <c r="C113" s="36"/>
      <c r="D113" s="36"/>
      <c r="E113" s="37"/>
      <c r="F113" s="36"/>
      <c r="G113" s="36"/>
      <c r="H113" s="36"/>
      <c r="I113" s="37"/>
      <c r="J113" s="38"/>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8"/>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c r="BS113" s="36"/>
      <c r="BT113" s="36"/>
      <c r="BU113" s="36"/>
      <c r="BV113" s="36"/>
      <c r="BW113" s="36"/>
      <c r="BX113" s="36"/>
      <c r="BY113" s="36"/>
      <c r="BZ113" s="36"/>
      <c r="CA113" s="36"/>
      <c r="CB113" s="36"/>
      <c r="CC113" s="36"/>
      <c r="CD113" s="36"/>
      <c r="CE113" s="36"/>
      <c r="CF113" s="36"/>
      <c r="CG113" s="36"/>
      <c r="CH113" s="36"/>
      <c r="CI113" s="36"/>
      <c r="CJ113" s="36"/>
      <c r="CK113" s="36"/>
      <c r="CL113" s="36"/>
      <c r="CM113" s="36"/>
      <c r="CN113" s="36"/>
      <c r="CO113" s="36"/>
      <c r="CP113" s="36"/>
      <c r="CQ113" s="36"/>
      <c r="CR113" s="36"/>
      <c r="CS113" s="36"/>
      <c r="CT113" s="36"/>
      <c r="CU113" s="36"/>
      <c r="CV113" s="36"/>
      <c r="CW113" s="36"/>
      <c r="CX113" s="36"/>
      <c r="CY113" s="36"/>
      <c r="CZ113" s="36"/>
      <c r="DA113" s="36"/>
      <c r="DB113" s="36"/>
      <c r="DC113" s="36"/>
      <c r="DD113" s="36"/>
      <c r="DE113" s="36"/>
      <c r="DF113" s="36"/>
      <c r="DG113" s="36"/>
      <c r="DH113" s="36"/>
      <c r="DI113" s="36"/>
      <c r="DJ113" s="36"/>
      <c r="DK113" s="36"/>
      <c r="DL113" s="36"/>
      <c r="DM113" s="36"/>
      <c r="DN113" s="36"/>
      <c r="DO113" s="36"/>
      <c r="DP113" s="36"/>
      <c r="DQ113" s="36"/>
      <c r="DR113" s="36"/>
      <c r="DS113" s="36"/>
      <c r="DT113" s="36"/>
      <c r="DU113" s="36"/>
      <c r="DV113" s="36"/>
      <c r="DW113" s="36"/>
      <c r="DX113" s="36"/>
      <c r="DY113" s="36"/>
      <c r="DZ113" s="36"/>
      <c r="EA113" s="36"/>
      <c r="EB113" s="36"/>
      <c r="EC113" s="36"/>
      <c r="ED113" s="36"/>
      <c r="EE113" s="36"/>
      <c r="EF113" s="36"/>
      <c r="EG113" s="36"/>
      <c r="EH113" s="36"/>
      <c r="EI113" s="36"/>
      <c r="EJ113" s="36"/>
      <c r="EK113" s="36"/>
      <c r="EL113" s="36"/>
      <c r="EM113" s="36"/>
      <c r="EN113" s="36"/>
      <c r="EO113" s="36"/>
      <c r="EP113" s="36"/>
      <c r="EQ113" s="36"/>
      <c r="ER113" s="36"/>
      <c r="ES113" s="36"/>
      <c r="ET113" s="36"/>
      <c r="EU113" s="36"/>
    </row>
    <row r="114" spans="1:151" ht="183.75" customHeight="1" x14ac:dyDescent="0.3">
      <c r="A114" s="36"/>
      <c r="B114" s="36"/>
      <c r="C114" s="36"/>
      <c r="D114" s="36"/>
      <c r="E114" s="37"/>
      <c r="F114" s="36"/>
      <c r="G114" s="36"/>
      <c r="H114" s="36"/>
      <c r="I114" s="37"/>
      <c r="J114" s="38"/>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8"/>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c r="DI114" s="36"/>
      <c r="DJ114" s="36"/>
      <c r="DK114" s="36"/>
      <c r="DL114" s="36"/>
      <c r="DM114" s="36"/>
      <c r="DN114" s="36"/>
      <c r="DO114" s="36"/>
      <c r="DP114" s="36"/>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row>
    <row r="115" spans="1:151" ht="183.75" customHeight="1" x14ac:dyDescent="0.3">
      <c r="A115" s="36"/>
      <c r="B115" s="36"/>
      <c r="C115" s="36"/>
      <c r="D115" s="36"/>
      <c r="E115" s="37"/>
      <c r="F115" s="36"/>
      <c r="G115" s="36"/>
      <c r="H115" s="36"/>
      <c r="I115" s="37"/>
      <c r="J115" s="38"/>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8"/>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c r="BS115" s="36"/>
      <c r="BT115" s="36"/>
      <c r="BU115" s="36"/>
      <c r="BV115" s="36"/>
      <c r="BW115" s="36"/>
      <c r="BX115" s="36"/>
      <c r="BY115" s="36"/>
      <c r="BZ115" s="36"/>
      <c r="CA115" s="36"/>
      <c r="CB115" s="36"/>
      <c r="CC115" s="36"/>
      <c r="CD115" s="36"/>
      <c r="CE115" s="36"/>
      <c r="CF115" s="36"/>
      <c r="CG115" s="36"/>
      <c r="CH115" s="36"/>
      <c r="CI115" s="36"/>
      <c r="CJ115" s="36"/>
      <c r="CK115" s="36"/>
      <c r="CL115" s="36"/>
      <c r="CM115" s="36"/>
      <c r="CN115" s="36"/>
      <c r="CO115" s="36"/>
      <c r="CP115" s="36"/>
      <c r="CQ115" s="36"/>
      <c r="CR115" s="36"/>
      <c r="CS115" s="36"/>
      <c r="CT115" s="36"/>
      <c r="CU115" s="36"/>
      <c r="CV115" s="36"/>
      <c r="CW115" s="36"/>
      <c r="CX115" s="36"/>
      <c r="CY115" s="36"/>
      <c r="CZ115" s="36"/>
      <c r="DA115" s="36"/>
      <c r="DB115" s="36"/>
      <c r="DC115" s="36"/>
      <c r="DD115" s="36"/>
      <c r="DE115" s="36"/>
      <c r="DF115" s="36"/>
      <c r="DG115" s="36"/>
      <c r="DH115" s="36"/>
      <c r="DI115" s="36"/>
      <c r="DJ115" s="36"/>
      <c r="DK115" s="36"/>
      <c r="DL115" s="36"/>
      <c r="DM115" s="36"/>
      <c r="DN115" s="36"/>
      <c r="DO115" s="36"/>
      <c r="DP115" s="36"/>
      <c r="DQ115" s="36"/>
      <c r="DR115" s="36"/>
      <c r="DS115" s="36"/>
      <c r="DT115" s="36"/>
      <c r="DU115" s="36"/>
      <c r="DV115" s="36"/>
      <c r="DW115" s="36"/>
      <c r="DX115" s="36"/>
      <c r="DY115" s="36"/>
      <c r="DZ115" s="36"/>
      <c r="EA115" s="36"/>
      <c r="EB115" s="36"/>
      <c r="EC115" s="36"/>
      <c r="ED115" s="36"/>
      <c r="EE115" s="36"/>
      <c r="EF115" s="36"/>
      <c r="EG115" s="36"/>
      <c r="EH115" s="36"/>
      <c r="EI115" s="36"/>
      <c r="EJ115" s="36"/>
      <c r="EK115" s="36"/>
      <c r="EL115" s="36"/>
      <c r="EM115" s="36"/>
      <c r="EN115" s="36"/>
      <c r="EO115" s="36"/>
      <c r="EP115" s="36"/>
      <c r="EQ115" s="36"/>
      <c r="ER115" s="36"/>
      <c r="ES115" s="36"/>
      <c r="ET115" s="36"/>
      <c r="EU115" s="36"/>
    </row>
    <row r="116" spans="1:151" ht="183.75" customHeight="1" x14ac:dyDescent="0.3">
      <c r="A116" s="36"/>
      <c r="B116" s="36"/>
      <c r="C116" s="36"/>
      <c r="D116" s="36"/>
      <c r="E116" s="37"/>
      <c r="F116" s="36"/>
      <c r="G116" s="36"/>
      <c r="H116" s="36"/>
      <c r="I116" s="37"/>
      <c r="J116" s="38"/>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8"/>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c r="DI116" s="36"/>
      <c r="DJ116" s="36"/>
      <c r="DK116" s="36"/>
      <c r="DL116" s="36"/>
      <c r="DM116" s="36"/>
      <c r="DN116" s="36"/>
      <c r="DO116" s="36"/>
      <c r="DP116" s="36"/>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c r="EN116" s="36"/>
      <c r="EO116" s="36"/>
      <c r="EP116" s="36"/>
      <c r="EQ116" s="36"/>
      <c r="ER116" s="36"/>
      <c r="ES116" s="36"/>
      <c r="ET116" s="36"/>
      <c r="EU116" s="36"/>
    </row>
    <row r="117" spans="1:151" ht="183.75" customHeight="1" x14ac:dyDescent="0.3">
      <c r="A117" s="36"/>
      <c r="B117" s="36"/>
      <c r="C117" s="36"/>
      <c r="D117" s="36"/>
      <c r="E117" s="37"/>
      <c r="F117" s="36"/>
      <c r="G117" s="36"/>
      <c r="H117" s="36"/>
      <c r="I117" s="37"/>
      <c r="J117" s="38"/>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8"/>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c r="BS117" s="36"/>
      <c r="BT117" s="36"/>
      <c r="BU117" s="36"/>
      <c r="BV117" s="36"/>
      <c r="BW117" s="36"/>
      <c r="BX117" s="36"/>
      <c r="BY117" s="36"/>
      <c r="BZ117" s="36"/>
      <c r="CA117" s="36"/>
      <c r="CB117" s="36"/>
      <c r="CC117" s="36"/>
      <c r="CD117" s="36"/>
      <c r="CE117" s="36"/>
      <c r="CF117" s="36"/>
      <c r="CG117" s="36"/>
      <c r="CH117" s="36"/>
      <c r="CI117" s="36"/>
      <c r="CJ117" s="36"/>
      <c r="CK117" s="36"/>
      <c r="CL117" s="36"/>
      <c r="CM117" s="36"/>
      <c r="CN117" s="36"/>
      <c r="CO117" s="36"/>
      <c r="CP117" s="36"/>
      <c r="CQ117" s="36"/>
      <c r="CR117" s="36"/>
      <c r="CS117" s="36"/>
      <c r="CT117" s="36"/>
      <c r="CU117" s="36"/>
      <c r="CV117" s="36"/>
      <c r="CW117" s="36"/>
      <c r="CX117" s="36"/>
      <c r="CY117" s="36"/>
      <c r="CZ117" s="36"/>
      <c r="DA117" s="36"/>
      <c r="DB117" s="36"/>
      <c r="DC117" s="36"/>
      <c r="DD117" s="36"/>
      <c r="DE117" s="36"/>
      <c r="DF117" s="36"/>
      <c r="DG117" s="36"/>
      <c r="DH117" s="36"/>
      <c r="DI117" s="36"/>
      <c r="DJ117" s="36"/>
      <c r="DK117" s="36"/>
      <c r="DL117" s="36"/>
      <c r="DM117" s="36"/>
      <c r="DN117" s="36"/>
      <c r="DO117" s="36"/>
      <c r="DP117" s="36"/>
      <c r="DQ117" s="36"/>
      <c r="DR117" s="36"/>
      <c r="DS117" s="36"/>
      <c r="DT117" s="36"/>
      <c r="DU117" s="36"/>
      <c r="DV117" s="36"/>
      <c r="DW117" s="36"/>
      <c r="DX117" s="36"/>
      <c r="DY117" s="36"/>
      <c r="DZ117" s="36"/>
      <c r="EA117" s="36"/>
      <c r="EB117" s="36"/>
      <c r="EC117" s="36"/>
      <c r="ED117" s="36"/>
      <c r="EE117" s="36"/>
      <c r="EF117" s="36"/>
      <c r="EG117" s="36"/>
      <c r="EH117" s="36"/>
      <c r="EI117" s="36"/>
      <c r="EJ117" s="36"/>
      <c r="EK117" s="36"/>
      <c r="EL117" s="36"/>
      <c r="EM117" s="36"/>
      <c r="EN117" s="36"/>
      <c r="EO117" s="36"/>
      <c r="EP117" s="36"/>
      <c r="EQ117" s="36"/>
      <c r="ER117" s="36"/>
      <c r="ES117" s="36"/>
      <c r="ET117" s="36"/>
      <c r="EU117" s="36"/>
    </row>
    <row r="118" spans="1:151" ht="183.75" customHeight="1" x14ac:dyDescent="0.3">
      <c r="A118" s="36"/>
      <c r="B118" s="36"/>
      <c r="C118" s="36"/>
      <c r="D118" s="36"/>
      <c r="E118" s="37"/>
      <c r="F118" s="36"/>
      <c r="G118" s="36"/>
      <c r="H118" s="36"/>
      <c r="I118" s="37"/>
      <c r="J118" s="38"/>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8"/>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c r="DI118" s="36"/>
      <c r="DJ118" s="36"/>
      <c r="DK118" s="36"/>
      <c r="DL118" s="36"/>
      <c r="DM118" s="36"/>
      <c r="DN118" s="36"/>
      <c r="DO118" s="36"/>
      <c r="DP118" s="36"/>
      <c r="DQ118" s="36"/>
      <c r="DR118" s="36"/>
      <c r="DS118" s="36"/>
      <c r="DT118" s="36"/>
      <c r="DU118" s="36"/>
      <c r="DV118" s="36"/>
      <c r="DW118" s="36"/>
      <c r="DX118" s="36"/>
      <c r="DY118" s="36"/>
      <c r="DZ118" s="36"/>
      <c r="EA118" s="36"/>
      <c r="EB118" s="36"/>
      <c r="EC118" s="36"/>
      <c r="ED118" s="36"/>
      <c r="EE118" s="36"/>
      <c r="EF118" s="36"/>
      <c r="EG118" s="36"/>
      <c r="EH118" s="36"/>
      <c r="EI118" s="36"/>
      <c r="EJ118" s="36"/>
      <c r="EK118" s="36"/>
      <c r="EL118" s="36"/>
      <c r="EM118" s="36"/>
      <c r="EN118" s="36"/>
      <c r="EO118" s="36"/>
      <c r="EP118" s="36"/>
      <c r="EQ118" s="36"/>
      <c r="ER118" s="36"/>
      <c r="ES118" s="36"/>
      <c r="ET118" s="36"/>
      <c r="EU118" s="36"/>
    </row>
    <row r="119" spans="1:151" ht="183.75" customHeight="1" x14ac:dyDescent="0.3">
      <c r="A119" s="36"/>
      <c r="B119" s="36"/>
      <c r="C119" s="36"/>
      <c r="D119" s="36"/>
      <c r="E119" s="37"/>
      <c r="F119" s="36"/>
      <c r="G119" s="36"/>
      <c r="H119" s="36"/>
      <c r="I119" s="37"/>
      <c r="J119" s="38"/>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8"/>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c r="BS119" s="36"/>
      <c r="BT119" s="36"/>
      <c r="BU119" s="36"/>
      <c r="BV119" s="36"/>
      <c r="BW119" s="36"/>
      <c r="BX119" s="36"/>
      <c r="BY119" s="36"/>
      <c r="BZ119" s="36"/>
      <c r="CA119" s="36"/>
      <c r="CB119" s="36"/>
      <c r="CC119" s="36"/>
      <c r="CD119" s="36"/>
      <c r="CE119" s="36"/>
      <c r="CF119" s="36"/>
      <c r="CG119" s="36"/>
      <c r="CH119" s="36"/>
      <c r="CI119" s="36"/>
      <c r="CJ119" s="36"/>
      <c r="CK119" s="36"/>
      <c r="CL119" s="36"/>
      <c r="CM119" s="36"/>
      <c r="CN119" s="36"/>
      <c r="CO119" s="36"/>
      <c r="CP119" s="36"/>
      <c r="CQ119" s="36"/>
      <c r="CR119" s="36"/>
      <c r="CS119" s="36"/>
      <c r="CT119" s="36"/>
      <c r="CU119" s="36"/>
      <c r="CV119" s="36"/>
      <c r="CW119" s="36"/>
      <c r="CX119" s="36"/>
      <c r="CY119" s="36"/>
      <c r="CZ119" s="36"/>
      <c r="DA119" s="36"/>
      <c r="DB119" s="36"/>
      <c r="DC119" s="36"/>
      <c r="DD119" s="36"/>
      <c r="DE119" s="36"/>
      <c r="DF119" s="36"/>
      <c r="DG119" s="36"/>
      <c r="DH119" s="36"/>
      <c r="DI119" s="36"/>
      <c r="DJ119" s="36"/>
      <c r="DK119" s="36"/>
      <c r="DL119" s="36"/>
      <c r="DM119" s="36"/>
      <c r="DN119" s="36"/>
      <c r="DO119" s="36"/>
      <c r="DP119" s="36"/>
      <c r="DQ119" s="36"/>
      <c r="DR119" s="36"/>
      <c r="DS119" s="36"/>
      <c r="DT119" s="36"/>
      <c r="DU119" s="36"/>
      <c r="DV119" s="36"/>
      <c r="DW119" s="36"/>
      <c r="DX119" s="36"/>
      <c r="DY119" s="36"/>
      <c r="DZ119" s="36"/>
      <c r="EA119" s="36"/>
      <c r="EB119" s="36"/>
      <c r="EC119" s="36"/>
      <c r="ED119" s="36"/>
      <c r="EE119" s="36"/>
      <c r="EF119" s="36"/>
      <c r="EG119" s="36"/>
      <c r="EH119" s="36"/>
      <c r="EI119" s="36"/>
      <c r="EJ119" s="36"/>
      <c r="EK119" s="36"/>
      <c r="EL119" s="36"/>
      <c r="EM119" s="36"/>
      <c r="EN119" s="36"/>
      <c r="EO119" s="36"/>
      <c r="EP119" s="36"/>
      <c r="EQ119" s="36"/>
      <c r="ER119" s="36"/>
      <c r="ES119" s="36"/>
      <c r="ET119" s="36"/>
      <c r="EU119" s="36"/>
    </row>
    <row r="120" spans="1:151" ht="183.75" customHeight="1" x14ac:dyDescent="0.3">
      <c r="A120" s="36"/>
      <c r="B120" s="36"/>
      <c r="C120" s="36"/>
      <c r="D120" s="36"/>
      <c r="E120" s="37"/>
      <c r="F120" s="36"/>
      <c r="G120" s="36"/>
      <c r="H120" s="36"/>
      <c r="I120" s="37"/>
      <c r="J120" s="38"/>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8"/>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c r="BS120" s="36"/>
      <c r="BT120" s="36"/>
      <c r="BU120" s="36"/>
      <c r="BV120" s="36"/>
      <c r="BW120" s="36"/>
      <c r="BX120" s="36"/>
      <c r="BY120" s="36"/>
      <c r="BZ120" s="36"/>
      <c r="CA120" s="36"/>
      <c r="CB120" s="36"/>
      <c r="CC120" s="36"/>
      <c r="CD120" s="36"/>
      <c r="CE120" s="36"/>
      <c r="CF120" s="36"/>
      <c r="CG120" s="36"/>
      <c r="CH120" s="36"/>
      <c r="CI120" s="36"/>
      <c r="CJ120" s="36"/>
      <c r="CK120" s="36"/>
      <c r="CL120" s="36"/>
      <c r="CM120" s="36"/>
      <c r="CN120" s="36"/>
      <c r="CO120" s="36"/>
      <c r="CP120" s="36"/>
      <c r="CQ120" s="36"/>
      <c r="CR120" s="36"/>
      <c r="CS120" s="36"/>
      <c r="CT120" s="36"/>
      <c r="CU120" s="36"/>
      <c r="CV120" s="36"/>
      <c r="CW120" s="36"/>
      <c r="CX120" s="36"/>
      <c r="CY120" s="36"/>
      <c r="CZ120" s="36"/>
      <c r="DA120" s="36"/>
      <c r="DB120" s="36"/>
      <c r="DC120" s="36"/>
      <c r="DD120" s="36"/>
      <c r="DE120" s="36"/>
      <c r="DF120" s="36"/>
      <c r="DG120" s="36"/>
      <c r="DH120" s="36"/>
      <c r="DI120" s="36"/>
      <c r="DJ120" s="36"/>
      <c r="DK120" s="36"/>
      <c r="DL120" s="36"/>
      <c r="DM120" s="36"/>
      <c r="DN120" s="36"/>
      <c r="DO120" s="36"/>
      <c r="DP120" s="36"/>
      <c r="DQ120" s="36"/>
      <c r="DR120" s="36"/>
      <c r="DS120" s="36"/>
      <c r="DT120" s="36"/>
      <c r="DU120" s="36"/>
      <c r="DV120" s="36"/>
      <c r="DW120" s="36"/>
      <c r="DX120" s="36"/>
      <c r="DY120" s="36"/>
      <c r="DZ120" s="36"/>
      <c r="EA120" s="36"/>
      <c r="EB120" s="36"/>
      <c r="EC120" s="36"/>
      <c r="ED120" s="36"/>
      <c r="EE120" s="36"/>
      <c r="EF120" s="36"/>
      <c r="EG120" s="36"/>
      <c r="EH120" s="36"/>
      <c r="EI120" s="36"/>
      <c r="EJ120" s="36"/>
      <c r="EK120" s="36"/>
      <c r="EL120" s="36"/>
      <c r="EM120" s="36"/>
      <c r="EN120" s="36"/>
      <c r="EO120" s="36"/>
      <c r="EP120" s="36"/>
      <c r="EQ120" s="36"/>
      <c r="ER120" s="36"/>
      <c r="ES120" s="36"/>
      <c r="ET120" s="36"/>
      <c r="EU120" s="36"/>
    </row>
    <row r="121" spans="1:151" ht="183.75" customHeight="1" x14ac:dyDescent="0.3">
      <c r="A121" s="36"/>
      <c r="B121" s="36"/>
      <c r="C121" s="36"/>
      <c r="D121" s="36"/>
      <c r="E121" s="37"/>
      <c r="F121" s="36"/>
      <c r="G121" s="36"/>
      <c r="H121" s="36"/>
      <c r="I121" s="37"/>
      <c r="J121" s="38"/>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8"/>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c r="DI121" s="36"/>
      <c r="DJ121" s="36"/>
      <c r="DK121" s="36"/>
      <c r="DL121" s="36"/>
      <c r="DM121" s="36"/>
      <c r="DN121" s="36"/>
      <c r="DO121" s="36"/>
      <c r="DP121" s="36"/>
      <c r="DQ121" s="36"/>
      <c r="DR121" s="36"/>
      <c r="DS121" s="36"/>
      <c r="DT121" s="36"/>
      <c r="DU121" s="36"/>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row>
    <row r="122" spans="1:151" ht="183.75" customHeight="1" x14ac:dyDescent="0.3">
      <c r="A122" s="36"/>
      <c r="B122" s="36"/>
      <c r="C122" s="36"/>
      <c r="D122" s="36"/>
      <c r="E122" s="37"/>
      <c r="F122" s="36"/>
      <c r="G122" s="36"/>
      <c r="H122" s="36"/>
      <c r="I122" s="37"/>
      <c r="J122" s="38"/>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8"/>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c r="BR122" s="36"/>
      <c r="BS122" s="36"/>
      <c r="BT122" s="36"/>
      <c r="BU122" s="36"/>
      <c r="BV122" s="36"/>
      <c r="BW122" s="36"/>
      <c r="BX122" s="36"/>
      <c r="BY122" s="36"/>
      <c r="BZ122" s="36"/>
      <c r="CA122" s="36"/>
      <c r="CB122" s="36"/>
      <c r="CC122" s="36"/>
      <c r="CD122" s="36"/>
      <c r="CE122" s="36"/>
      <c r="CF122" s="36"/>
      <c r="CG122" s="36"/>
      <c r="CH122" s="36"/>
      <c r="CI122" s="36"/>
      <c r="CJ122" s="36"/>
      <c r="CK122" s="36"/>
      <c r="CL122" s="36"/>
      <c r="CM122" s="36"/>
      <c r="CN122" s="36"/>
      <c r="CO122" s="36"/>
      <c r="CP122" s="36"/>
      <c r="CQ122" s="36"/>
      <c r="CR122" s="36"/>
      <c r="CS122" s="36"/>
      <c r="CT122" s="36"/>
      <c r="CU122" s="36"/>
      <c r="CV122" s="36"/>
      <c r="CW122" s="36"/>
      <c r="CX122" s="36"/>
      <c r="CY122" s="36"/>
      <c r="CZ122" s="36"/>
      <c r="DA122" s="36"/>
      <c r="DB122" s="36"/>
      <c r="DC122" s="36"/>
      <c r="DD122" s="36"/>
      <c r="DE122" s="36"/>
      <c r="DF122" s="36"/>
      <c r="DG122" s="36"/>
      <c r="DH122" s="36"/>
      <c r="DI122" s="36"/>
      <c r="DJ122" s="36"/>
      <c r="DK122" s="36"/>
      <c r="DL122" s="36"/>
      <c r="DM122" s="36"/>
      <c r="DN122" s="36"/>
      <c r="DO122" s="36"/>
      <c r="DP122" s="36"/>
      <c r="DQ122" s="36"/>
      <c r="DR122" s="36"/>
      <c r="DS122" s="36"/>
      <c r="DT122" s="36"/>
      <c r="DU122" s="36"/>
      <c r="DV122" s="36"/>
      <c r="DW122" s="36"/>
      <c r="DX122" s="36"/>
      <c r="DY122" s="36"/>
      <c r="DZ122" s="36"/>
      <c r="EA122" s="36"/>
      <c r="EB122" s="36"/>
      <c r="EC122" s="36"/>
      <c r="ED122" s="36"/>
      <c r="EE122" s="36"/>
      <c r="EF122" s="36"/>
      <c r="EG122" s="36"/>
      <c r="EH122" s="36"/>
      <c r="EI122" s="36"/>
      <c r="EJ122" s="36"/>
      <c r="EK122" s="36"/>
      <c r="EL122" s="36"/>
      <c r="EM122" s="36"/>
      <c r="EN122" s="36"/>
      <c r="EO122" s="36"/>
      <c r="EP122" s="36"/>
      <c r="EQ122" s="36"/>
      <c r="ER122" s="36"/>
      <c r="ES122" s="36"/>
      <c r="ET122" s="36"/>
      <c r="EU122" s="36"/>
    </row>
    <row r="123" spans="1:151" ht="183.75" customHeight="1" x14ac:dyDescent="0.3">
      <c r="A123" s="36"/>
      <c r="B123" s="36"/>
      <c r="C123" s="36"/>
      <c r="D123" s="36"/>
      <c r="E123" s="37"/>
      <c r="F123" s="36"/>
      <c r="G123" s="36"/>
      <c r="H123" s="36"/>
      <c r="I123" s="37"/>
      <c r="J123" s="38"/>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8"/>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row>
    <row r="124" spans="1:151" ht="183.75" customHeight="1" x14ac:dyDescent="0.3">
      <c r="A124" s="36"/>
      <c r="B124" s="36"/>
      <c r="C124" s="36"/>
      <c r="D124" s="36"/>
      <c r="E124" s="37"/>
      <c r="F124" s="36"/>
      <c r="G124" s="36"/>
      <c r="H124" s="36"/>
      <c r="I124" s="37"/>
      <c r="J124" s="38"/>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8"/>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6"/>
      <c r="CX124" s="36"/>
      <c r="CY124" s="36"/>
      <c r="CZ124" s="36"/>
      <c r="DA124" s="36"/>
      <c r="DB124" s="36"/>
      <c r="DC124" s="36"/>
      <c r="DD124" s="36"/>
      <c r="DE124" s="36"/>
      <c r="DF124" s="36"/>
      <c r="DG124" s="36"/>
      <c r="DH124" s="36"/>
      <c r="DI124" s="36"/>
      <c r="DJ124" s="36"/>
      <c r="DK124" s="36"/>
      <c r="DL124" s="36"/>
      <c r="DM124" s="36"/>
      <c r="DN124" s="36"/>
      <c r="DO124" s="36"/>
      <c r="DP124" s="36"/>
      <c r="DQ124" s="36"/>
      <c r="DR124" s="36"/>
      <c r="DS124" s="36"/>
      <c r="DT124" s="36"/>
      <c r="DU124" s="36"/>
      <c r="DV124" s="36"/>
      <c r="DW124" s="36"/>
      <c r="DX124" s="36"/>
      <c r="DY124" s="36"/>
      <c r="DZ124" s="36"/>
      <c r="EA124" s="36"/>
      <c r="EB124" s="36"/>
      <c r="EC124" s="36"/>
      <c r="ED124" s="36"/>
      <c r="EE124" s="36"/>
      <c r="EF124" s="36"/>
      <c r="EG124" s="36"/>
      <c r="EH124" s="36"/>
      <c r="EI124" s="36"/>
      <c r="EJ124" s="36"/>
      <c r="EK124" s="36"/>
      <c r="EL124" s="36"/>
      <c r="EM124" s="36"/>
      <c r="EN124" s="36"/>
      <c r="EO124" s="36"/>
      <c r="EP124" s="36"/>
      <c r="EQ124" s="36"/>
      <c r="ER124" s="36"/>
      <c r="ES124" s="36"/>
      <c r="ET124" s="36"/>
      <c r="EU124" s="36"/>
    </row>
    <row r="125" spans="1:151" ht="183.75" customHeight="1" x14ac:dyDescent="0.3">
      <c r="A125" s="36"/>
      <c r="B125" s="36"/>
      <c r="C125" s="36"/>
      <c r="D125" s="36"/>
      <c r="E125" s="37"/>
      <c r="F125" s="36"/>
      <c r="G125" s="36"/>
      <c r="H125" s="36"/>
      <c r="I125" s="37"/>
      <c r="J125" s="38"/>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8"/>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row>
    <row r="126" spans="1:151" ht="183.75" customHeight="1" x14ac:dyDescent="0.3">
      <c r="A126" s="36"/>
      <c r="B126" s="36"/>
      <c r="C126" s="36"/>
      <c r="D126" s="36"/>
      <c r="E126" s="37"/>
      <c r="F126" s="36"/>
      <c r="G126" s="36"/>
      <c r="H126" s="36"/>
      <c r="I126" s="37"/>
      <c r="J126" s="38"/>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8"/>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6"/>
      <c r="CX126" s="36"/>
      <c r="CY126" s="36"/>
      <c r="CZ126" s="36"/>
      <c r="DA126" s="36"/>
      <c r="DB126" s="36"/>
      <c r="DC126" s="36"/>
      <c r="DD126" s="36"/>
      <c r="DE126" s="36"/>
      <c r="DF126" s="36"/>
      <c r="DG126" s="36"/>
      <c r="DH126" s="36"/>
      <c r="DI126" s="36"/>
      <c r="DJ126" s="36"/>
      <c r="DK126" s="36"/>
      <c r="DL126" s="36"/>
      <c r="DM126" s="36"/>
      <c r="DN126" s="36"/>
      <c r="DO126" s="36"/>
      <c r="DP126" s="36"/>
      <c r="DQ126" s="36"/>
      <c r="DR126" s="36"/>
      <c r="DS126" s="36"/>
      <c r="DT126" s="36"/>
      <c r="DU126" s="36"/>
      <c r="DV126" s="36"/>
      <c r="DW126" s="36"/>
      <c r="DX126" s="36"/>
      <c r="DY126" s="36"/>
      <c r="DZ126" s="36"/>
      <c r="EA126" s="36"/>
      <c r="EB126" s="36"/>
      <c r="EC126" s="36"/>
      <c r="ED126" s="36"/>
      <c r="EE126" s="36"/>
      <c r="EF126" s="36"/>
      <c r="EG126" s="36"/>
      <c r="EH126" s="36"/>
      <c r="EI126" s="36"/>
      <c r="EJ126" s="36"/>
      <c r="EK126" s="36"/>
      <c r="EL126" s="36"/>
      <c r="EM126" s="36"/>
      <c r="EN126" s="36"/>
      <c r="EO126" s="36"/>
      <c r="EP126" s="36"/>
      <c r="EQ126" s="36"/>
      <c r="ER126" s="36"/>
      <c r="ES126" s="36"/>
      <c r="ET126" s="36"/>
      <c r="EU126" s="36"/>
    </row>
    <row r="127" spans="1:151" ht="183.75" customHeight="1" x14ac:dyDescent="0.3">
      <c r="A127" s="36"/>
      <c r="B127" s="36"/>
      <c r="C127" s="36"/>
      <c r="D127" s="36"/>
      <c r="E127" s="37"/>
      <c r="F127" s="36"/>
      <c r="G127" s="36"/>
      <c r="H127" s="36"/>
      <c r="I127" s="37"/>
      <c r="J127" s="38"/>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8"/>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c r="DI127" s="36"/>
      <c r="DJ127" s="36"/>
      <c r="DK127" s="36"/>
      <c r="DL127" s="36"/>
      <c r="DM127" s="36"/>
      <c r="DN127" s="36"/>
      <c r="DO127" s="36"/>
      <c r="DP127" s="36"/>
      <c r="DQ127" s="36"/>
      <c r="DR127" s="36"/>
      <c r="DS127" s="36"/>
      <c r="DT127" s="36"/>
      <c r="DU127" s="36"/>
      <c r="DV127" s="36"/>
      <c r="DW127" s="36"/>
      <c r="DX127" s="36"/>
      <c r="DY127" s="36"/>
      <c r="DZ127" s="36"/>
      <c r="EA127" s="36"/>
      <c r="EB127" s="36"/>
      <c r="EC127" s="36"/>
      <c r="ED127" s="36"/>
      <c r="EE127" s="36"/>
      <c r="EF127" s="36"/>
      <c r="EG127" s="36"/>
      <c r="EH127" s="36"/>
      <c r="EI127" s="36"/>
      <c r="EJ127" s="36"/>
      <c r="EK127" s="36"/>
      <c r="EL127" s="36"/>
      <c r="EM127" s="36"/>
      <c r="EN127" s="36"/>
      <c r="EO127" s="36"/>
      <c r="EP127" s="36"/>
      <c r="EQ127" s="36"/>
      <c r="ER127" s="36"/>
      <c r="ES127" s="36"/>
      <c r="ET127" s="36"/>
      <c r="EU127" s="36"/>
    </row>
    <row r="128" spans="1:151" ht="183.75" customHeight="1" x14ac:dyDescent="0.3">
      <c r="A128" s="36"/>
      <c r="B128" s="36"/>
      <c r="C128" s="36"/>
      <c r="D128" s="36"/>
      <c r="E128" s="37"/>
      <c r="F128" s="36"/>
      <c r="G128" s="36"/>
      <c r="H128" s="36"/>
      <c r="I128" s="37"/>
      <c r="J128" s="38"/>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8"/>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36"/>
      <c r="BQ128" s="36"/>
      <c r="BR128" s="36"/>
      <c r="BS128" s="36"/>
      <c r="BT128" s="36"/>
      <c r="BU128" s="36"/>
      <c r="BV128" s="36"/>
      <c r="BW128" s="36"/>
      <c r="BX128" s="36"/>
      <c r="BY128" s="36"/>
      <c r="BZ128" s="36"/>
      <c r="CA128" s="36"/>
      <c r="CB128" s="36"/>
      <c r="CC128" s="36"/>
      <c r="CD128" s="36"/>
      <c r="CE128" s="36"/>
      <c r="CF128" s="36"/>
      <c r="CG128" s="36"/>
      <c r="CH128" s="36"/>
      <c r="CI128" s="36"/>
      <c r="CJ128" s="36"/>
      <c r="CK128" s="36"/>
      <c r="CL128" s="36"/>
      <c r="CM128" s="36"/>
      <c r="CN128" s="36"/>
      <c r="CO128" s="36"/>
      <c r="CP128" s="36"/>
      <c r="CQ128" s="36"/>
      <c r="CR128" s="36"/>
      <c r="CS128" s="36"/>
      <c r="CT128" s="36"/>
      <c r="CU128" s="36"/>
      <c r="CV128" s="36"/>
      <c r="CW128" s="36"/>
      <c r="CX128" s="36"/>
      <c r="CY128" s="36"/>
      <c r="CZ128" s="36"/>
      <c r="DA128" s="36"/>
      <c r="DB128" s="36"/>
      <c r="DC128" s="36"/>
      <c r="DD128" s="36"/>
      <c r="DE128" s="36"/>
      <c r="DF128" s="36"/>
      <c r="DG128" s="36"/>
      <c r="DH128" s="36"/>
      <c r="DI128" s="36"/>
      <c r="DJ128" s="36"/>
      <c r="DK128" s="36"/>
      <c r="DL128" s="36"/>
      <c r="DM128" s="36"/>
      <c r="DN128" s="36"/>
      <c r="DO128" s="36"/>
      <c r="DP128" s="36"/>
      <c r="DQ128" s="36"/>
      <c r="DR128" s="36"/>
      <c r="DS128" s="36"/>
      <c r="DT128" s="36"/>
      <c r="DU128" s="36"/>
      <c r="DV128" s="36"/>
      <c r="DW128" s="36"/>
      <c r="DX128" s="36"/>
      <c r="DY128" s="36"/>
      <c r="DZ128" s="36"/>
      <c r="EA128" s="36"/>
      <c r="EB128" s="36"/>
      <c r="EC128" s="36"/>
      <c r="ED128" s="36"/>
      <c r="EE128" s="36"/>
      <c r="EF128" s="36"/>
      <c r="EG128" s="36"/>
      <c r="EH128" s="36"/>
      <c r="EI128" s="36"/>
      <c r="EJ128" s="36"/>
      <c r="EK128" s="36"/>
      <c r="EL128" s="36"/>
      <c r="EM128" s="36"/>
      <c r="EN128" s="36"/>
      <c r="EO128" s="36"/>
      <c r="EP128" s="36"/>
      <c r="EQ128" s="36"/>
      <c r="ER128" s="36"/>
      <c r="ES128" s="36"/>
      <c r="ET128" s="36"/>
      <c r="EU128" s="36"/>
    </row>
    <row r="129" spans="1:151" ht="183.75" customHeight="1" x14ac:dyDescent="0.3">
      <c r="A129" s="36"/>
      <c r="B129" s="36"/>
      <c r="C129" s="36"/>
      <c r="D129" s="36"/>
      <c r="E129" s="37"/>
      <c r="F129" s="36"/>
      <c r="G129" s="36"/>
      <c r="H129" s="36"/>
      <c r="I129" s="37"/>
      <c r="J129" s="38"/>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8"/>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c r="BS129" s="36"/>
      <c r="BT129" s="36"/>
      <c r="BU129" s="36"/>
      <c r="BV129" s="36"/>
      <c r="BW129" s="36"/>
      <c r="BX129" s="36"/>
      <c r="BY129" s="36"/>
      <c r="BZ129" s="36"/>
      <c r="CA129" s="36"/>
      <c r="CB129" s="36"/>
      <c r="CC129" s="36"/>
      <c r="CD129" s="36"/>
      <c r="CE129" s="36"/>
      <c r="CF129" s="36"/>
      <c r="CG129" s="36"/>
      <c r="CH129" s="36"/>
      <c r="CI129" s="36"/>
      <c r="CJ129" s="36"/>
      <c r="CK129" s="36"/>
      <c r="CL129" s="36"/>
      <c r="CM129" s="36"/>
      <c r="CN129" s="36"/>
      <c r="CO129" s="36"/>
      <c r="CP129" s="36"/>
      <c r="CQ129" s="36"/>
      <c r="CR129" s="36"/>
      <c r="CS129" s="36"/>
      <c r="CT129" s="36"/>
      <c r="CU129" s="36"/>
      <c r="CV129" s="36"/>
      <c r="CW129" s="36"/>
      <c r="CX129" s="36"/>
      <c r="CY129" s="36"/>
      <c r="CZ129" s="36"/>
      <c r="DA129" s="36"/>
      <c r="DB129" s="36"/>
      <c r="DC129" s="36"/>
      <c r="DD129" s="36"/>
      <c r="DE129" s="36"/>
      <c r="DF129" s="36"/>
      <c r="DG129" s="36"/>
      <c r="DH129" s="36"/>
      <c r="DI129" s="36"/>
      <c r="DJ129" s="36"/>
      <c r="DK129" s="36"/>
      <c r="DL129" s="36"/>
      <c r="DM129" s="36"/>
      <c r="DN129" s="36"/>
      <c r="DO129" s="36"/>
      <c r="DP129" s="36"/>
      <c r="DQ129" s="36"/>
      <c r="DR129" s="36"/>
      <c r="DS129" s="36"/>
      <c r="DT129" s="36"/>
      <c r="DU129" s="36"/>
      <c r="DV129" s="36"/>
      <c r="DW129" s="36"/>
      <c r="DX129" s="36"/>
      <c r="DY129" s="36"/>
      <c r="DZ129" s="36"/>
      <c r="EA129" s="36"/>
      <c r="EB129" s="36"/>
      <c r="EC129" s="36"/>
      <c r="ED129" s="36"/>
      <c r="EE129" s="36"/>
      <c r="EF129" s="36"/>
      <c r="EG129" s="36"/>
      <c r="EH129" s="36"/>
      <c r="EI129" s="36"/>
      <c r="EJ129" s="36"/>
      <c r="EK129" s="36"/>
      <c r="EL129" s="36"/>
      <c r="EM129" s="36"/>
      <c r="EN129" s="36"/>
      <c r="EO129" s="36"/>
      <c r="EP129" s="36"/>
      <c r="EQ129" s="36"/>
      <c r="ER129" s="36"/>
      <c r="ES129" s="36"/>
      <c r="ET129" s="36"/>
      <c r="EU129" s="36"/>
    </row>
    <row r="130" spans="1:151" ht="183.75" customHeight="1" x14ac:dyDescent="0.3">
      <c r="A130" s="36"/>
      <c r="B130" s="36"/>
      <c r="C130" s="36"/>
      <c r="D130" s="36"/>
      <c r="E130" s="37"/>
      <c r="F130" s="36"/>
      <c r="G130" s="36"/>
      <c r="H130" s="36"/>
      <c r="I130" s="37"/>
      <c r="J130" s="38"/>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8"/>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6"/>
      <c r="BV130" s="36"/>
      <c r="BW130" s="36"/>
      <c r="BX130" s="36"/>
      <c r="BY130" s="36"/>
      <c r="BZ130" s="36"/>
      <c r="CA130" s="36"/>
      <c r="CB130" s="36"/>
      <c r="CC130" s="36"/>
      <c r="CD130" s="36"/>
      <c r="CE130" s="36"/>
      <c r="CF130" s="36"/>
      <c r="CG130" s="36"/>
      <c r="CH130" s="36"/>
      <c r="CI130" s="36"/>
      <c r="CJ130" s="36"/>
      <c r="CK130" s="36"/>
      <c r="CL130" s="36"/>
      <c r="CM130" s="36"/>
      <c r="CN130" s="36"/>
      <c r="CO130" s="36"/>
      <c r="CP130" s="36"/>
      <c r="CQ130" s="36"/>
      <c r="CR130" s="36"/>
      <c r="CS130" s="36"/>
      <c r="CT130" s="36"/>
      <c r="CU130" s="36"/>
      <c r="CV130" s="36"/>
      <c r="CW130" s="36"/>
      <c r="CX130" s="36"/>
      <c r="CY130" s="36"/>
      <c r="CZ130" s="36"/>
      <c r="DA130" s="36"/>
      <c r="DB130" s="36"/>
      <c r="DC130" s="36"/>
      <c r="DD130" s="36"/>
      <c r="DE130" s="36"/>
      <c r="DF130" s="36"/>
      <c r="DG130" s="36"/>
      <c r="DH130" s="36"/>
      <c r="DI130" s="36"/>
      <c r="DJ130" s="36"/>
      <c r="DK130" s="36"/>
      <c r="DL130" s="36"/>
      <c r="DM130" s="36"/>
      <c r="DN130" s="36"/>
      <c r="DO130" s="36"/>
      <c r="DP130" s="36"/>
      <c r="DQ130" s="36"/>
      <c r="DR130" s="36"/>
      <c r="DS130" s="36"/>
      <c r="DT130" s="36"/>
      <c r="DU130" s="36"/>
      <c r="DV130" s="36"/>
      <c r="DW130" s="36"/>
      <c r="DX130" s="36"/>
      <c r="DY130" s="36"/>
      <c r="DZ130" s="36"/>
      <c r="EA130" s="36"/>
      <c r="EB130" s="36"/>
      <c r="EC130" s="36"/>
      <c r="ED130" s="36"/>
      <c r="EE130" s="36"/>
      <c r="EF130" s="36"/>
      <c r="EG130" s="36"/>
      <c r="EH130" s="36"/>
      <c r="EI130" s="36"/>
      <c r="EJ130" s="36"/>
      <c r="EK130" s="36"/>
      <c r="EL130" s="36"/>
      <c r="EM130" s="36"/>
      <c r="EN130" s="36"/>
      <c r="EO130" s="36"/>
      <c r="EP130" s="36"/>
      <c r="EQ130" s="36"/>
      <c r="ER130" s="36"/>
      <c r="ES130" s="36"/>
      <c r="ET130" s="36"/>
      <c r="EU130" s="36"/>
    </row>
    <row r="131" spans="1:151" ht="183.75" customHeight="1" x14ac:dyDescent="0.3">
      <c r="A131" s="36"/>
      <c r="B131" s="36"/>
      <c r="C131" s="36"/>
      <c r="D131" s="36"/>
      <c r="E131" s="37"/>
      <c r="F131" s="36"/>
      <c r="G131" s="36"/>
      <c r="H131" s="36"/>
      <c r="I131" s="37"/>
      <c r="J131" s="38"/>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8"/>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6"/>
      <c r="BV131" s="36"/>
      <c r="BW131" s="36"/>
      <c r="BX131" s="36"/>
      <c r="BY131" s="36"/>
      <c r="BZ131" s="36"/>
      <c r="CA131" s="36"/>
      <c r="CB131" s="36"/>
      <c r="CC131" s="36"/>
      <c r="CD131" s="36"/>
      <c r="CE131" s="36"/>
      <c r="CF131" s="36"/>
      <c r="CG131" s="36"/>
      <c r="CH131" s="36"/>
      <c r="CI131" s="36"/>
      <c r="CJ131" s="36"/>
      <c r="CK131" s="36"/>
      <c r="CL131" s="36"/>
      <c r="CM131" s="36"/>
      <c r="CN131" s="36"/>
      <c r="CO131" s="36"/>
      <c r="CP131" s="36"/>
      <c r="CQ131" s="36"/>
      <c r="CR131" s="36"/>
      <c r="CS131" s="36"/>
      <c r="CT131" s="36"/>
      <c r="CU131" s="36"/>
      <c r="CV131" s="36"/>
      <c r="CW131" s="36"/>
      <c r="CX131" s="36"/>
      <c r="CY131" s="36"/>
      <c r="CZ131" s="36"/>
      <c r="DA131" s="36"/>
      <c r="DB131" s="36"/>
      <c r="DC131" s="36"/>
      <c r="DD131" s="36"/>
      <c r="DE131" s="36"/>
      <c r="DF131" s="36"/>
      <c r="DG131" s="36"/>
      <c r="DH131" s="36"/>
      <c r="DI131" s="36"/>
      <c r="DJ131" s="36"/>
      <c r="DK131" s="36"/>
      <c r="DL131" s="36"/>
      <c r="DM131" s="36"/>
      <c r="DN131" s="36"/>
      <c r="DO131" s="36"/>
      <c r="DP131" s="36"/>
      <c r="DQ131" s="36"/>
      <c r="DR131" s="36"/>
      <c r="DS131" s="36"/>
      <c r="DT131" s="36"/>
      <c r="DU131" s="36"/>
      <c r="DV131" s="36"/>
      <c r="DW131" s="36"/>
      <c r="DX131" s="36"/>
      <c r="DY131" s="36"/>
      <c r="DZ131" s="36"/>
      <c r="EA131" s="36"/>
      <c r="EB131" s="36"/>
      <c r="EC131" s="36"/>
      <c r="ED131" s="36"/>
      <c r="EE131" s="36"/>
      <c r="EF131" s="36"/>
      <c r="EG131" s="36"/>
      <c r="EH131" s="36"/>
      <c r="EI131" s="36"/>
      <c r="EJ131" s="36"/>
      <c r="EK131" s="36"/>
      <c r="EL131" s="36"/>
      <c r="EM131" s="36"/>
      <c r="EN131" s="36"/>
      <c r="EO131" s="36"/>
      <c r="EP131" s="36"/>
      <c r="EQ131" s="36"/>
      <c r="ER131" s="36"/>
      <c r="ES131" s="36"/>
      <c r="ET131" s="36"/>
      <c r="EU131" s="36"/>
    </row>
    <row r="132" spans="1:151" ht="183.75" customHeight="1" x14ac:dyDescent="0.3">
      <c r="A132" s="36"/>
      <c r="B132" s="36"/>
      <c r="C132" s="36"/>
      <c r="D132" s="36"/>
      <c r="E132" s="37"/>
      <c r="F132" s="36"/>
      <c r="G132" s="36"/>
      <c r="H132" s="36"/>
      <c r="I132" s="37"/>
      <c r="J132" s="38"/>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8"/>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6"/>
      <c r="CK132" s="36"/>
      <c r="CL132" s="36"/>
      <c r="CM132" s="36"/>
      <c r="CN132" s="36"/>
      <c r="CO132" s="36"/>
      <c r="CP132" s="36"/>
      <c r="CQ132" s="36"/>
      <c r="CR132" s="36"/>
      <c r="CS132" s="36"/>
      <c r="CT132" s="36"/>
      <c r="CU132" s="36"/>
      <c r="CV132" s="36"/>
      <c r="CW132" s="36"/>
      <c r="CX132" s="36"/>
      <c r="CY132" s="36"/>
      <c r="CZ132" s="36"/>
      <c r="DA132" s="36"/>
      <c r="DB132" s="36"/>
      <c r="DC132" s="36"/>
      <c r="DD132" s="36"/>
      <c r="DE132" s="36"/>
      <c r="DF132" s="36"/>
      <c r="DG132" s="36"/>
      <c r="DH132" s="36"/>
      <c r="DI132" s="36"/>
      <c r="DJ132" s="36"/>
      <c r="DK132" s="36"/>
      <c r="DL132" s="36"/>
      <c r="DM132" s="36"/>
      <c r="DN132" s="36"/>
      <c r="DO132" s="36"/>
      <c r="DP132" s="36"/>
      <c r="DQ132" s="36"/>
      <c r="DR132" s="36"/>
      <c r="DS132" s="36"/>
      <c r="DT132" s="36"/>
      <c r="DU132" s="36"/>
      <c r="DV132" s="36"/>
      <c r="DW132" s="36"/>
      <c r="DX132" s="36"/>
      <c r="DY132" s="36"/>
      <c r="DZ132" s="36"/>
      <c r="EA132" s="36"/>
      <c r="EB132" s="36"/>
      <c r="EC132" s="36"/>
      <c r="ED132" s="36"/>
      <c r="EE132" s="36"/>
      <c r="EF132" s="36"/>
      <c r="EG132" s="36"/>
      <c r="EH132" s="36"/>
      <c r="EI132" s="36"/>
      <c r="EJ132" s="36"/>
      <c r="EK132" s="36"/>
      <c r="EL132" s="36"/>
      <c r="EM132" s="36"/>
      <c r="EN132" s="36"/>
      <c r="EO132" s="36"/>
      <c r="EP132" s="36"/>
      <c r="EQ132" s="36"/>
      <c r="ER132" s="36"/>
      <c r="ES132" s="36"/>
      <c r="ET132" s="36"/>
      <c r="EU132" s="36"/>
    </row>
    <row r="133" spans="1:151" ht="183.75" customHeight="1" x14ac:dyDescent="0.3">
      <c r="A133" s="36"/>
      <c r="B133" s="36"/>
      <c r="C133" s="36"/>
      <c r="D133" s="36"/>
      <c r="E133" s="37"/>
      <c r="F133" s="36"/>
      <c r="G133" s="36"/>
      <c r="H133" s="36"/>
      <c r="I133" s="37"/>
      <c r="J133" s="38"/>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8"/>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c r="EH133" s="36"/>
      <c r="EI133" s="36"/>
      <c r="EJ133" s="36"/>
      <c r="EK133" s="36"/>
      <c r="EL133" s="36"/>
      <c r="EM133" s="36"/>
      <c r="EN133" s="36"/>
      <c r="EO133" s="36"/>
      <c r="EP133" s="36"/>
      <c r="EQ133" s="36"/>
      <c r="ER133" s="36"/>
      <c r="ES133" s="36"/>
      <c r="ET133" s="36"/>
      <c r="EU133" s="36"/>
    </row>
    <row r="134" spans="1:151" ht="183.75" customHeight="1" x14ac:dyDescent="0.3">
      <c r="A134" s="36"/>
      <c r="B134" s="36"/>
      <c r="C134" s="36"/>
      <c r="D134" s="36"/>
      <c r="E134" s="37"/>
      <c r="F134" s="36"/>
      <c r="G134" s="36"/>
      <c r="H134" s="36"/>
      <c r="I134" s="37"/>
      <c r="J134" s="38"/>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8"/>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c r="DI134" s="36"/>
      <c r="DJ134" s="36"/>
      <c r="DK134" s="36"/>
      <c r="DL134" s="36"/>
      <c r="DM134" s="36"/>
      <c r="DN134" s="36"/>
      <c r="DO134" s="36"/>
      <c r="DP134" s="36"/>
      <c r="DQ134" s="36"/>
      <c r="DR134" s="36"/>
      <c r="DS134" s="36"/>
      <c r="DT134" s="36"/>
      <c r="DU134" s="36"/>
      <c r="DV134" s="36"/>
      <c r="DW134" s="36"/>
      <c r="DX134" s="36"/>
      <c r="DY134" s="36"/>
      <c r="DZ134" s="36"/>
      <c r="EA134" s="36"/>
      <c r="EB134" s="36"/>
      <c r="EC134" s="36"/>
      <c r="ED134" s="36"/>
      <c r="EE134" s="36"/>
      <c r="EF134" s="36"/>
      <c r="EG134" s="36"/>
      <c r="EH134" s="36"/>
      <c r="EI134" s="36"/>
      <c r="EJ134" s="36"/>
      <c r="EK134" s="36"/>
      <c r="EL134" s="36"/>
      <c r="EM134" s="36"/>
      <c r="EN134" s="36"/>
      <c r="EO134" s="36"/>
      <c r="EP134" s="36"/>
      <c r="EQ134" s="36"/>
      <c r="ER134" s="36"/>
      <c r="ES134" s="36"/>
      <c r="ET134" s="36"/>
      <c r="EU134" s="36"/>
    </row>
    <row r="135" spans="1:151" ht="183.75" customHeight="1" x14ac:dyDescent="0.3">
      <c r="A135" s="36"/>
      <c r="B135" s="36"/>
      <c r="C135" s="36"/>
      <c r="D135" s="36"/>
      <c r="E135" s="37"/>
      <c r="F135" s="36"/>
      <c r="G135" s="36"/>
      <c r="H135" s="36"/>
      <c r="I135" s="37"/>
      <c r="J135" s="38"/>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8"/>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c r="DI135" s="36"/>
      <c r="DJ135" s="36"/>
      <c r="DK135" s="36"/>
      <c r="DL135" s="36"/>
      <c r="DM135" s="36"/>
      <c r="DN135" s="36"/>
      <c r="DO135" s="36"/>
      <c r="DP135" s="36"/>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c r="EQ135" s="36"/>
      <c r="ER135" s="36"/>
      <c r="ES135" s="36"/>
      <c r="ET135" s="36"/>
      <c r="EU135" s="36"/>
    </row>
    <row r="136" spans="1:151" ht="183.75" customHeight="1" x14ac:dyDescent="0.3">
      <c r="A136" s="36"/>
      <c r="B136" s="36"/>
      <c r="C136" s="36"/>
      <c r="D136" s="36"/>
      <c r="E136" s="37"/>
      <c r="F136" s="36"/>
      <c r="G136" s="36"/>
      <c r="H136" s="36"/>
      <c r="I136" s="37"/>
      <c r="J136" s="38"/>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8"/>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6"/>
      <c r="CX136" s="36"/>
      <c r="CY136" s="36"/>
      <c r="CZ136" s="36"/>
      <c r="DA136" s="36"/>
      <c r="DB136" s="36"/>
      <c r="DC136" s="36"/>
      <c r="DD136" s="36"/>
      <c r="DE136" s="36"/>
      <c r="DF136" s="36"/>
      <c r="DG136" s="36"/>
      <c r="DH136" s="36"/>
      <c r="DI136" s="36"/>
      <c r="DJ136" s="36"/>
      <c r="DK136" s="36"/>
      <c r="DL136" s="36"/>
      <c r="DM136" s="36"/>
      <c r="DN136" s="36"/>
      <c r="DO136" s="36"/>
      <c r="DP136" s="36"/>
      <c r="DQ136" s="36"/>
      <c r="DR136" s="36"/>
      <c r="DS136" s="36"/>
      <c r="DT136" s="36"/>
      <c r="DU136" s="36"/>
      <c r="DV136" s="36"/>
      <c r="DW136" s="36"/>
      <c r="DX136" s="36"/>
      <c r="DY136" s="36"/>
      <c r="DZ136" s="36"/>
      <c r="EA136" s="36"/>
      <c r="EB136" s="36"/>
      <c r="EC136" s="36"/>
      <c r="ED136" s="36"/>
      <c r="EE136" s="36"/>
      <c r="EF136" s="36"/>
      <c r="EG136" s="36"/>
      <c r="EH136" s="36"/>
      <c r="EI136" s="36"/>
      <c r="EJ136" s="36"/>
      <c r="EK136" s="36"/>
      <c r="EL136" s="36"/>
      <c r="EM136" s="36"/>
      <c r="EN136" s="36"/>
      <c r="EO136" s="36"/>
      <c r="EP136" s="36"/>
      <c r="EQ136" s="36"/>
      <c r="ER136" s="36"/>
      <c r="ES136" s="36"/>
      <c r="ET136" s="36"/>
      <c r="EU136" s="36"/>
    </row>
    <row r="137" spans="1:151" ht="183.75" customHeight="1" x14ac:dyDescent="0.3">
      <c r="A137" s="36"/>
      <c r="B137" s="36"/>
      <c r="C137" s="36"/>
      <c r="D137" s="36"/>
      <c r="E137" s="37"/>
      <c r="F137" s="36"/>
      <c r="G137" s="36"/>
      <c r="H137" s="36"/>
      <c r="I137" s="37"/>
      <c r="J137" s="38"/>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8"/>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c r="CZ137" s="36"/>
      <c r="DA137" s="36"/>
      <c r="DB137" s="36"/>
      <c r="DC137" s="36"/>
      <c r="DD137" s="36"/>
      <c r="DE137" s="36"/>
      <c r="DF137" s="36"/>
      <c r="DG137" s="36"/>
      <c r="DH137" s="36"/>
      <c r="DI137" s="36"/>
      <c r="DJ137" s="36"/>
      <c r="DK137" s="36"/>
      <c r="DL137" s="36"/>
      <c r="DM137" s="36"/>
      <c r="DN137" s="36"/>
      <c r="DO137" s="36"/>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row>
    <row r="138" spans="1:151" ht="183.75" customHeight="1" x14ac:dyDescent="0.3">
      <c r="A138" s="36"/>
      <c r="B138" s="36"/>
      <c r="C138" s="36"/>
      <c r="D138" s="36"/>
      <c r="E138" s="37"/>
      <c r="F138" s="36"/>
      <c r="G138" s="36"/>
      <c r="H138" s="36"/>
      <c r="I138" s="37"/>
      <c r="J138" s="38"/>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8"/>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c r="DD138" s="36"/>
      <c r="DE138" s="36"/>
      <c r="DF138" s="36"/>
      <c r="DG138" s="36"/>
      <c r="DH138" s="36"/>
      <c r="DI138" s="36"/>
      <c r="DJ138" s="36"/>
      <c r="DK138" s="36"/>
      <c r="DL138" s="36"/>
      <c r="DM138" s="36"/>
      <c r="DN138" s="36"/>
      <c r="DO138" s="36"/>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row>
    <row r="139" spans="1:151" ht="183.75" customHeight="1" x14ac:dyDescent="0.3">
      <c r="A139" s="36"/>
      <c r="B139" s="36"/>
      <c r="C139" s="36"/>
      <c r="D139" s="36"/>
      <c r="E139" s="37"/>
      <c r="F139" s="36"/>
      <c r="G139" s="36"/>
      <c r="H139" s="36"/>
      <c r="I139" s="37"/>
      <c r="J139" s="38"/>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8"/>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c r="DD139" s="36"/>
      <c r="DE139" s="36"/>
      <c r="DF139" s="36"/>
      <c r="DG139" s="36"/>
      <c r="DH139" s="36"/>
      <c r="DI139" s="36"/>
      <c r="DJ139" s="36"/>
      <c r="DK139" s="36"/>
      <c r="DL139" s="36"/>
      <c r="DM139" s="36"/>
      <c r="DN139" s="36"/>
      <c r="DO139" s="36"/>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row>
    <row r="140" spans="1:151" ht="183.75" customHeight="1" x14ac:dyDescent="0.3">
      <c r="A140" s="36"/>
      <c r="B140" s="36"/>
      <c r="C140" s="36"/>
      <c r="D140" s="36"/>
      <c r="E140" s="37"/>
      <c r="F140" s="36"/>
      <c r="G140" s="36"/>
      <c r="H140" s="36"/>
      <c r="I140" s="37"/>
      <c r="J140" s="38"/>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8"/>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c r="DC140" s="36"/>
      <c r="DD140" s="36"/>
      <c r="DE140" s="36"/>
      <c r="DF140" s="36"/>
      <c r="DG140" s="36"/>
      <c r="DH140" s="36"/>
      <c r="DI140" s="36"/>
      <c r="DJ140" s="36"/>
      <c r="DK140" s="36"/>
      <c r="DL140" s="36"/>
      <c r="DM140" s="36"/>
      <c r="DN140" s="36"/>
      <c r="DO140" s="36"/>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row>
    <row r="141" spans="1:151" ht="183.75" customHeight="1" x14ac:dyDescent="0.3">
      <c r="A141" s="36"/>
      <c r="B141" s="36"/>
      <c r="C141" s="36"/>
      <c r="D141" s="36"/>
      <c r="E141" s="37"/>
      <c r="F141" s="36"/>
      <c r="G141" s="36"/>
      <c r="H141" s="36"/>
      <c r="I141" s="37"/>
      <c r="J141" s="38"/>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8"/>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c r="DC141" s="36"/>
      <c r="DD141" s="36"/>
      <c r="DE141" s="36"/>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row>
    <row r="142" spans="1:151" ht="183.75" customHeight="1" x14ac:dyDescent="0.3">
      <c r="A142" s="36"/>
      <c r="B142" s="36"/>
      <c r="C142" s="36"/>
      <c r="D142" s="36"/>
      <c r="E142" s="37"/>
      <c r="F142" s="36"/>
      <c r="G142" s="36"/>
      <c r="H142" s="36"/>
      <c r="I142" s="37"/>
      <c r="J142" s="38"/>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8"/>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row>
    <row r="143" spans="1:151" ht="183.75" customHeight="1" x14ac:dyDescent="0.3">
      <c r="A143" s="36"/>
      <c r="B143" s="36"/>
      <c r="C143" s="36"/>
      <c r="D143" s="36"/>
      <c r="E143" s="37"/>
      <c r="F143" s="36"/>
      <c r="G143" s="36"/>
      <c r="H143" s="36"/>
      <c r="I143" s="37"/>
      <c r="J143" s="38"/>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8"/>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row>
    <row r="144" spans="1:151" ht="183.75" customHeight="1" x14ac:dyDescent="0.3">
      <c r="A144" s="36"/>
      <c r="B144" s="36"/>
      <c r="C144" s="36"/>
      <c r="D144" s="36"/>
      <c r="E144" s="37"/>
      <c r="F144" s="36"/>
      <c r="G144" s="36"/>
      <c r="H144" s="36"/>
      <c r="I144" s="37"/>
      <c r="J144" s="38"/>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8"/>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6"/>
      <c r="CX144" s="36"/>
      <c r="CY144" s="36"/>
      <c r="CZ144" s="36"/>
      <c r="DA144" s="36"/>
      <c r="DB144" s="36"/>
      <c r="DC144" s="36"/>
      <c r="DD144" s="36"/>
      <c r="DE144" s="36"/>
      <c r="DF144" s="36"/>
      <c r="DG144" s="36"/>
      <c r="DH144" s="36"/>
      <c r="DI144" s="36"/>
      <c r="DJ144" s="36"/>
      <c r="DK144" s="36"/>
      <c r="DL144" s="36"/>
      <c r="DM144" s="36"/>
      <c r="DN144" s="36"/>
      <c r="DO144" s="36"/>
      <c r="DP144" s="36"/>
      <c r="DQ144" s="36"/>
      <c r="DR144" s="36"/>
      <c r="DS144" s="36"/>
      <c r="DT144" s="36"/>
      <c r="DU144" s="36"/>
      <c r="DV144" s="36"/>
      <c r="DW144" s="36"/>
      <c r="DX144" s="36"/>
      <c r="DY144" s="36"/>
      <c r="DZ144" s="36"/>
      <c r="EA144" s="36"/>
      <c r="EB144" s="36"/>
      <c r="EC144" s="36"/>
      <c r="ED144" s="36"/>
      <c r="EE144" s="36"/>
      <c r="EF144" s="36"/>
      <c r="EG144" s="36"/>
      <c r="EH144" s="36"/>
      <c r="EI144" s="36"/>
      <c r="EJ144" s="36"/>
      <c r="EK144" s="36"/>
      <c r="EL144" s="36"/>
      <c r="EM144" s="36"/>
      <c r="EN144" s="36"/>
      <c r="EO144" s="36"/>
      <c r="EP144" s="36"/>
      <c r="EQ144" s="36"/>
      <c r="ER144" s="36"/>
      <c r="ES144" s="36"/>
      <c r="ET144" s="36"/>
      <c r="EU144" s="36"/>
    </row>
    <row r="145" spans="1:151" ht="183.75" customHeight="1" x14ac:dyDescent="0.3">
      <c r="A145" s="36"/>
      <c r="B145" s="36"/>
      <c r="C145" s="36"/>
      <c r="D145" s="36"/>
      <c r="E145" s="37"/>
      <c r="F145" s="36"/>
      <c r="G145" s="36"/>
      <c r="H145" s="36"/>
      <c r="I145" s="37"/>
      <c r="J145" s="38"/>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8"/>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row>
    <row r="146" spans="1:151" ht="183.75" customHeight="1" x14ac:dyDescent="0.3">
      <c r="A146" s="36"/>
      <c r="B146" s="36"/>
      <c r="C146" s="36"/>
      <c r="D146" s="36"/>
      <c r="E146" s="37"/>
      <c r="F146" s="36"/>
      <c r="G146" s="36"/>
      <c r="H146" s="36"/>
      <c r="I146" s="37"/>
      <c r="J146" s="38"/>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8"/>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row>
    <row r="147" spans="1:151" ht="183.75" customHeight="1" x14ac:dyDescent="0.3">
      <c r="A147" s="36"/>
      <c r="B147" s="36"/>
      <c r="C147" s="36"/>
      <c r="D147" s="36"/>
      <c r="E147" s="37"/>
      <c r="F147" s="36"/>
      <c r="G147" s="36"/>
      <c r="H147" s="36"/>
      <c r="I147" s="37"/>
      <c r="J147" s="38"/>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8"/>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row>
    <row r="148" spans="1:151" ht="183.75" customHeight="1" x14ac:dyDescent="0.3">
      <c r="A148" s="36"/>
      <c r="B148" s="36"/>
      <c r="C148" s="36"/>
      <c r="D148" s="36"/>
      <c r="E148" s="37"/>
      <c r="F148" s="36"/>
      <c r="G148" s="36"/>
      <c r="H148" s="36"/>
      <c r="I148" s="37"/>
      <c r="J148" s="38"/>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8"/>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row>
    <row r="149" spans="1:151" ht="183.75" customHeight="1" x14ac:dyDescent="0.3">
      <c r="A149" s="36"/>
      <c r="B149" s="36"/>
      <c r="C149" s="36"/>
      <c r="D149" s="36"/>
      <c r="E149" s="37"/>
      <c r="F149" s="36"/>
      <c r="G149" s="36"/>
      <c r="H149" s="36"/>
      <c r="I149" s="37"/>
      <c r="J149" s="38"/>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8"/>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c r="EB149" s="36"/>
      <c r="EC149" s="36"/>
      <c r="ED149" s="36"/>
      <c r="EE149" s="36"/>
      <c r="EF149" s="36"/>
      <c r="EG149" s="36"/>
      <c r="EH149" s="36"/>
      <c r="EI149" s="36"/>
      <c r="EJ149" s="36"/>
      <c r="EK149" s="36"/>
      <c r="EL149" s="36"/>
      <c r="EM149" s="36"/>
      <c r="EN149" s="36"/>
      <c r="EO149" s="36"/>
      <c r="EP149" s="36"/>
      <c r="EQ149" s="36"/>
      <c r="ER149" s="36"/>
      <c r="ES149" s="36"/>
      <c r="ET149" s="36"/>
      <c r="EU149" s="36"/>
    </row>
    <row r="150" spans="1:151" ht="183.75" customHeight="1" x14ac:dyDescent="0.3">
      <c r="A150" s="36"/>
      <c r="B150" s="36"/>
      <c r="C150" s="36"/>
      <c r="D150" s="36"/>
      <c r="E150" s="37"/>
      <c r="F150" s="36"/>
      <c r="G150" s="36"/>
      <c r="H150" s="36"/>
      <c r="I150" s="37"/>
      <c r="J150" s="38"/>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8"/>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c r="EB150" s="36"/>
      <c r="EC150" s="36"/>
      <c r="ED150" s="36"/>
      <c r="EE150" s="36"/>
      <c r="EF150" s="36"/>
      <c r="EG150" s="36"/>
      <c r="EH150" s="36"/>
      <c r="EI150" s="36"/>
      <c r="EJ150" s="36"/>
      <c r="EK150" s="36"/>
      <c r="EL150" s="36"/>
      <c r="EM150" s="36"/>
      <c r="EN150" s="36"/>
      <c r="EO150" s="36"/>
      <c r="EP150" s="36"/>
      <c r="EQ150" s="36"/>
      <c r="ER150" s="36"/>
      <c r="ES150" s="36"/>
      <c r="ET150" s="36"/>
      <c r="EU150" s="36"/>
    </row>
    <row r="151" spans="1:151" ht="183.75" customHeight="1" x14ac:dyDescent="0.3">
      <c r="A151" s="36"/>
      <c r="B151" s="36"/>
      <c r="C151" s="36"/>
      <c r="D151" s="36"/>
      <c r="E151" s="37"/>
      <c r="F151" s="36"/>
      <c r="G151" s="36"/>
      <c r="H151" s="36"/>
      <c r="I151" s="37"/>
      <c r="J151" s="38"/>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8"/>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row>
    <row r="152" spans="1:151" ht="183.75" customHeight="1" x14ac:dyDescent="0.3">
      <c r="A152" s="36"/>
      <c r="B152" s="36"/>
      <c r="C152" s="36"/>
      <c r="D152" s="36"/>
      <c r="E152" s="37"/>
      <c r="F152" s="36"/>
      <c r="G152" s="36"/>
      <c r="H152" s="36"/>
      <c r="I152" s="37"/>
      <c r="J152" s="38"/>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8"/>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row>
    <row r="153" spans="1:151" ht="183.75" customHeight="1" x14ac:dyDescent="0.3">
      <c r="A153" s="36"/>
      <c r="B153" s="36"/>
      <c r="C153" s="36"/>
      <c r="D153" s="36"/>
      <c r="E153" s="37"/>
      <c r="F153" s="36"/>
      <c r="G153" s="36"/>
      <c r="H153" s="36"/>
      <c r="I153" s="37"/>
      <c r="J153" s="38"/>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8"/>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c r="DJ153" s="36"/>
      <c r="DK153" s="36"/>
      <c r="DL153" s="36"/>
      <c r="DM153" s="36"/>
      <c r="DN153" s="36"/>
      <c r="DO153" s="36"/>
      <c r="DP153" s="36"/>
      <c r="DQ153" s="36"/>
      <c r="DR153" s="36"/>
      <c r="DS153" s="36"/>
      <c r="DT153" s="36"/>
      <c r="DU153" s="36"/>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row>
    <row r="154" spans="1:151" ht="183.75" customHeight="1" x14ac:dyDescent="0.3">
      <c r="A154" s="36"/>
      <c r="B154" s="36"/>
      <c r="C154" s="36"/>
      <c r="D154" s="36"/>
      <c r="E154" s="37"/>
      <c r="F154" s="36"/>
      <c r="G154" s="36"/>
      <c r="H154" s="36"/>
      <c r="I154" s="37"/>
      <c r="J154" s="38"/>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8"/>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c r="DJ154" s="36"/>
      <c r="DK154" s="36"/>
      <c r="DL154" s="36"/>
      <c r="DM154" s="36"/>
      <c r="DN154" s="36"/>
      <c r="DO154" s="36"/>
      <c r="DP154" s="36"/>
      <c r="DQ154" s="36"/>
      <c r="DR154" s="36"/>
      <c r="DS154" s="36"/>
      <c r="DT154" s="36"/>
      <c r="DU154" s="36"/>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row>
    <row r="155" spans="1:151" ht="183.75" customHeight="1" x14ac:dyDescent="0.3">
      <c r="A155" s="36"/>
      <c r="B155" s="36"/>
      <c r="C155" s="36"/>
      <c r="D155" s="36"/>
      <c r="E155" s="37"/>
      <c r="F155" s="36"/>
      <c r="G155" s="36"/>
      <c r="H155" s="36"/>
      <c r="I155" s="37"/>
      <c r="J155" s="38"/>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8"/>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row>
    <row r="156" spans="1:151" ht="183.75" customHeight="1" x14ac:dyDescent="0.3">
      <c r="A156" s="36"/>
      <c r="B156" s="36"/>
      <c r="C156" s="36"/>
      <c r="D156" s="36"/>
      <c r="E156" s="37"/>
      <c r="F156" s="36"/>
      <c r="G156" s="36"/>
      <c r="H156" s="36"/>
      <c r="I156" s="37"/>
      <c r="J156" s="38"/>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8"/>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row>
    <row r="157" spans="1:151" ht="183.75" customHeight="1" x14ac:dyDescent="0.3">
      <c r="A157" s="36"/>
      <c r="B157" s="36"/>
      <c r="C157" s="36"/>
      <c r="D157" s="36"/>
      <c r="E157" s="37"/>
      <c r="F157" s="36"/>
      <c r="G157" s="36"/>
      <c r="H157" s="36"/>
      <c r="I157" s="37"/>
      <c r="J157" s="38"/>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8"/>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c r="EO157" s="36"/>
      <c r="EP157" s="36"/>
      <c r="EQ157" s="36"/>
      <c r="ER157" s="36"/>
      <c r="ES157" s="36"/>
      <c r="ET157" s="36"/>
      <c r="EU157" s="36"/>
    </row>
    <row r="158" spans="1:151" ht="183.75" customHeight="1" x14ac:dyDescent="0.3">
      <c r="A158" s="36"/>
      <c r="B158" s="36"/>
      <c r="C158" s="36"/>
      <c r="D158" s="36"/>
      <c r="E158" s="37"/>
      <c r="F158" s="36"/>
      <c r="G158" s="36"/>
      <c r="H158" s="36"/>
      <c r="I158" s="37"/>
      <c r="J158" s="38"/>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8"/>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c r="EO158" s="36"/>
      <c r="EP158" s="36"/>
      <c r="EQ158" s="36"/>
      <c r="ER158" s="36"/>
      <c r="ES158" s="36"/>
      <c r="ET158" s="36"/>
      <c r="EU158" s="36"/>
    </row>
    <row r="159" spans="1:151" ht="183.75" customHeight="1" x14ac:dyDescent="0.3">
      <c r="A159" s="36"/>
      <c r="B159" s="36"/>
      <c r="C159" s="36"/>
      <c r="D159" s="36"/>
      <c r="E159" s="37"/>
      <c r="F159" s="36"/>
      <c r="G159" s="36"/>
      <c r="H159" s="36"/>
      <c r="I159" s="37"/>
      <c r="J159" s="38"/>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8"/>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row>
    <row r="160" spans="1:151" ht="183.75" customHeight="1" x14ac:dyDescent="0.3">
      <c r="A160" s="36"/>
      <c r="B160" s="36"/>
      <c r="C160" s="36"/>
      <c r="D160" s="36"/>
      <c r="E160" s="37"/>
      <c r="F160" s="36"/>
      <c r="G160" s="36"/>
      <c r="H160" s="36"/>
      <c r="I160" s="37"/>
      <c r="J160" s="38"/>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8"/>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row>
    <row r="161" spans="1:151" ht="183.75" customHeight="1" x14ac:dyDescent="0.3">
      <c r="A161" s="36"/>
      <c r="B161" s="36"/>
      <c r="C161" s="36"/>
      <c r="D161" s="36"/>
      <c r="E161" s="37"/>
      <c r="F161" s="36"/>
      <c r="G161" s="36"/>
      <c r="H161" s="36"/>
      <c r="I161" s="37"/>
      <c r="J161" s="38"/>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8"/>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c r="EF161" s="36"/>
      <c r="EG161" s="36"/>
      <c r="EH161" s="36"/>
      <c r="EI161" s="36"/>
      <c r="EJ161" s="36"/>
      <c r="EK161" s="36"/>
      <c r="EL161" s="36"/>
      <c r="EM161" s="36"/>
      <c r="EN161" s="36"/>
      <c r="EO161" s="36"/>
      <c r="EP161" s="36"/>
      <c r="EQ161" s="36"/>
      <c r="ER161" s="36"/>
      <c r="ES161" s="36"/>
      <c r="ET161" s="36"/>
      <c r="EU161" s="36"/>
    </row>
    <row r="162" spans="1:151" ht="183.75" customHeight="1" x14ac:dyDescent="0.3">
      <c r="A162" s="36"/>
      <c r="B162" s="36"/>
      <c r="C162" s="36"/>
      <c r="D162" s="36"/>
      <c r="E162" s="37"/>
      <c r="F162" s="36"/>
      <c r="G162" s="36"/>
      <c r="H162" s="36"/>
      <c r="I162" s="37"/>
      <c r="J162" s="38"/>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8"/>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c r="EF162" s="36"/>
      <c r="EG162" s="36"/>
      <c r="EH162" s="36"/>
      <c r="EI162" s="36"/>
      <c r="EJ162" s="36"/>
      <c r="EK162" s="36"/>
      <c r="EL162" s="36"/>
      <c r="EM162" s="36"/>
      <c r="EN162" s="36"/>
      <c r="EO162" s="36"/>
      <c r="EP162" s="36"/>
      <c r="EQ162" s="36"/>
      <c r="ER162" s="36"/>
      <c r="ES162" s="36"/>
      <c r="ET162" s="36"/>
      <c r="EU162" s="36"/>
    </row>
    <row r="163" spans="1:151" ht="183.75" customHeight="1" x14ac:dyDescent="0.3">
      <c r="A163" s="36"/>
      <c r="B163" s="36"/>
      <c r="C163" s="36"/>
      <c r="D163" s="36"/>
      <c r="E163" s="37"/>
      <c r="F163" s="36"/>
      <c r="G163" s="36"/>
      <c r="H163" s="36"/>
      <c r="I163" s="37"/>
      <c r="J163" s="38"/>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8"/>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row>
    <row r="164" spans="1:151" ht="183.75" customHeight="1" x14ac:dyDescent="0.3">
      <c r="A164" s="36"/>
      <c r="B164" s="36"/>
      <c r="C164" s="36"/>
      <c r="D164" s="36"/>
      <c r="E164" s="37"/>
      <c r="F164" s="36"/>
      <c r="G164" s="36"/>
      <c r="H164" s="36"/>
      <c r="I164" s="37"/>
      <c r="J164" s="38"/>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8"/>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row>
    <row r="165" spans="1:151" ht="183.75" customHeight="1" x14ac:dyDescent="0.3">
      <c r="A165" s="36"/>
      <c r="B165" s="36"/>
      <c r="C165" s="36"/>
      <c r="D165" s="36"/>
      <c r="E165" s="37"/>
      <c r="F165" s="36"/>
      <c r="G165" s="36"/>
      <c r="H165" s="36"/>
      <c r="I165" s="37"/>
      <c r="J165" s="38"/>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8"/>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c r="EO165" s="36"/>
      <c r="EP165" s="36"/>
      <c r="EQ165" s="36"/>
      <c r="ER165" s="36"/>
      <c r="ES165" s="36"/>
      <c r="ET165" s="36"/>
      <c r="EU165" s="36"/>
    </row>
    <row r="166" spans="1:151" ht="183.75" customHeight="1" x14ac:dyDescent="0.3">
      <c r="A166" s="36"/>
      <c r="B166" s="36"/>
      <c r="C166" s="36"/>
      <c r="D166" s="36"/>
      <c r="E166" s="37"/>
      <c r="F166" s="36"/>
      <c r="G166" s="36"/>
      <c r="H166" s="36"/>
      <c r="I166" s="37"/>
      <c r="J166" s="38"/>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8"/>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c r="EO166" s="36"/>
      <c r="EP166" s="36"/>
      <c r="EQ166" s="36"/>
      <c r="ER166" s="36"/>
      <c r="ES166" s="36"/>
      <c r="ET166" s="36"/>
      <c r="EU166" s="36"/>
    </row>
    <row r="167" spans="1:151" ht="183.75" customHeight="1" x14ac:dyDescent="0.3">
      <c r="A167" s="36"/>
      <c r="B167" s="36"/>
      <c r="C167" s="36"/>
      <c r="D167" s="36"/>
      <c r="E167" s="37"/>
      <c r="F167" s="36"/>
      <c r="G167" s="36"/>
      <c r="H167" s="36"/>
      <c r="I167" s="37"/>
      <c r="J167" s="38"/>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8"/>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row>
    <row r="168" spans="1:151" ht="183.75" customHeight="1" x14ac:dyDescent="0.3">
      <c r="A168" s="36"/>
      <c r="B168" s="36"/>
      <c r="C168" s="36"/>
      <c r="D168" s="36"/>
      <c r="E168" s="37"/>
      <c r="F168" s="36"/>
      <c r="G168" s="36"/>
      <c r="H168" s="36"/>
      <c r="I168" s="37"/>
      <c r="J168" s="38"/>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8"/>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row>
    <row r="169" spans="1:151" ht="183.75" customHeight="1" x14ac:dyDescent="0.3">
      <c r="A169" s="36"/>
      <c r="B169" s="36"/>
      <c r="C169" s="36"/>
      <c r="D169" s="36"/>
      <c r="E169" s="37"/>
      <c r="F169" s="36"/>
      <c r="G169" s="36"/>
      <c r="H169" s="36"/>
      <c r="I169" s="37"/>
      <c r="J169" s="38"/>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8"/>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c r="EF169" s="36"/>
      <c r="EG169" s="36"/>
      <c r="EH169" s="36"/>
      <c r="EI169" s="36"/>
      <c r="EJ169" s="36"/>
      <c r="EK169" s="36"/>
      <c r="EL169" s="36"/>
      <c r="EM169" s="36"/>
      <c r="EN169" s="36"/>
      <c r="EO169" s="36"/>
      <c r="EP169" s="36"/>
      <c r="EQ169" s="36"/>
      <c r="ER169" s="36"/>
      <c r="ES169" s="36"/>
      <c r="ET169" s="36"/>
      <c r="EU169" s="36"/>
    </row>
    <row r="170" spans="1:151" ht="183.75" customHeight="1" x14ac:dyDescent="0.3">
      <c r="A170" s="36"/>
      <c r="B170" s="36"/>
      <c r="C170" s="36"/>
      <c r="D170" s="36"/>
      <c r="E170" s="37"/>
      <c r="F170" s="36"/>
      <c r="G170" s="36"/>
      <c r="H170" s="36"/>
      <c r="I170" s="37"/>
      <c r="J170" s="38"/>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8"/>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c r="EF170" s="36"/>
      <c r="EG170" s="36"/>
      <c r="EH170" s="36"/>
      <c r="EI170" s="36"/>
      <c r="EJ170" s="36"/>
      <c r="EK170" s="36"/>
      <c r="EL170" s="36"/>
      <c r="EM170" s="36"/>
      <c r="EN170" s="36"/>
      <c r="EO170" s="36"/>
      <c r="EP170" s="36"/>
      <c r="EQ170" s="36"/>
      <c r="ER170" s="36"/>
      <c r="ES170" s="36"/>
      <c r="ET170" s="36"/>
      <c r="EU170" s="36"/>
    </row>
    <row r="171" spans="1:151" ht="183.75" customHeight="1" x14ac:dyDescent="0.3">
      <c r="A171" s="36"/>
      <c r="B171" s="36"/>
      <c r="C171" s="36"/>
      <c r="D171" s="36"/>
      <c r="E171" s="37"/>
      <c r="F171" s="36"/>
      <c r="G171" s="36"/>
      <c r="H171" s="36"/>
      <c r="I171" s="37"/>
      <c r="J171" s="38"/>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8"/>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row>
    <row r="172" spans="1:151" ht="183.75" customHeight="1" x14ac:dyDescent="0.3">
      <c r="A172" s="36"/>
      <c r="B172" s="36"/>
      <c r="C172" s="36"/>
      <c r="D172" s="36"/>
      <c r="E172" s="37"/>
      <c r="F172" s="36"/>
      <c r="G172" s="36"/>
      <c r="H172" s="36"/>
      <c r="I172" s="37"/>
      <c r="J172" s="38"/>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8"/>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row>
    <row r="173" spans="1:151" ht="183.75" customHeight="1" x14ac:dyDescent="0.3">
      <c r="A173" s="36"/>
      <c r="B173" s="36"/>
      <c r="C173" s="36"/>
      <c r="D173" s="36"/>
      <c r="E173" s="37"/>
      <c r="F173" s="36"/>
      <c r="G173" s="36"/>
      <c r="H173" s="36"/>
      <c r="I173" s="37"/>
      <c r="J173" s="38"/>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8"/>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c r="EO173" s="36"/>
      <c r="EP173" s="36"/>
      <c r="EQ173" s="36"/>
      <c r="ER173" s="36"/>
      <c r="ES173" s="36"/>
      <c r="ET173" s="36"/>
      <c r="EU173" s="36"/>
    </row>
    <row r="174" spans="1:151" ht="183.75" customHeight="1" x14ac:dyDescent="0.3">
      <c r="A174" s="36"/>
      <c r="B174" s="36"/>
      <c r="C174" s="36"/>
      <c r="D174" s="36"/>
      <c r="E174" s="37"/>
      <c r="F174" s="36"/>
      <c r="G174" s="36"/>
      <c r="H174" s="36"/>
      <c r="I174" s="37"/>
      <c r="J174" s="38"/>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8"/>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c r="EO174" s="36"/>
      <c r="EP174" s="36"/>
      <c r="EQ174" s="36"/>
      <c r="ER174" s="36"/>
      <c r="ES174" s="36"/>
      <c r="ET174" s="36"/>
      <c r="EU174" s="36"/>
    </row>
    <row r="175" spans="1:151" ht="183.75" customHeight="1" x14ac:dyDescent="0.3">
      <c r="A175" s="36"/>
      <c r="B175" s="36"/>
      <c r="C175" s="36"/>
      <c r="D175" s="36"/>
      <c r="E175" s="37"/>
      <c r="F175" s="36"/>
      <c r="G175" s="36"/>
      <c r="H175" s="36"/>
      <c r="I175" s="37"/>
      <c r="J175" s="38"/>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8"/>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36"/>
      <c r="BW175" s="36"/>
      <c r="BX175" s="36"/>
      <c r="BY175" s="36"/>
      <c r="BZ175" s="36"/>
      <c r="CA175" s="36"/>
      <c r="CB175" s="36"/>
      <c r="CC175" s="36"/>
      <c r="CD175" s="36"/>
      <c r="CE175" s="36"/>
      <c r="CF175" s="36"/>
      <c r="CG175" s="36"/>
      <c r="CH175" s="36"/>
      <c r="CI175" s="36"/>
      <c r="CJ175" s="36"/>
      <c r="CK175" s="36"/>
      <c r="CL175" s="36"/>
      <c r="CM175" s="36"/>
      <c r="CN175" s="36"/>
      <c r="CO175" s="36"/>
      <c r="CP175" s="36"/>
      <c r="CQ175" s="36"/>
      <c r="CR175" s="36"/>
      <c r="CS175" s="36"/>
      <c r="CT175" s="36"/>
      <c r="CU175" s="36"/>
      <c r="CV175" s="36"/>
      <c r="CW175" s="36"/>
      <c r="CX175" s="36"/>
      <c r="CY175" s="36"/>
      <c r="CZ175" s="36"/>
      <c r="DA175" s="36"/>
      <c r="DB175" s="36"/>
      <c r="DC175" s="36"/>
      <c r="DD175" s="36"/>
      <c r="DE175" s="36"/>
      <c r="DF175" s="36"/>
      <c r="DG175" s="36"/>
      <c r="DH175" s="36"/>
      <c r="DI175" s="36"/>
      <c r="DJ175" s="36"/>
      <c r="DK175" s="36"/>
      <c r="DL175" s="36"/>
      <c r="DM175" s="36"/>
      <c r="DN175" s="36"/>
      <c r="DO175" s="36"/>
      <c r="DP175" s="36"/>
      <c r="DQ175" s="36"/>
      <c r="DR175" s="36"/>
      <c r="DS175" s="36"/>
      <c r="DT175" s="36"/>
      <c r="DU175" s="36"/>
      <c r="DV175" s="36"/>
      <c r="DW175" s="36"/>
      <c r="DX175" s="36"/>
      <c r="DY175" s="36"/>
      <c r="DZ175" s="36"/>
      <c r="EA175" s="36"/>
      <c r="EB175" s="36"/>
      <c r="EC175" s="36"/>
      <c r="ED175" s="36"/>
      <c r="EE175" s="36"/>
      <c r="EF175" s="36"/>
      <c r="EG175" s="36"/>
      <c r="EH175" s="36"/>
      <c r="EI175" s="36"/>
      <c r="EJ175" s="36"/>
      <c r="EK175" s="36"/>
      <c r="EL175" s="36"/>
      <c r="EM175" s="36"/>
      <c r="EN175" s="36"/>
      <c r="EO175" s="36"/>
      <c r="EP175" s="36"/>
      <c r="EQ175" s="36"/>
      <c r="ER175" s="36"/>
      <c r="ES175" s="36"/>
      <c r="ET175" s="36"/>
      <c r="EU175" s="36"/>
    </row>
    <row r="176" spans="1:151" ht="183.75" customHeight="1" x14ac:dyDescent="0.3">
      <c r="A176" s="36"/>
      <c r="B176" s="36"/>
      <c r="C176" s="36"/>
      <c r="D176" s="36"/>
      <c r="E176" s="37"/>
      <c r="F176" s="36"/>
      <c r="G176" s="36"/>
      <c r="H176" s="36"/>
      <c r="I176" s="37"/>
      <c r="J176" s="38"/>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8"/>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6"/>
      <c r="BV176" s="36"/>
      <c r="BW176" s="36"/>
      <c r="BX176" s="36"/>
      <c r="BY176" s="36"/>
      <c r="BZ176" s="36"/>
      <c r="CA176" s="36"/>
      <c r="CB176" s="36"/>
      <c r="CC176" s="36"/>
      <c r="CD176" s="36"/>
      <c r="CE176" s="36"/>
      <c r="CF176" s="36"/>
      <c r="CG176" s="36"/>
      <c r="CH176" s="36"/>
      <c r="CI176" s="36"/>
      <c r="CJ176" s="36"/>
      <c r="CK176" s="36"/>
      <c r="CL176" s="36"/>
      <c r="CM176" s="36"/>
      <c r="CN176" s="36"/>
      <c r="CO176" s="36"/>
      <c r="CP176" s="36"/>
      <c r="CQ176" s="36"/>
      <c r="CR176" s="36"/>
      <c r="CS176" s="36"/>
      <c r="CT176" s="36"/>
      <c r="CU176" s="36"/>
      <c r="CV176" s="36"/>
      <c r="CW176" s="36"/>
      <c r="CX176" s="36"/>
      <c r="CY176" s="36"/>
      <c r="CZ176" s="36"/>
      <c r="DA176" s="36"/>
      <c r="DB176" s="36"/>
      <c r="DC176" s="36"/>
      <c r="DD176" s="36"/>
      <c r="DE176" s="36"/>
      <c r="DF176" s="36"/>
      <c r="DG176" s="36"/>
      <c r="DH176" s="36"/>
      <c r="DI176" s="36"/>
      <c r="DJ176" s="36"/>
      <c r="DK176" s="36"/>
      <c r="DL176" s="36"/>
      <c r="DM176" s="36"/>
      <c r="DN176" s="36"/>
      <c r="DO176" s="36"/>
      <c r="DP176" s="36"/>
      <c r="DQ176" s="36"/>
      <c r="DR176" s="36"/>
      <c r="DS176" s="36"/>
      <c r="DT176" s="36"/>
      <c r="DU176" s="36"/>
      <c r="DV176" s="36"/>
      <c r="DW176" s="36"/>
      <c r="DX176" s="36"/>
      <c r="DY176" s="36"/>
      <c r="DZ176" s="36"/>
      <c r="EA176" s="36"/>
      <c r="EB176" s="36"/>
      <c r="EC176" s="36"/>
      <c r="ED176" s="36"/>
      <c r="EE176" s="36"/>
      <c r="EF176" s="36"/>
      <c r="EG176" s="36"/>
      <c r="EH176" s="36"/>
      <c r="EI176" s="36"/>
      <c r="EJ176" s="36"/>
      <c r="EK176" s="36"/>
      <c r="EL176" s="36"/>
      <c r="EM176" s="36"/>
      <c r="EN176" s="36"/>
      <c r="EO176" s="36"/>
      <c r="EP176" s="36"/>
      <c r="EQ176" s="36"/>
      <c r="ER176" s="36"/>
      <c r="ES176" s="36"/>
      <c r="ET176" s="36"/>
      <c r="EU176" s="36"/>
    </row>
    <row r="177" spans="1:151" ht="183.75" customHeight="1" x14ac:dyDescent="0.3">
      <c r="A177" s="36"/>
      <c r="B177" s="36"/>
      <c r="C177" s="36"/>
      <c r="D177" s="36"/>
      <c r="E177" s="37"/>
      <c r="F177" s="36"/>
      <c r="G177" s="36"/>
      <c r="H177" s="36"/>
      <c r="I177" s="37"/>
      <c r="J177" s="38"/>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8"/>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c r="EL177" s="36"/>
      <c r="EM177" s="36"/>
      <c r="EN177" s="36"/>
      <c r="EO177" s="36"/>
      <c r="EP177" s="36"/>
      <c r="EQ177" s="36"/>
      <c r="ER177" s="36"/>
      <c r="ES177" s="36"/>
      <c r="ET177" s="36"/>
      <c r="EU177" s="36"/>
    </row>
    <row r="178" spans="1:151" ht="183.75" customHeight="1" x14ac:dyDescent="0.3">
      <c r="A178" s="36"/>
      <c r="B178" s="36"/>
      <c r="C178" s="36"/>
      <c r="D178" s="36"/>
      <c r="E178" s="37"/>
      <c r="F178" s="36"/>
      <c r="G178" s="36"/>
      <c r="H178" s="36"/>
      <c r="I178" s="37"/>
      <c r="J178" s="38"/>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8"/>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c r="EL178" s="36"/>
      <c r="EM178" s="36"/>
      <c r="EN178" s="36"/>
      <c r="EO178" s="36"/>
      <c r="EP178" s="36"/>
      <c r="EQ178" s="36"/>
      <c r="ER178" s="36"/>
      <c r="ES178" s="36"/>
      <c r="ET178" s="36"/>
      <c r="EU178" s="36"/>
    </row>
    <row r="179" spans="1:151" ht="183.75" customHeight="1" x14ac:dyDescent="0.3">
      <c r="A179" s="36"/>
      <c r="B179" s="36"/>
      <c r="C179" s="36"/>
      <c r="D179" s="36"/>
      <c r="E179" s="37"/>
      <c r="F179" s="36"/>
      <c r="G179" s="36"/>
      <c r="H179" s="36"/>
      <c r="I179" s="37"/>
      <c r="J179" s="38"/>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8"/>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row>
    <row r="180" spans="1:151" ht="183.75" customHeight="1" x14ac:dyDescent="0.3">
      <c r="A180" s="36"/>
      <c r="B180" s="36"/>
      <c r="C180" s="36"/>
      <c r="D180" s="36"/>
      <c r="E180" s="37"/>
      <c r="F180" s="36"/>
      <c r="G180" s="36"/>
      <c r="H180" s="36"/>
      <c r="I180" s="37"/>
      <c r="J180" s="38"/>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8"/>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row>
    <row r="181" spans="1:151" ht="183.75" customHeight="1" x14ac:dyDescent="0.3">
      <c r="A181" s="36"/>
      <c r="B181" s="36"/>
      <c r="C181" s="36"/>
      <c r="D181" s="36"/>
      <c r="E181" s="37"/>
      <c r="F181" s="36"/>
      <c r="G181" s="36"/>
      <c r="H181" s="36"/>
      <c r="I181" s="37"/>
      <c r="J181" s="38"/>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8"/>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row>
    <row r="182" spans="1:151" ht="183.75" customHeight="1" x14ac:dyDescent="0.3">
      <c r="A182" s="36"/>
      <c r="B182" s="36"/>
      <c r="C182" s="36"/>
      <c r="D182" s="36"/>
      <c r="E182" s="37"/>
      <c r="F182" s="36"/>
      <c r="G182" s="36"/>
      <c r="H182" s="36"/>
      <c r="I182" s="37"/>
      <c r="J182" s="38"/>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8"/>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row>
    <row r="183" spans="1:151" ht="183.75" customHeight="1" x14ac:dyDescent="0.3">
      <c r="A183" s="36"/>
      <c r="B183" s="36"/>
      <c r="C183" s="36"/>
      <c r="D183" s="36"/>
      <c r="E183" s="37"/>
      <c r="F183" s="36"/>
      <c r="G183" s="36"/>
      <c r="H183" s="36"/>
      <c r="I183" s="37"/>
      <c r="J183" s="38"/>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8"/>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row>
    <row r="184" spans="1:151" ht="183.75" customHeight="1" x14ac:dyDescent="0.3">
      <c r="A184" s="36"/>
      <c r="B184" s="36"/>
      <c r="C184" s="36"/>
      <c r="D184" s="36"/>
      <c r="E184" s="37"/>
      <c r="F184" s="36"/>
      <c r="G184" s="36"/>
      <c r="H184" s="36"/>
      <c r="I184" s="37"/>
      <c r="J184" s="38"/>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8"/>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row>
    <row r="185" spans="1:151" ht="183.75" customHeight="1" x14ac:dyDescent="0.3">
      <c r="A185" s="36"/>
      <c r="B185" s="36"/>
      <c r="C185" s="36"/>
      <c r="D185" s="36"/>
      <c r="E185" s="37"/>
      <c r="F185" s="36"/>
      <c r="G185" s="36"/>
      <c r="H185" s="36"/>
      <c r="I185" s="37"/>
      <c r="J185" s="38"/>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8"/>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row>
    <row r="186" spans="1:151" ht="183.75" customHeight="1" x14ac:dyDescent="0.3">
      <c r="A186" s="36"/>
      <c r="B186" s="36"/>
      <c r="C186" s="36"/>
      <c r="D186" s="36"/>
      <c r="E186" s="37"/>
      <c r="F186" s="36"/>
      <c r="G186" s="36"/>
      <c r="H186" s="36"/>
      <c r="I186" s="37"/>
      <c r="J186" s="38"/>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8"/>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row>
    <row r="187" spans="1:151" ht="183.75" customHeight="1" x14ac:dyDescent="0.3">
      <c r="A187" s="36"/>
      <c r="B187" s="36"/>
      <c r="C187" s="36"/>
      <c r="D187" s="36"/>
      <c r="E187" s="37"/>
      <c r="F187" s="36"/>
      <c r="G187" s="36"/>
      <c r="H187" s="36"/>
      <c r="I187" s="37"/>
      <c r="J187" s="38"/>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8"/>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c r="EF187" s="36"/>
      <c r="EG187" s="36"/>
      <c r="EH187" s="36"/>
      <c r="EI187" s="36"/>
      <c r="EJ187" s="36"/>
      <c r="EK187" s="36"/>
      <c r="EL187" s="36"/>
      <c r="EM187" s="36"/>
      <c r="EN187" s="36"/>
      <c r="EO187" s="36"/>
      <c r="EP187" s="36"/>
      <c r="EQ187" s="36"/>
      <c r="ER187" s="36"/>
      <c r="ES187" s="36"/>
      <c r="ET187" s="36"/>
      <c r="EU187" s="36"/>
    </row>
    <row r="188" spans="1:151" ht="183.75" customHeight="1" x14ac:dyDescent="0.3">
      <c r="A188" s="36"/>
      <c r="B188" s="36"/>
      <c r="C188" s="36"/>
      <c r="D188" s="36"/>
      <c r="E188" s="37"/>
      <c r="F188" s="36"/>
      <c r="G188" s="36"/>
      <c r="H188" s="36"/>
      <c r="I188" s="37"/>
      <c r="J188" s="38"/>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8"/>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c r="EF188" s="36"/>
      <c r="EG188" s="36"/>
      <c r="EH188" s="36"/>
      <c r="EI188" s="36"/>
      <c r="EJ188" s="36"/>
      <c r="EK188" s="36"/>
      <c r="EL188" s="36"/>
      <c r="EM188" s="36"/>
      <c r="EN188" s="36"/>
      <c r="EO188" s="36"/>
      <c r="EP188" s="36"/>
      <c r="EQ188" s="36"/>
      <c r="ER188" s="36"/>
      <c r="ES188" s="36"/>
      <c r="ET188" s="36"/>
      <c r="EU188" s="36"/>
    </row>
    <row r="189" spans="1:151" ht="183.75" customHeight="1" x14ac:dyDescent="0.3">
      <c r="A189" s="36"/>
      <c r="B189" s="36"/>
      <c r="C189" s="36"/>
      <c r="D189" s="36"/>
      <c r="E189" s="37"/>
      <c r="F189" s="36"/>
      <c r="G189" s="36"/>
      <c r="H189" s="36"/>
      <c r="I189" s="37"/>
      <c r="J189" s="38"/>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8"/>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c r="ER189" s="36"/>
      <c r="ES189" s="36"/>
      <c r="ET189" s="36"/>
      <c r="EU189" s="36"/>
    </row>
    <row r="190" spans="1:151" ht="183.75" customHeight="1" x14ac:dyDescent="0.3">
      <c r="A190" s="36"/>
      <c r="B190" s="36"/>
      <c r="C190" s="36"/>
      <c r="D190" s="36"/>
      <c r="E190" s="37"/>
      <c r="F190" s="36"/>
      <c r="G190" s="36"/>
      <c r="H190" s="36"/>
      <c r="I190" s="37"/>
      <c r="J190" s="38"/>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8"/>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c r="ER190" s="36"/>
      <c r="ES190" s="36"/>
      <c r="ET190" s="36"/>
      <c r="EU190" s="36"/>
    </row>
    <row r="191" spans="1:151" ht="183.75" customHeight="1" x14ac:dyDescent="0.3">
      <c r="A191" s="36"/>
      <c r="B191" s="36"/>
      <c r="C191" s="36"/>
      <c r="D191" s="36"/>
      <c r="E191" s="37"/>
      <c r="F191" s="36"/>
      <c r="G191" s="36"/>
      <c r="H191" s="36"/>
      <c r="I191" s="37"/>
      <c r="J191" s="38"/>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8"/>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c r="CO191" s="36"/>
      <c r="CP191" s="36"/>
      <c r="CQ191" s="36"/>
      <c r="CR191" s="36"/>
      <c r="CS191" s="36"/>
      <c r="CT191" s="36"/>
      <c r="CU191" s="36"/>
      <c r="CV191" s="36"/>
      <c r="CW191" s="36"/>
      <c r="CX191" s="36"/>
      <c r="CY191" s="36"/>
      <c r="CZ191" s="36"/>
      <c r="DA191" s="36"/>
      <c r="DB191" s="36"/>
      <c r="DC191" s="36"/>
      <c r="DD191" s="36"/>
      <c r="DE191" s="36"/>
      <c r="DF191" s="36"/>
      <c r="DG191" s="36"/>
      <c r="DH191" s="36"/>
      <c r="DI191" s="36"/>
      <c r="DJ191" s="36"/>
      <c r="DK191" s="36"/>
      <c r="DL191" s="36"/>
      <c r="DM191" s="36"/>
      <c r="DN191" s="36"/>
      <c r="DO191" s="36"/>
      <c r="DP191" s="36"/>
      <c r="DQ191" s="36"/>
      <c r="DR191" s="36"/>
      <c r="DS191" s="36"/>
      <c r="DT191" s="36"/>
      <c r="DU191" s="36"/>
      <c r="DV191" s="36"/>
      <c r="DW191" s="36"/>
      <c r="DX191" s="36"/>
      <c r="DY191" s="36"/>
      <c r="DZ191" s="36"/>
      <c r="EA191" s="36"/>
      <c r="EB191" s="36"/>
      <c r="EC191" s="36"/>
      <c r="ED191" s="36"/>
      <c r="EE191" s="36"/>
      <c r="EF191" s="36"/>
      <c r="EG191" s="36"/>
      <c r="EH191" s="36"/>
      <c r="EI191" s="36"/>
      <c r="EJ191" s="36"/>
      <c r="EK191" s="36"/>
      <c r="EL191" s="36"/>
      <c r="EM191" s="36"/>
      <c r="EN191" s="36"/>
      <c r="EO191" s="36"/>
      <c r="EP191" s="36"/>
      <c r="EQ191" s="36"/>
      <c r="ER191" s="36"/>
      <c r="ES191" s="36"/>
      <c r="ET191" s="36"/>
      <c r="EU191" s="36"/>
    </row>
    <row r="192" spans="1:151" ht="183.75" customHeight="1" x14ac:dyDescent="0.3">
      <c r="A192" s="36"/>
      <c r="B192" s="36"/>
      <c r="C192" s="36"/>
      <c r="D192" s="36"/>
      <c r="E192" s="37"/>
      <c r="F192" s="36"/>
      <c r="G192" s="36"/>
      <c r="H192" s="36"/>
      <c r="I192" s="37"/>
      <c r="J192" s="38"/>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8"/>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c r="CO192" s="36"/>
      <c r="CP192" s="36"/>
      <c r="CQ192" s="36"/>
      <c r="CR192" s="36"/>
      <c r="CS192" s="36"/>
      <c r="CT192" s="36"/>
      <c r="CU192" s="36"/>
      <c r="CV192" s="36"/>
      <c r="CW192" s="36"/>
      <c r="CX192" s="36"/>
      <c r="CY192" s="36"/>
      <c r="CZ192" s="36"/>
      <c r="DA192" s="36"/>
      <c r="DB192" s="36"/>
      <c r="DC192" s="36"/>
      <c r="DD192" s="36"/>
      <c r="DE192" s="36"/>
      <c r="DF192" s="36"/>
      <c r="DG192" s="36"/>
      <c r="DH192" s="36"/>
      <c r="DI192" s="36"/>
      <c r="DJ192" s="36"/>
      <c r="DK192" s="36"/>
      <c r="DL192" s="36"/>
      <c r="DM192" s="36"/>
      <c r="DN192" s="36"/>
      <c r="DO192" s="36"/>
      <c r="DP192" s="36"/>
      <c r="DQ192" s="36"/>
      <c r="DR192" s="36"/>
      <c r="DS192" s="36"/>
      <c r="DT192" s="36"/>
      <c r="DU192" s="36"/>
      <c r="DV192" s="36"/>
      <c r="DW192" s="36"/>
      <c r="DX192" s="36"/>
      <c r="DY192" s="36"/>
      <c r="DZ192" s="36"/>
      <c r="EA192" s="36"/>
      <c r="EB192" s="36"/>
      <c r="EC192" s="36"/>
      <c r="ED192" s="36"/>
      <c r="EE192" s="36"/>
      <c r="EF192" s="36"/>
      <c r="EG192" s="36"/>
      <c r="EH192" s="36"/>
      <c r="EI192" s="36"/>
      <c r="EJ192" s="36"/>
      <c r="EK192" s="36"/>
      <c r="EL192" s="36"/>
      <c r="EM192" s="36"/>
      <c r="EN192" s="36"/>
      <c r="EO192" s="36"/>
      <c r="EP192" s="36"/>
      <c r="EQ192" s="36"/>
      <c r="ER192" s="36"/>
      <c r="ES192" s="36"/>
      <c r="ET192" s="36"/>
      <c r="EU192" s="36"/>
    </row>
    <row r="193" spans="1:151" ht="183.75" customHeight="1" x14ac:dyDescent="0.3">
      <c r="A193" s="36"/>
      <c r="B193" s="36"/>
      <c r="C193" s="36"/>
      <c r="D193" s="36"/>
      <c r="E193" s="37"/>
      <c r="F193" s="36"/>
      <c r="G193" s="36"/>
      <c r="H193" s="36"/>
      <c r="I193" s="37"/>
      <c r="J193" s="38"/>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8"/>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row>
    <row r="194" spans="1:151" ht="183.75" customHeight="1" x14ac:dyDescent="0.3">
      <c r="A194" s="36"/>
      <c r="B194" s="36"/>
      <c r="C194" s="36"/>
      <c r="D194" s="36"/>
      <c r="E194" s="37"/>
      <c r="F194" s="36"/>
      <c r="G194" s="36"/>
      <c r="H194" s="36"/>
      <c r="I194" s="37"/>
      <c r="J194" s="38"/>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8"/>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row>
    <row r="195" spans="1:151" ht="183.75" customHeight="1" x14ac:dyDescent="0.3">
      <c r="A195" s="36"/>
      <c r="B195" s="36"/>
      <c r="C195" s="36"/>
      <c r="D195" s="36"/>
      <c r="E195" s="37"/>
      <c r="F195" s="36"/>
      <c r="G195" s="36"/>
      <c r="H195" s="36"/>
      <c r="I195" s="37"/>
      <c r="J195" s="38"/>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8"/>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row>
    <row r="196" spans="1:151" ht="183.75" customHeight="1" x14ac:dyDescent="0.3">
      <c r="A196" s="36"/>
      <c r="B196" s="36"/>
      <c r="C196" s="36"/>
      <c r="D196" s="36"/>
      <c r="E196" s="37"/>
      <c r="F196" s="36"/>
      <c r="G196" s="36"/>
      <c r="H196" s="36"/>
      <c r="I196" s="37"/>
      <c r="J196" s="38"/>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8"/>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row>
    <row r="197" spans="1:151" ht="183.75" customHeight="1" x14ac:dyDescent="0.3">
      <c r="A197" s="36"/>
      <c r="B197" s="36"/>
      <c r="C197" s="36"/>
      <c r="D197" s="36"/>
      <c r="E197" s="37"/>
      <c r="F197" s="36"/>
      <c r="G197" s="36"/>
      <c r="H197" s="36"/>
      <c r="I197" s="37"/>
      <c r="J197" s="38"/>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8"/>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c r="EF197" s="36"/>
      <c r="EG197" s="36"/>
      <c r="EH197" s="36"/>
      <c r="EI197" s="36"/>
      <c r="EJ197" s="36"/>
      <c r="EK197" s="36"/>
      <c r="EL197" s="36"/>
      <c r="EM197" s="36"/>
      <c r="EN197" s="36"/>
      <c r="EO197" s="36"/>
      <c r="EP197" s="36"/>
      <c r="EQ197" s="36"/>
      <c r="ER197" s="36"/>
      <c r="ES197" s="36"/>
      <c r="ET197" s="36"/>
      <c r="EU197" s="36"/>
    </row>
    <row r="198" spans="1:151" ht="183.75" customHeight="1" x14ac:dyDescent="0.3">
      <c r="A198" s="36"/>
      <c r="B198" s="36"/>
      <c r="C198" s="36"/>
      <c r="D198" s="36"/>
      <c r="E198" s="37"/>
      <c r="F198" s="36"/>
      <c r="G198" s="36"/>
      <c r="H198" s="36"/>
      <c r="I198" s="37"/>
      <c r="J198" s="38"/>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8"/>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c r="EF198" s="36"/>
      <c r="EG198" s="36"/>
      <c r="EH198" s="36"/>
      <c r="EI198" s="36"/>
      <c r="EJ198" s="36"/>
      <c r="EK198" s="36"/>
      <c r="EL198" s="36"/>
      <c r="EM198" s="36"/>
      <c r="EN198" s="36"/>
      <c r="EO198" s="36"/>
      <c r="EP198" s="36"/>
      <c r="EQ198" s="36"/>
      <c r="ER198" s="36"/>
      <c r="ES198" s="36"/>
      <c r="ET198" s="36"/>
      <c r="EU198" s="36"/>
    </row>
    <row r="199" spans="1:151" ht="183.75" customHeight="1" x14ac:dyDescent="0.3">
      <c r="A199" s="36"/>
      <c r="B199" s="36"/>
      <c r="C199" s="36"/>
      <c r="D199" s="36"/>
      <c r="E199" s="37"/>
      <c r="F199" s="36"/>
      <c r="G199" s="36"/>
      <c r="H199" s="36"/>
      <c r="I199" s="37"/>
      <c r="J199" s="38"/>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8"/>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c r="ER199" s="36"/>
      <c r="ES199" s="36"/>
      <c r="ET199" s="36"/>
      <c r="EU199" s="36"/>
    </row>
    <row r="200" spans="1:151" ht="183.75" customHeight="1" x14ac:dyDescent="0.3">
      <c r="A200" s="36"/>
      <c r="B200" s="36"/>
      <c r="C200" s="36"/>
      <c r="D200" s="36"/>
      <c r="E200" s="37"/>
      <c r="F200" s="36"/>
      <c r="G200" s="36"/>
      <c r="H200" s="36"/>
      <c r="I200" s="37"/>
      <c r="J200" s="38"/>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8"/>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c r="ER200" s="36"/>
      <c r="ES200" s="36"/>
      <c r="ET200" s="36"/>
      <c r="EU200" s="36"/>
    </row>
    <row r="201" spans="1:151" ht="183.75" customHeight="1" x14ac:dyDescent="0.3">
      <c r="A201" s="36"/>
      <c r="B201" s="36"/>
      <c r="C201" s="36"/>
      <c r="D201" s="36"/>
      <c r="E201" s="37"/>
      <c r="F201" s="36"/>
      <c r="G201" s="36"/>
      <c r="H201" s="36"/>
      <c r="I201" s="37"/>
      <c r="J201" s="38"/>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8"/>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c r="BR201" s="36"/>
      <c r="BS201" s="36"/>
      <c r="BT201" s="36"/>
      <c r="BU201" s="36"/>
      <c r="BV201" s="36"/>
      <c r="BW201" s="36"/>
      <c r="BX201" s="36"/>
      <c r="BY201" s="36"/>
      <c r="BZ201" s="36"/>
      <c r="CA201" s="36"/>
      <c r="CB201" s="36"/>
      <c r="CC201" s="36"/>
      <c r="CD201" s="36"/>
      <c r="CE201" s="36"/>
      <c r="CF201" s="36"/>
      <c r="CG201" s="36"/>
      <c r="CH201" s="36"/>
      <c r="CI201" s="36"/>
      <c r="CJ201" s="36"/>
      <c r="CK201" s="36"/>
      <c r="CL201" s="36"/>
      <c r="CM201" s="36"/>
      <c r="CN201" s="36"/>
      <c r="CO201" s="36"/>
      <c r="CP201" s="36"/>
      <c r="CQ201" s="36"/>
      <c r="CR201" s="36"/>
      <c r="CS201" s="36"/>
      <c r="CT201" s="36"/>
      <c r="CU201" s="36"/>
      <c r="CV201" s="36"/>
      <c r="CW201" s="36"/>
      <c r="CX201" s="36"/>
      <c r="CY201" s="36"/>
      <c r="CZ201" s="36"/>
      <c r="DA201" s="36"/>
      <c r="DB201" s="36"/>
      <c r="DC201" s="36"/>
      <c r="DD201" s="36"/>
      <c r="DE201" s="36"/>
      <c r="DF201" s="36"/>
      <c r="DG201" s="36"/>
      <c r="DH201" s="36"/>
      <c r="DI201" s="36"/>
      <c r="DJ201" s="36"/>
      <c r="DK201" s="36"/>
      <c r="DL201" s="36"/>
      <c r="DM201" s="36"/>
      <c r="DN201" s="36"/>
      <c r="DO201" s="36"/>
      <c r="DP201" s="36"/>
      <c r="DQ201" s="36"/>
      <c r="DR201" s="36"/>
      <c r="DS201" s="36"/>
      <c r="DT201" s="36"/>
      <c r="DU201" s="36"/>
      <c r="DV201" s="36"/>
      <c r="DW201" s="36"/>
      <c r="DX201" s="36"/>
      <c r="DY201" s="36"/>
      <c r="DZ201" s="36"/>
      <c r="EA201" s="36"/>
      <c r="EB201" s="36"/>
      <c r="EC201" s="36"/>
      <c r="ED201" s="36"/>
      <c r="EE201" s="36"/>
      <c r="EF201" s="36"/>
      <c r="EG201" s="36"/>
      <c r="EH201" s="36"/>
      <c r="EI201" s="36"/>
      <c r="EJ201" s="36"/>
      <c r="EK201" s="36"/>
      <c r="EL201" s="36"/>
      <c r="EM201" s="36"/>
      <c r="EN201" s="36"/>
      <c r="EO201" s="36"/>
      <c r="EP201" s="36"/>
      <c r="EQ201" s="36"/>
      <c r="ER201" s="36"/>
      <c r="ES201" s="36"/>
      <c r="ET201" s="36"/>
      <c r="EU201" s="36"/>
    </row>
    <row r="202" spans="1:151" ht="183.75" customHeight="1" x14ac:dyDescent="0.3">
      <c r="A202" s="36"/>
      <c r="B202" s="36"/>
      <c r="C202" s="36"/>
      <c r="D202" s="36"/>
      <c r="E202" s="37"/>
      <c r="F202" s="36"/>
      <c r="G202" s="36"/>
      <c r="H202" s="36"/>
      <c r="I202" s="37"/>
      <c r="J202" s="38"/>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8"/>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c r="BS202" s="36"/>
      <c r="BT202" s="36"/>
      <c r="BU202" s="36"/>
      <c r="BV202" s="36"/>
      <c r="BW202" s="36"/>
      <c r="BX202" s="36"/>
      <c r="BY202" s="36"/>
      <c r="BZ202" s="36"/>
      <c r="CA202" s="36"/>
      <c r="CB202" s="36"/>
      <c r="CC202" s="36"/>
      <c r="CD202" s="36"/>
      <c r="CE202" s="36"/>
      <c r="CF202" s="36"/>
      <c r="CG202" s="36"/>
      <c r="CH202" s="36"/>
      <c r="CI202" s="36"/>
      <c r="CJ202" s="36"/>
      <c r="CK202" s="36"/>
      <c r="CL202" s="36"/>
      <c r="CM202" s="36"/>
      <c r="CN202" s="36"/>
      <c r="CO202" s="36"/>
      <c r="CP202" s="36"/>
      <c r="CQ202" s="36"/>
      <c r="CR202" s="36"/>
      <c r="CS202" s="36"/>
      <c r="CT202" s="36"/>
      <c r="CU202" s="36"/>
      <c r="CV202" s="36"/>
      <c r="CW202" s="36"/>
      <c r="CX202" s="36"/>
      <c r="CY202" s="36"/>
      <c r="CZ202" s="36"/>
      <c r="DA202" s="36"/>
      <c r="DB202" s="36"/>
      <c r="DC202" s="36"/>
      <c r="DD202" s="36"/>
      <c r="DE202" s="36"/>
      <c r="DF202" s="36"/>
      <c r="DG202" s="36"/>
      <c r="DH202" s="36"/>
      <c r="DI202" s="36"/>
      <c r="DJ202" s="36"/>
      <c r="DK202" s="36"/>
      <c r="DL202" s="36"/>
      <c r="DM202" s="36"/>
      <c r="DN202" s="36"/>
      <c r="DO202" s="36"/>
      <c r="DP202" s="36"/>
      <c r="DQ202" s="36"/>
      <c r="DR202" s="36"/>
      <c r="DS202" s="36"/>
      <c r="DT202" s="36"/>
      <c r="DU202" s="36"/>
      <c r="DV202" s="36"/>
      <c r="DW202" s="36"/>
      <c r="DX202" s="36"/>
      <c r="DY202" s="36"/>
      <c r="DZ202" s="36"/>
      <c r="EA202" s="36"/>
      <c r="EB202" s="36"/>
      <c r="EC202" s="36"/>
      <c r="ED202" s="36"/>
      <c r="EE202" s="36"/>
      <c r="EF202" s="36"/>
      <c r="EG202" s="36"/>
      <c r="EH202" s="36"/>
      <c r="EI202" s="36"/>
      <c r="EJ202" s="36"/>
      <c r="EK202" s="36"/>
      <c r="EL202" s="36"/>
      <c r="EM202" s="36"/>
      <c r="EN202" s="36"/>
      <c r="EO202" s="36"/>
      <c r="EP202" s="36"/>
      <c r="EQ202" s="36"/>
      <c r="ER202" s="36"/>
      <c r="ES202" s="36"/>
      <c r="ET202" s="36"/>
      <c r="EU202" s="36"/>
    </row>
    <row r="203" spans="1:151" ht="183.75" customHeight="1" x14ac:dyDescent="0.3">
      <c r="A203" s="36"/>
      <c r="B203" s="36"/>
      <c r="C203" s="36"/>
      <c r="D203" s="36"/>
      <c r="E203" s="37"/>
      <c r="F203" s="36"/>
      <c r="G203" s="36"/>
      <c r="H203" s="36"/>
      <c r="I203" s="37"/>
      <c r="J203" s="38"/>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8"/>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row>
    <row r="204" spans="1:151" ht="183.75" customHeight="1" x14ac:dyDescent="0.3">
      <c r="A204" s="36"/>
      <c r="B204" s="36"/>
      <c r="C204" s="36"/>
      <c r="D204" s="36"/>
      <c r="E204" s="37"/>
      <c r="F204" s="36"/>
      <c r="G204" s="36"/>
      <c r="H204" s="36"/>
      <c r="I204" s="37"/>
      <c r="J204" s="38"/>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8"/>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row>
    <row r="205" spans="1:151" ht="183.75" customHeight="1" x14ac:dyDescent="0.3">
      <c r="A205" s="36"/>
      <c r="B205" s="36"/>
      <c r="C205" s="36"/>
      <c r="D205" s="36"/>
      <c r="E205" s="37"/>
      <c r="F205" s="36"/>
      <c r="G205" s="36"/>
      <c r="H205" s="36"/>
      <c r="I205" s="37"/>
      <c r="J205" s="38"/>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8"/>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c r="EG205" s="36"/>
      <c r="EH205" s="36"/>
      <c r="EI205" s="36"/>
      <c r="EJ205" s="36"/>
      <c r="EK205" s="36"/>
      <c r="EL205" s="36"/>
      <c r="EM205" s="36"/>
      <c r="EN205" s="36"/>
      <c r="EO205" s="36"/>
      <c r="EP205" s="36"/>
      <c r="EQ205" s="36"/>
      <c r="ER205" s="36"/>
      <c r="ES205" s="36"/>
      <c r="ET205" s="36"/>
      <c r="EU205" s="36"/>
    </row>
    <row r="206" spans="1:151" ht="183.75" customHeight="1" x14ac:dyDescent="0.3">
      <c r="A206" s="36"/>
      <c r="B206" s="36"/>
      <c r="C206" s="36"/>
      <c r="D206" s="36"/>
      <c r="E206" s="37"/>
      <c r="F206" s="36"/>
      <c r="G206" s="36"/>
      <c r="H206" s="36"/>
      <c r="I206" s="37"/>
      <c r="J206" s="38"/>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8"/>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c r="EG206" s="36"/>
      <c r="EH206" s="36"/>
      <c r="EI206" s="36"/>
      <c r="EJ206" s="36"/>
      <c r="EK206" s="36"/>
      <c r="EL206" s="36"/>
      <c r="EM206" s="36"/>
      <c r="EN206" s="36"/>
      <c r="EO206" s="36"/>
      <c r="EP206" s="36"/>
      <c r="EQ206" s="36"/>
      <c r="ER206" s="36"/>
      <c r="ES206" s="36"/>
      <c r="ET206" s="36"/>
      <c r="EU206" s="36"/>
    </row>
    <row r="207" spans="1:151" ht="183.75" customHeight="1" x14ac:dyDescent="0.3">
      <c r="A207" s="36"/>
      <c r="B207" s="36"/>
      <c r="C207" s="36"/>
      <c r="D207" s="36"/>
      <c r="E207" s="37"/>
      <c r="F207" s="36"/>
      <c r="G207" s="36"/>
      <c r="H207" s="36"/>
      <c r="I207" s="37"/>
      <c r="J207" s="38"/>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8"/>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36"/>
      <c r="BQ207" s="36"/>
      <c r="BR207" s="36"/>
      <c r="BS207" s="36"/>
      <c r="BT207" s="36"/>
      <c r="BU207" s="36"/>
      <c r="BV207" s="36"/>
      <c r="BW207" s="36"/>
      <c r="BX207" s="36"/>
      <c r="BY207" s="36"/>
      <c r="BZ207" s="36"/>
      <c r="CA207" s="36"/>
      <c r="CB207" s="36"/>
      <c r="CC207" s="36"/>
      <c r="CD207" s="36"/>
      <c r="CE207" s="36"/>
      <c r="CF207" s="36"/>
      <c r="CG207" s="36"/>
      <c r="CH207" s="36"/>
      <c r="CI207" s="36"/>
      <c r="CJ207" s="36"/>
      <c r="CK207" s="36"/>
      <c r="CL207" s="36"/>
      <c r="CM207" s="36"/>
      <c r="CN207" s="36"/>
      <c r="CO207" s="36"/>
      <c r="CP207" s="36"/>
      <c r="CQ207" s="36"/>
      <c r="CR207" s="36"/>
      <c r="CS207" s="36"/>
      <c r="CT207" s="36"/>
      <c r="CU207" s="36"/>
      <c r="CV207" s="36"/>
      <c r="CW207" s="36"/>
      <c r="CX207" s="36"/>
      <c r="CY207" s="36"/>
      <c r="CZ207" s="36"/>
      <c r="DA207" s="36"/>
      <c r="DB207" s="36"/>
      <c r="DC207" s="36"/>
      <c r="DD207" s="36"/>
      <c r="DE207" s="36"/>
      <c r="DF207" s="36"/>
      <c r="DG207" s="36"/>
      <c r="DH207" s="36"/>
      <c r="DI207" s="36"/>
      <c r="DJ207" s="36"/>
      <c r="DK207" s="36"/>
      <c r="DL207" s="36"/>
      <c r="DM207" s="36"/>
      <c r="DN207" s="36"/>
      <c r="DO207" s="36"/>
      <c r="DP207" s="36"/>
      <c r="DQ207" s="36"/>
      <c r="DR207" s="36"/>
      <c r="DS207" s="36"/>
      <c r="DT207" s="36"/>
      <c r="DU207" s="36"/>
      <c r="DV207" s="36"/>
      <c r="DW207" s="36"/>
      <c r="DX207" s="36"/>
      <c r="DY207" s="36"/>
      <c r="DZ207" s="36"/>
      <c r="EA207" s="36"/>
      <c r="EB207" s="36"/>
      <c r="EC207" s="36"/>
      <c r="ED207" s="36"/>
      <c r="EE207" s="36"/>
      <c r="EF207" s="36"/>
      <c r="EG207" s="36"/>
      <c r="EH207" s="36"/>
      <c r="EI207" s="36"/>
      <c r="EJ207" s="36"/>
      <c r="EK207" s="36"/>
      <c r="EL207" s="36"/>
      <c r="EM207" s="36"/>
      <c r="EN207" s="36"/>
      <c r="EO207" s="36"/>
      <c r="EP207" s="36"/>
      <c r="EQ207" s="36"/>
      <c r="ER207" s="36"/>
      <c r="ES207" s="36"/>
      <c r="ET207" s="36"/>
      <c r="EU207" s="36"/>
    </row>
    <row r="208" spans="1:151" ht="183.75" customHeight="1" x14ac:dyDescent="0.3">
      <c r="A208" s="36"/>
      <c r="B208" s="36"/>
      <c r="C208" s="36"/>
      <c r="D208" s="36"/>
      <c r="E208" s="37"/>
      <c r="F208" s="36"/>
      <c r="G208" s="36"/>
      <c r="H208" s="36"/>
      <c r="I208" s="37"/>
      <c r="J208" s="38"/>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8"/>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c r="BS208" s="36"/>
      <c r="BT208" s="36"/>
      <c r="BU208" s="36"/>
      <c r="BV208" s="36"/>
      <c r="BW208" s="36"/>
      <c r="BX208" s="36"/>
      <c r="BY208" s="36"/>
      <c r="BZ208" s="36"/>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36"/>
      <c r="DA208" s="36"/>
      <c r="DB208" s="36"/>
      <c r="DC208" s="36"/>
      <c r="DD208" s="36"/>
      <c r="DE208" s="36"/>
      <c r="DF208" s="36"/>
      <c r="DG208" s="36"/>
      <c r="DH208" s="36"/>
      <c r="DI208" s="36"/>
      <c r="DJ208" s="36"/>
      <c r="DK208" s="36"/>
      <c r="DL208" s="36"/>
      <c r="DM208" s="36"/>
      <c r="DN208" s="36"/>
      <c r="DO208" s="36"/>
      <c r="DP208" s="36"/>
      <c r="DQ208" s="36"/>
      <c r="DR208" s="36"/>
      <c r="DS208" s="36"/>
      <c r="DT208" s="36"/>
      <c r="DU208" s="36"/>
      <c r="DV208" s="36"/>
      <c r="DW208" s="36"/>
      <c r="DX208" s="36"/>
      <c r="DY208" s="36"/>
      <c r="DZ208" s="36"/>
      <c r="EA208" s="36"/>
      <c r="EB208" s="36"/>
      <c r="EC208" s="36"/>
      <c r="ED208" s="36"/>
      <c r="EE208" s="36"/>
      <c r="EF208" s="36"/>
      <c r="EG208" s="36"/>
      <c r="EH208" s="36"/>
      <c r="EI208" s="36"/>
      <c r="EJ208" s="36"/>
      <c r="EK208" s="36"/>
      <c r="EL208" s="36"/>
      <c r="EM208" s="36"/>
      <c r="EN208" s="36"/>
      <c r="EO208" s="36"/>
      <c r="EP208" s="36"/>
      <c r="EQ208" s="36"/>
      <c r="ER208" s="36"/>
      <c r="ES208" s="36"/>
      <c r="ET208" s="36"/>
      <c r="EU208" s="36"/>
    </row>
    <row r="209" spans="1:151" ht="183.75" customHeight="1" x14ac:dyDescent="0.3">
      <c r="A209" s="36"/>
      <c r="B209" s="36"/>
      <c r="C209" s="36"/>
      <c r="D209" s="36"/>
      <c r="E209" s="37"/>
      <c r="F209" s="36"/>
      <c r="G209" s="36"/>
      <c r="H209" s="36"/>
      <c r="I209" s="37"/>
      <c r="J209" s="38"/>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8"/>
      <c r="AS209" s="36"/>
      <c r="AT209" s="36"/>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36"/>
      <c r="BQ209" s="36"/>
      <c r="BR209" s="36"/>
      <c r="BS209" s="36"/>
      <c r="BT209" s="36"/>
      <c r="BU209" s="36"/>
      <c r="BV209" s="36"/>
      <c r="BW209" s="36"/>
      <c r="BX209" s="36"/>
      <c r="BY209" s="36"/>
      <c r="BZ209" s="36"/>
      <c r="CA209" s="36"/>
      <c r="CB209" s="36"/>
      <c r="CC209" s="36"/>
      <c r="CD209" s="36"/>
      <c r="CE209" s="36"/>
      <c r="CF209" s="36"/>
      <c r="CG209" s="36"/>
      <c r="CH209" s="36"/>
      <c r="CI209" s="36"/>
      <c r="CJ209" s="36"/>
      <c r="CK209" s="36"/>
      <c r="CL209" s="36"/>
      <c r="CM209" s="36"/>
      <c r="CN209" s="36"/>
      <c r="CO209" s="36"/>
      <c r="CP209" s="36"/>
      <c r="CQ209" s="36"/>
      <c r="CR209" s="36"/>
      <c r="CS209" s="36"/>
      <c r="CT209" s="36"/>
      <c r="CU209" s="36"/>
      <c r="CV209" s="36"/>
      <c r="CW209" s="36"/>
      <c r="CX209" s="36"/>
      <c r="CY209" s="36"/>
      <c r="CZ209" s="36"/>
      <c r="DA209" s="36"/>
      <c r="DB209" s="36"/>
      <c r="DC209" s="36"/>
      <c r="DD209" s="36"/>
      <c r="DE209" s="36"/>
      <c r="DF209" s="36"/>
      <c r="DG209" s="36"/>
      <c r="DH209" s="36"/>
      <c r="DI209" s="36"/>
      <c r="DJ209" s="36"/>
      <c r="DK209" s="36"/>
      <c r="DL209" s="36"/>
      <c r="DM209" s="36"/>
      <c r="DN209" s="36"/>
      <c r="DO209" s="36"/>
      <c r="DP209" s="36"/>
      <c r="DQ209" s="36"/>
      <c r="DR209" s="36"/>
      <c r="DS209" s="36"/>
      <c r="DT209" s="36"/>
      <c r="DU209" s="36"/>
      <c r="DV209" s="36"/>
      <c r="DW209" s="36"/>
      <c r="DX209" s="36"/>
      <c r="DY209" s="36"/>
      <c r="DZ209" s="36"/>
      <c r="EA209" s="36"/>
      <c r="EB209" s="36"/>
      <c r="EC209" s="36"/>
      <c r="ED209" s="36"/>
      <c r="EE209" s="36"/>
      <c r="EF209" s="36"/>
      <c r="EG209" s="36"/>
      <c r="EH209" s="36"/>
      <c r="EI209" s="36"/>
      <c r="EJ209" s="36"/>
      <c r="EK209" s="36"/>
      <c r="EL209" s="36"/>
      <c r="EM209" s="36"/>
      <c r="EN209" s="36"/>
      <c r="EO209" s="36"/>
      <c r="EP209" s="36"/>
      <c r="EQ209" s="36"/>
      <c r="ER209" s="36"/>
      <c r="ES209" s="36"/>
      <c r="ET209" s="36"/>
      <c r="EU209" s="36"/>
    </row>
    <row r="210" spans="1:151" ht="183.75" customHeight="1" x14ac:dyDescent="0.3">
      <c r="A210" s="36"/>
      <c r="B210" s="36"/>
      <c r="C210" s="36"/>
      <c r="D210" s="36"/>
      <c r="E210" s="37"/>
      <c r="F210" s="36"/>
      <c r="G210" s="36"/>
      <c r="H210" s="36"/>
      <c r="I210" s="37"/>
      <c r="J210" s="38"/>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8"/>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row>
    <row r="211" spans="1:151" ht="183.75" customHeight="1" x14ac:dyDescent="0.3">
      <c r="A211" s="36"/>
      <c r="B211" s="36"/>
      <c r="C211" s="36"/>
      <c r="D211" s="36"/>
      <c r="E211" s="37"/>
      <c r="F211" s="36"/>
      <c r="G211" s="36"/>
      <c r="H211" s="36"/>
      <c r="I211" s="37"/>
      <c r="J211" s="38"/>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8"/>
      <c r="AS211" s="36"/>
      <c r="AT211" s="36"/>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row>
    <row r="212" spans="1:151" ht="183.75" customHeight="1" x14ac:dyDescent="0.3">
      <c r="A212" s="36"/>
      <c r="B212" s="36"/>
      <c r="C212" s="36"/>
      <c r="D212" s="36"/>
      <c r="E212" s="37"/>
      <c r="F212" s="36"/>
      <c r="G212" s="36"/>
      <c r="H212" s="36"/>
      <c r="I212" s="37"/>
      <c r="J212" s="38"/>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8"/>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row>
    <row r="213" spans="1:151" ht="183.75" customHeight="1" x14ac:dyDescent="0.3">
      <c r="A213" s="36"/>
      <c r="B213" s="36"/>
      <c r="C213" s="36"/>
      <c r="D213" s="36"/>
      <c r="E213" s="37"/>
      <c r="F213" s="36"/>
      <c r="G213" s="36"/>
      <c r="H213" s="36"/>
      <c r="I213" s="37"/>
      <c r="J213" s="38"/>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8"/>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row>
    <row r="214" spans="1:151" ht="183.75" customHeight="1" x14ac:dyDescent="0.3">
      <c r="A214" s="36"/>
      <c r="B214" s="36"/>
      <c r="C214" s="36"/>
      <c r="D214" s="36"/>
      <c r="E214" s="37"/>
      <c r="F214" s="36"/>
      <c r="G214" s="36"/>
      <c r="H214" s="36"/>
      <c r="I214" s="37"/>
      <c r="J214" s="38"/>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8"/>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row>
    <row r="215" spans="1:151" ht="183.75" customHeight="1" x14ac:dyDescent="0.3">
      <c r="A215" s="36"/>
      <c r="B215" s="36"/>
      <c r="C215" s="36"/>
      <c r="D215" s="36"/>
      <c r="E215" s="37"/>
      <c r="F215" s="36"/>
      <c r="G215" s="36"/>
      <c r="H215" s="36"/>
      <c r="I215" s="37"/>
      <c r="J215" s="38"/>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8"/>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row>
    <row r="216" spans="1:151" ht="183.75" customHeight="1" x14ac:dyDescent="0.3">
      <c r="A216" s="36"/>
      <c r="B216" s="36"/>
      <c r="C216" s="36"/>
      <c r="D216" s="36"/>
      <c r="E216" s="37"/>
      <c r="F216" s="36"/>
      <c r="G216" s="36"/>
      <c r="H216" s="36"/>
      <c r="I216" s="37"/>
      <c r="J216" s="38"/>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8"/>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row>
    <row r="217" spans="1:151" ht="183.75" customHeight="1" x14ac:dyDescent="0.3">
      <c r="A217" s="36"/>
      <c r="B217" s="36"/>
      <c r="C217" s="36"/>
      <c r="D217" s="36"/>
      <c r="E217" s="37"/>
      <c r="F217" s="36"/>
      <c r="G217" s="36"/>
      <c r="H217" s="36"/>
      <c r="I217" s="37"/>
      <c r="J217" s="38"/>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8"/>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row>
    <row r="218" spans="1:151" ht="183.75" customHeight="1" x14ac:dyDescent="0.3">
      <c r="A218" s="36"/>
      <c r="B218" s="36"/>
      <c r="C218" s="36"/>
      <c r="D218" s="36"/>
      <c r="E218" s="37"/>
      <c r="F218" s="36"/>
      <c r="G218" s="36"/>
      <c r="H218" s="36"/>
      <c r="I218" s="37"/>
      <c r="J218" s="38"/>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8"/>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row>
    <row r="219" spans="1:151" ht="183.75" customHeight="1" x14ac:dyDescent="0.3">
      <c r="A219" s="36"/>
      <c r="B219" s="36"/>
      <c r="C219" s="36"/>
      <c r="D219" s="36"/>
      <c r="E219" s="37"/>
      <c r="F219" s="36"/>
      <c r="G219" s="36"/>
      <c r="H219" s="36"/>
      <c r="I219" s="37"/>
      <c r="J219" s="38"/>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8"/>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row>
    <row r="220" spans="1:151" ht="183.75" customHeight="1" x14ac:dyDescent="0.3">
      <c r="A220" s="36"/>
      <c r="B220" s="36"/>
      <c r="C220" s="36"/>
      <c r="D220" s="36"/>
      <c r="E220" s="37"/>
      <c r="F220" s="36"/>
      <c r="G220" s="36"/>
      <c r="H220" s="36"/>
      <c r="I220" s="37"/>
      <c r="J220" s="38"/>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8"/>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row>
    <row r="221" spans="1:151" ht="183.75" customHeight="1" x14ac:dyDescent="0.3">
      <c r="A221" s="36"/>
      <c r="B221" s="36"/>
      <c r="C221" s="36"/>
      <c r="D221" s="36"/>
      <c r="E221" s="37"/>
      <c r="F221" s="36"/>
      <c r="G221" s="36"/>
      <c r="H221" s="36"/>
      <c r="I221" s="37"/>
      <c r="J221" s="38"/>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8"/>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row>
    <row r="222" spans="1:151" ht="183.75" customHeight="1" x14ac:dyDescent="0.3">
      <c r="A222" s="36"/>
      <c r="B222" s="36"/>
      <c r="C222" s="36"/>
      <c r="D222" s="36"/>
      <c r="E222" s="37"/>
      <c r="F222" s="36"/>
      <c r="G222" s="36"/>
      <c r="H222" s="36"/>
      <c r="I222" s="37"/>
      <c r="J222" s="38"/>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8"/>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row>
    <row r="223" spans="1:151" ht="183.75" customHeight="1" x14ac:dyDescent="0.3">
      <c r="A223" s="36"/>
      <c r="B223" s="36"/>
      <c r="C223" s="36"/>
      <c r="D223" s="36"/>
      <c r="E223" s="37"/>
      <c r="F223" s="36"/>
      <c r="G223" s="36"/>
      <c r="H223" s="36"/>
      <c r="I223" s="37"/>
      <c r="J223" s="38"/>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8"/>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row>
    <row r="224" spans="1:151" ht="183.75" customHeight="1" x14ac:dyDescent="0.3">
      <c r="A224" s="36"/>
      <c r="B224" s="36"/>
      <c r="C224" s="36"/>
      <c r="D224" s="36"/>
      <c r="E224" s="37"/>
      <c r="F224" s="36"/>
      <c r="G224" s="36"/>
      <c r="H224" s="36"/>
      <c r="I224" s="37"/>
      <c r="J224" s="38"/>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8"/>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c r="EK224" s="36"/>
      <c r="EL224" s="36"/>
      <c r="EM224" s="36"/>
      <c r="EN224" s="36"/>
      <c r="EO224" s="36"/>
      <c r="EP224" s="36"/>
      <c r="EQ224" s="36"/>
      <c r="ER224" s="36"/>
      <c r="ES224" s="36"/>
      <c r="ET224" s="36"/>
      <c r="EU224" s="36"/>
    </row>
    <row r="225" spans="1:151" ht="183.75" customHeight="1" x14ac:dyDescent="0.3">
      <c r="A225" s="36"/>
      <c r="B225" s="36"/>
      <c r="C225" s="36"/>
      <c r="D225" s="36"/>
      <c r="E225" s="37"/>
      <c r="F225" s="36"/>
      <c r="G225" s="36"/>
      <c r="H225" s="36"/>
      <c r="I225" s="37"/>
      <c r="J225" s="38"/>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8"/>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c r="EK225" s="36"/>
      <c r="EL225" s="36"/>
      <c r="EM225" s="36"/>
      <c r="EN225" s="36"/>
      <c r="EO225" s="36"/>
      <c r="EP225" s="36"/>
      <c r="EQ225" s="36"/>
      <c r="ER225" s="36"/>
      <c r="ES225" s="36"/>
      <c r="ET225" s="36"/>
      <c r="EU225" s="36"/>
    </row>
    <row r="226" spans="1:151" ht="183.75" customHeight="1" x14ac:dyDescent="0.3">
      <c r="A226" s="36"/>
      <c r="B226" s="36"/>
      <c r="C226" s="36"/>
      <c r="D226" s="36"/>
      <c r="E226" s="37"/>
      <c r="F226" s="36"/>
      <c r="G226" s="36"/>
      <c r="H226" s="36"/>
      <c r="I226" s="37"/>
      <c r="J226" s="38"/>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8"/>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row>
    <row r="227" spans="1:151" ht="183.75" customHeight="1" x14ac:dyDescent="0.3">
      <c r="A227" s="36"/>
      <c r="B227" s="36"/>
      <c r="C227" s="36"/>
      <c r="D227" s="36"/>
      <c r="E227" s="37"/>
      <c r="F227" s="36"/>
      <c r="G227" s="36"/>
      <c r="H227" s="36"/>
      <c r="I227" s="37"/>
      <c r="J227" s="38"/>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8"/>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row>
    <row r="228" spans="1:151" ht="183.75" customHeight="1" x14ac:dyDescent="0.3">
      <c r="A228" s="36"/>
      <c r="B228" s="36"/>
      <c r="C228" s="36"/>
      <c r="D228" s="36"/>
      <c r="E228" s="37"/>
      <c r="F228" s="36"/>
      <c r="G228" s="36"/>
      <c r="H228" s="36"/>
      <c r="I228" s="37"/>
      <c r="J228" s="38"/>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8"/>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row>
    <row r="229" spans="1:151" ht="183.75" customHeight="1" x14ac:dyDescent="0.3">
      <c r="A229" s="36"/>
      <c r="B229" s="36"/>
      <c r="C229" s="36"/>
      <c r="D229" s="36"/>
      <c r="E229" s="37"/>
      <c r="F229" s="36"/>
      <c r="G229" s="36"/>
      <c r="H229" s="36"/>
      <c r="I229" s="37"/>
      <c r="J229" s="38"/>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8"/>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row>
    <row r="230" spans="1:151" ht="183.75" customHeight="1" x14ac:dyDescent="0.3">
      <c r="A230" s="36"/>
      <c r="B230" s="36"/>
      <c r="C230" s="36"/>
      <c r="D230" s="36"/>
      <c r="E230" s="37"/>
      <c r="F230" s="36"/>
      <c r="G230" s="36"/>
      <c r="H230" s="36"/>
      <c r="I230" s="37"/>
      <c r="J230" s="38"/>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8"/>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c r="EF230" s="36"/>
      <c r="EG230" s="36"/>
      <c r="EH230" s="36"/>
      <c r="EI230" s="36"/>
      <c r="EJ230" s="36"/>
      <c r="EK230" s="36"/>
      <c r="EL230" s="36"/>
      <c r="EM230" s="36"/>
      <c r="EN230" s="36"/>
      <c r="EO230" s="36"/>
      <c r="EP230" s="36"/>
      <c r="EQ230" s="36"/>
      <c r="ER230" s="36"/>
      <c r="ES230" s="36"/>
      <c r="ET230" s="36"/>
      <c r="EU230" s="36"/>
    </row>
    <row r="231" spans="1:151" ht="183.75" customHeight="1" x14ac:dyDescent="0.3">
      <c r="A231" s="36"/>
      <c r="B231" s="36"/>
      <c r="C231" s="36"/>
      <c r="D231" s="36"/>
      <c r="E231" s="37"/>
      <c r="F231" s="36"/>
      <c r="G231" s="36"/>
      <c r="H231" s="36"/>
      <c r="I231" s="37"/>
      <c r="J231" s="38"/>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8"/>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c r="EF231" s="36"/>
      <c r="EG231" s="36"/>
      <c r="EH231" s="36"/>
      <c r="EI231" s="36"/>
      <c r="EJ231" s="36"/>
      <c r="EK231" s="36"/>
      <c r="EL231" s="36"/>
      <c r="EM231" s="36"/>
      <c r="EN231" s="36"/>
      <c r="EO231" s="36"/>
      <c r="EP231" s="36"/>
      <c r="EQ231" s="36"/>
      <c r="ER231" s="36"/>
      <c r="ES231" s="36"/>
      <c r="ET231" s="36"/>
      <c r="EU231" s="36"/>
    </row>
    <row r="232" spans="1:151" ht="183.75" customHeight="1" x14ac:dyDescent="0.3">
      <c r="A232" s="36"/>
      <c r="B232" s="36"/>
      <c r="C232" s="36"/>
      <c r="D232" s="36"/>
      <c r="E232" s="37"/>
      <c r="F232" s="36"/>
      <c r="G232" s="36"/>
      <c r="H232" s="36"/>
      <c r="I232" s="37"/>
      <c r="J232" s="38"/>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8"/>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c r="EC232" s="36"/>
      <c r="ED232" s="36"/>
      <c r="EE232" s="36"/>
      <c r="EF232" s="36"/>
      <c r="EG232" s="36"/>
      <c r="EH232" s="36"/>
      <c r="EI232" s="36"/>
      <c r="EJ232" s="36"/>
      <c r="EK232" s="36"/>
      <c r="EL232" s="36"/>
      <c r="EM232" s="36"/>
      <c r="EN232" s="36"/>
      <c r="EO232" s="36"/>
      <c r="EP232" s="36"/>
      <c r="EQ232" s="36"/>
      <c r="ER232" s="36"/>
      <c r="ES232" s="36"/>
      <c r="ET232" s="36"/>
      <c r="EU232" s="36"/>
    </row>
    <row r="233" spans="1:151" ht="183.75" customHeight="1" x14ac:dyDescent="0.3">
      <c r="A233" s="36"/>
      <c r="B233" s="36"/>
      <c r="C233" s="36"/>
      <c r="D233" s="36"/>
      <c r="E233" s="37"/>
      <c r="F233" s="36"/>
      <c r="G233" s="36"/>
      <c r="H233" s="36"/>
      <c r="I233" s="37"/>
      <c r="J233" s="38"/>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8"/>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c r="EC233" s="36"/>
      <c r="ED233" s="36"/>
      <c r="EE233" s="36"/>
      <c r="EF233" s="36"/>
      <c r="EG233" s="36"/>
      <c r="EH233" s="36"/>
      <c r="EI233" s="36"/>
      <c r="EJ233" s="36"/>
      <c r="EK233" s="36"/>
      <c r="EL233" s="36"/>
      <c r="EM233" s="36"/>
      <c r="EN233" s="36"/>
      <c r="EO233" s="36"/>
      <c r="EP233" s="36"/>
      <c r="EQ233" s="36"/>
      <c r="ER233" s="36"/>
      <c r="ES233" s="36"/>
      <c r="ET233" s="36"/>
      <c r="EU233" s="36"/>
    </row>
    <row r="234" spans="1:151" ht="183.75" customHeight="1" x14ac:dyDescent="0.3">
      <c r="A234" s="36"/>
      <c r="B234" s="36"/>
      <c r="C234" s="36"/>
      <c r="D234" s="36"/>
      <c r="E234" s="37"/>
      <c r="F234" s="36"/>
      <c r="G234" s="36"/>
      <c r="H234" s="36"/>
      <c r="I234" s="37"/>
      <c r="J234" s="38"/>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8"/>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row>
    <row r="235" spans="1:151" ht="183.75" customHeight="1" x14ac:dyDescent="0.3">
      <c r="A235" s="36"/>
      <c r="B235" s="36"/>
      <c r="C235" s="36"/>
      <c r="D235" s="36"/>
      <c r="E235" s="37"/>
      <c r="F235" s="36"/>
      <c r="G235" s="36"/>
      <c r="H235" s="36"/>
      <c r="I235" s="37"/>
      <c r="J235" s="38"/>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8"/>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row>
    <row r="236" spans="1:151" ht="183.75" customHeight="1" x14ac:dyDescent="0.3">
      <c r="A236" s="36"/>
      <c r="B236" s="36"/>
      <c r="C236" s="36"/>
      <c r="D236" s="36"/>
      <c r="E236" s="37"/>
      <c r="F236" s="36"/>
      <c r="G236" s="36"/>
      <c r="H236" s="36"/>
      <c r="I236" s="37"/>
      <c r="J236" s="38"/>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8"/>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c r="DG236" s="36"/>
      <c r="DH236" s="36"/>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row>
    <row r="237" spans="1:151" ht="183.75" customHeight="1" x14ac:dyDescent="0.3">
      <c r="A237" s="36"/>
      <c r="B237" s="36"/>
      <c r="C237" s="36"/>
      <c r="D237" s="36"/>
      <c r="E237" s="37"/>
      <c r="F237" s="36"/>
      <c r="G237" s="36"/>
      <c r="H237" s="36"/>
      <c r="I237" s="37"/>
      <c r="J237" s="38"/>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8"/>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c r="DG237" s="36"/>
      <c r="DH237" s="36"/>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row>
    <row r="238" spans="1:151" ht="183.75" customHeight="1" x14ac:dyDescent="0.3">
      <c r="A238" s="36"/>
      <c r="B238" s="36"/>
      <c r="C238" s="36"/>
      <c r="D238" s="36"/>
      <c r="E238" s="37"/>
      <c r="F238" s="36"/>
      <c r="G238" s="36"/>
      <c r="H238" s="36"/>
      <c r="I238" s="37"/>
      <c r="J238" s="38"/>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8"/>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c r="ET238" s="36"/>
      <c r="EU238" s="36"/>
    </row>
    <row r="239" spans="1:151" ht="183.75" customHeight="1" x14ac:dyDescent="0.3">
      <c r="A239" s="36"/>
      <c r="B239" s="36"/>
      <c r="C239" s="36"/>
      <c r="D239" s="36"/>
      <c r="E239" s="37"/>
      <c r="F239" s="36"/>
      <c r="G239" s="36"/>
      <c r="H239" s="36"/>
      <c r="I239" s="37"/>
      <c r="J239" s="38"/>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8"/>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c r="ET239" s="36"/>
      <c r="EU239" s="36"/>
    </row>
    <row r="240" spans="1:151" ht="183.75" customHeight="1" x14ac:dyDescent="0.3">
      <c r="A240" s="36"/>
      <c r="B240" s="36"/>
      <c r="C240" s="36"/>
      <c r="D240" s="36"/>
      <c r="E240" s="37"/>
      <c r="F240" s="36"/>
      <c r="G240" s="36"/>
      <c r="H240" s="36"/>
      <c r="I240" s="37"/>
      <c r="J240" s="38"/>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8"/>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c r="ES240" s="36"/>
      <c r="ET240" s="36"/>
      <c r="EU240" s="36"/>
    </row>
    <row r="241" spans="1:151" ht="183.75" customHeight="1" x14ac:dyDescent="0.3">
      <c r="A241" s="36"/>
      <c r="B241" s="36"/>
      <c r="C241" s="36"/>
      <c r="D241" s="36"/>
      <c r="E241" s="37"/>
      <c r="F241" s="36"/>
      <c r="G241" s="36"/>
      <c r="H241" s="36"/>
      <c r="I241" s="37"/>
      <c r="J241" s="38"/>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8"/>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c r="ES241" s="36"/>
      <c r="ET241" s="36"/>
      <c r="EU241" s="36"/>
    </row>
    <row r="242" spans="1:151" ht="183.75" customHeight="1" x14ac:dyDescent="0.3">
      <c r="A242" s="36"/>
      <c r="B242" s="36"/>
      <c r="C242" s="36"/>
      <c r="D242" s="36"/>
      <c r="E242" s="37"/>
      <c r="F242" s="36"/>
      <c r="G242" s="36"/>
      <c r="H242" s="36"/>
      <c r="I242" s="37"/>
      <c r="J242" s="38"/>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8"/>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c r="EK242" s="36"/>
      <c r="EL242" s="36"/>
      <c r="EM242" s="36"/>
      <c r="EN242" s="36"/>
      <c r="EO242" s="36"/>
      <c r="EP242" s="36"/>
      <c r="EQ242" s="36"/>
      <c r="ER242" s="36"/>
      <c r="ES242" s="36"/>
      <c r="ET242" s="36"/>
      <c r="EU242" s="36"/>
    </row>
    <row r="243" spans="1:151" ht="183.75" customHeight="1" x14ac:dyDescent="0.3">
      <c r="A243" s="36"/>
      <c r="B243" s="36"/>
      <c r="C243" s="36"/>
      <c r="D243" s="36"/>
      <c r="E243" s="37"/>
      <c r="F243" s="36"/>
      <c r="G243" s="36"/>
      <c r="H243" s="36"/>
      <c r="I243" s="37"/>
      <c r="J243" s="38"/>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8"/>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c r="EK243" s="36"/>
      <c r="EL243" s="36"/>
      <c r="EM243" s="36"/>
      <c r="EN243" s="36"/>
      <c r="EO243" s="36"/>
      <c r="EP243" s="36"/>
      <c r="EQ243" s="36"/>
      <c r="ER243" s="36"/>
      <c r="ES243" s="36"/>
      <c r="ET243" s="36"/>
      <c r="EU243" s="36"/>
    </row>
    <row r="244" spans="1:151" ht="183.75" customHeight="1" x14ac:dyDescent="0.3">
      <c r="A244" s="36"/>
      <c r="B244" s="36"/>
      <c r="C244" s="36"/>
      <c r="D244" s="36"/>
      <c r="E244" s="37"/>
      <c r="F244" s="36"/>
      <c r="G244" s="36"/>
      <c r="H244" s="36"/>
      <c r="I244" s="37"/>
      <c r="J244" s="38"/>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8"/>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c r="EK244" s="36"/>
      <c r="EL244" s="36"/>
      <c r="EM244" s="36"/>
      <c r="EN244" s="36"/>
      <c r="EO244" s="36"/>
      <c r="EP244" s="36"/>
      <c r="EQ244" s="36"/>
      <c r="ER244" s="36"/>
      <c r="ES244" s="36"/>
      <c r="ET244" s="36"/>
      <c r="EU244" s="36"/>
    </row>
    <row r="245" spans="1:151" ht="183.75" customHeight="1" x14ac:dyDescent="0.3">
      <c r="A245" s="36"/>
      <c r="B245" s="36"/>
      <c r="C245" s="36"/>
      <c r="D245" s="36"/>
      <c r="E245" s="37"/>
      <c r="F245" s="36"/>
      <c r="G245" s="36"/>
      <c r="H245" s="36"/>
      <c r="I245" s="37"/>
      <c r="J245" s="38"/>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8"/>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c r="EK245" s="36"/>
      <c r="EL245" s="36"/>
      <c r="EM245" s="36"/>
      <c r="EN245" s="36"/>
      <c r="EO245" s="36"/>
      <c r="EP245" s="36"/>
      <c r="EQ245" s="36"/>
      <c r="ER245" s="36"/>
      <c r="ES245" s="36"/>
      <c r="ET245" s="36"/>
      <c r="EU245" s="36"/>
    </row>
    <row r="246" spans="1:151" ht="183.75" customHeight="1" x14ac:dyDescent="0.3">
      <c r="A246" s="36"/>
      <c r="B246" s="36"/>
      <c r="C246" s="36"/>
      <c r="D246" s="36"/>
      <c r="E246" s="37"/>
      <c r="F246" s="36"/>
      <c r="G246" s="36"/>
      <c r="H246" s="36"/>
      <c r="I246" s="37"/>
      <c r="J246" s="38"/>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8"/>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c r="BS246" s="36"/>
      <c r="BT246" s="36"/>
      <c r="BU246" s="36"/>
      <c r="BV246" s="36"/>
      <c r="BW246" s="36"/>
      <c r="BX246" s="36"/>
      <c r="BY246" s="36"/>
      <c r="BZ246" s="36"/>
      <c r="CA246" s="36"/>
      <c r="CB246" s="36"/>
      <c r="CC246" s="36"/>
      <c r="CD246" s="36"/>
      <c r="CE246" s="36"/>
      <c r="CF246" s="36"/>
      <c r="CG246" s="36"/>
      <c r="CH246" s="36"/>
      <c r="CI246" s="36"/>
      <c r="CJ246" s="36"/>
      <c r="CK246" s="36"/>
      <c r="CL246" s="36"/>
      <c r="CM246" s="36"/>
      <c r="CN246" s="36"/>
      <c r="CO246" s="36"/>
      <c r="CP246" s="36"/>
      <c r="CQ246" s="36"/>
      <c r="CR246" s="36"/>
      <c r="CS246" s="36"/>
      <c r="CT246" s="36"/>
      <c r="CU246" s="36"/>
      <c r="CV246" s="36"/>
      <c r="CW246" s="36"/>
      <c r="CX246" s="36"/>
      <c r="CY246" s="36"/>
      <c r="CZ246" s="36"/>
      <c r="DA246" s="36"/>
      <c r="DB246" s="36"/>
      <c r="DC246" s="36"/>
      <c r="DD246" s="36"/>
      <c r="DE246" s="36"/>
      <c r="DF246" s="36"/>
      <c r="DG246" s="36"/>
      <c r="DH246" s="36"/>
      <c r="DI246" s="36"/>
      <c r="DJ246" s="36"/>
      <c r="DK246" s="36"/>
      <c r="DL246" s="36"/>
      <c r="DM246" s="36"/>
      <c r="DN246" s="36"/>
      <c r="DO246" s="36"/>
      <c r="DP246" s="36"/>
      <c r="DQ246" s="36"/>
      <c r="DR246" s="36"/>
      <c r="DS246" s="36"/>
      <c r="DT246" s="36"/>
      <c r="DU246" s="36"/>
      <c r="DV246" s="36"/>
      <c r="DW246" s="36"/>
      <c r="DX246" s="36"/>
      <c r="DY246" s="36"/>
      <c r="DZ246" s="36"/>
      <c r="EA246" s="36"/>
      <c r="EB246" s="36"/>
      <c r="EC246" s="36"/>
      <c r="ED246" s="36"/>
      <c r="EE246" s="36"/>
      <c r="EF246" s="36"/>
      <c r="EG246" s="36"/>
      <c r="EH246" s="36"/>
      <c r="EI246" s="36"/>
      <c r="EJ246" s="36"/>
      <c r="EK246" s="36"/>
      <c r="EL246" s="36"/>
      <c r="EM246" s="36"/>
      <c r="EN246" s="36"/>
      <c r="EO246" s="36"/>
      <c r="EP246" s="36"/>
      <c r="EQ246" s="36"/>
      <c r="ER246" s="36"/>
      <c r="ES246" s="36"/>
      <c r="ET246" s="36"/>
      <c r="EU246" s="36"/>
    </row>
    <row r="247" spans="1:151" ht="183.75" customHeight="1" x14ac:dyDescent="0.3">
      <c r="A247" s="36"/>
      <c r="B247" s="36"/>
      <c r="C247" s="36"/>
      <c r="D247" s="36"/>
      <c r="E247" s="37"/>
      <c r="F247" s="36"/>
      <c r="G247" s="36"/>
      <c r="H247" s="36"/>
      <c r="I247" s="37"/>
      <c r="J247" s="38"/>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8"/>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row>
    <row r="248" spans="1:151" ht="183.75" customHeight="1" x14ac:dyDescent="0.3">
      <c r="A248" s="36"/>
      <c r="B248" s="36"/>
      <c r="C248" s="36"/>
      <c r="D248" s="36"/>
      <c r="E248" s="37"/>
      <c r="F248" s="36"/>
      <c r="G248" s="36"/>
      <c r="H248" s="36"/>
      <c r="I248" s="37"/>
      <c r="J248" s="38"/>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8"/>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row>
    <row r="249" spans="1:151" ht="183.75" customHeight="1" x14ac:dyDescent="0.3">
      <c r="A249" s="36"/>
      <c r="B249" s="36"/>
      <c r="C249" s="36"/>
      <c r="D249" s="36"/>
      <c r="E249" s="37"/>
      <c r="F249" s="36"/>
      <c r="G249" s="36"/>
      <c r="H249" s="36"/>
      <c r="I249" s="37"/>
      <c r="J249" s="38"/>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8"/>
      <c r="AS249" s="36"/>
      <c r="AT249" s="36"/>
      <c r="AU249" s="36"/>
      <c r="AV249" s="36"/>
      <c r="AW249" s="36"/>
      <c r="AX249" s="36"/>
      <c r="AY249" s="36"/>
      <c r="AZ249" s="36"/>
      <c r="BA249" s="36"/>
      <c r="BB249" s="36"/>
      <c r="BC249" s="36"/>
      <c r="BD249" s="36"/>
      <c r="BE249" s="36"/>
      <c r="BF249" s="36"/>
      <c r="BG249" s="36"/>
      <c r="BH249" s="36"/>
      <c r="BI249" s="36"/>
      <c r="BJ249" s="36"/>
      <c r="BK249" s="36"/>
      <c r="BL249" s="36"/>
      <c r="BM249" s="36"/>
      <c r="BN249" s="36"/>
      <c r="BO249" s="36"/>
      <c r="BP249" s="36"/>
      <c r="BQ249" s="36"/>
      <c r="BR249" s="36"/>
      <c r="BS249" s="36"/>
      <c r="BT249" s="36"/>
      <c r="BU249" s="36"/>
      <c r="BV249" s="36"/>
      <c r="BW249" s="36"/>
      <c r="BX249" s="36"/>
      <c r="BY249" s="36"/>
      <c r="BZ249" s="36"/>
      <c r="CA249" s="36"/>
      <c r="CB249" s="36"/>
      <c r="CC249" s="36"/>
      <c r="CD249" s="36"/>
      <c r="CE249" s="36"/>
      <c r="CF249" s="36"/>
      <c r="CG249" s="36"/>
      <c r="CH249" s="36"/>
      <c r="CI249" s="36"/>
      <c r="CJ249" s="36"/>
      <c r="CK249" s="36"/>
      <c r="CL249" s="36"/>
      <c r="CM249" s="36"/>
      <c r="CN249" s="36"/>
      <c r="CO249" s="36"/>
      <c r="CP249" s="36"/>
      <c r="CQ249" s="36"/>
      <c r="CR249" s="36"/>
      <c r="CS249" s="36"/>
      <c r="CT249" s="36"/>
      <c r="CU249" s="36"/>
      <c r="CV249" s="36"/>
      <c r="CW249" s="36"/>
      <c r="CX249" s="36"/>
      <c r="CY249" s="36"/>
      <c r="CZ249" s="36"/>
      <c r="DA249" s="36"/>
      <c r="DB249" s="36"/>
      <c r="DC249" s="36"/>
      <c r="DD249" s="36"/>
      <c r="DE249" s="36"/>
      <c r="DF249" s="36"/>
      <c r="DG249" s="36"/>
      <c r="DH249" s="36"/>
      <c r="DI249" s="36"/>
      <c r="DJ249" s="36"/>
      <c r="DK249" s="36"/>
      <c r="DL249" s="36"/>
      <c r="DM249" s="36"/>
      <c r="DN249" s="36"/>
      <c r="DO249" s="36"/>
      <c r="DP249" s="36"/>
      <c r="DQ249" s="36"/>
      <c r="DR249" s="36"/>
      <c r="DS249" s="36"/>
      <c r="DT249" s="36"/>
      <c r="DU249" s="36"/>
      <c r="DV249" s="36"/>
      <c r="DW249" s="36"/>
      <c r="DX249" s="36"/>
      <c r="DY249" s="36"/>
      <c r="DZ249" s="36"/>
      <c r="EA249" s="36"/>
      <c r="EB249" s="36"/>
      <c r="EC249" s="36"/>
      <c r="ED249" s="36"/>
      <c r="EE249" s="36"/>
      <c r="EF249" s="36"/>
      <c r="EG249" s="36"/>
      <c r="EH249" s="36"/>
      <c r="EI249" s="36"/>
      <c r="EJ249" s="36"/>
      <c r="EK249" s="36"/>
      <c r="EL249" s="36"/>
      <c r="EM249" s="36"/>
      <c r="EN249" s="36"/>
      <c r="EO249" s="36"/>
      <c r="EP249" s="36"/>
      <c r="EQ249" s="36"/>
      <c r="ER249" s="36"/>
      <c r="ES249" s="36"/>
      <c r="ET249" s="36"/>
      <c r="EU249" s="36"/>
    </row>
    <row r="250" spans="1:151" ht="183.75" customHeight="1" x14ac:dyDescent="0.3">
      <c r="A250" s="36"/>
      <c r="B250" s="36"/>
      <c r="C250" s="36"/>
      <c r="D250" s="36"/>
      <c r="E250" s="37"/>
      <c r="F250" s="36"/>
      <c r="G250" s="36"/>
      <c r="H250" s="36"/>
      <c r="I250" s="37"/>
      <c r="J250" s="38"/>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8"/>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c r="ES250" s="36"/>
      <c r="ET250" s="36"/>
      <c r="EU250" s="36"/>
    </row>
    <row r="251" spans="1:151" ht="183.75" customHeight="1" x14ac:dyDescent="0.3">
      <c r="A251" s="36"/>
      <c r="B251" s="36"/>
      <c r="C251" s="36"/>
      <c r="D251" s="36"/>
      <c r="E251" s="37"/>
      <c r="F251" s="36"/>
      <c r="G251" s="36"/>
      <c r="H251" s="36"/>
      <c r="I251" s="37"/>
      <c r="J251" s="38"/>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8"/>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c r="ES251" s="36"/>
      <c r="ET251" s="36"/>
      <c r="EU251" s="36"/>
    </row>
    <row r="252" spans="1:151" ht="183.75" customHeight="1" x14ac:dyDescent="0.3">
      <c r="A252" s="36"/>
      <c r="B252" s="36"/>
      <c r="C252" s="36"/>
      <c r="D252" s="36"/>
      <c r="E252" s="37"/>
      <c r="F252" s="36"/>
      <c r="G252" s="36"/>
      <c r="H252" s="36"/>
      <c r="I252" s="37"/>
      <c r="J252" s="38"/>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8"/>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row>
    <row r="253" spans="1:151" ht="183.75" customHeight="1" x14ac:dyDescent="0.3">
      <c r="A253" s="36"/>
      <c r="B253" s="36"/>
      <c r="C253" s="36"/>
      <c r="D253" s="36"/>
      <c r="E253" s="37"/>
      <c r="F253" s="36"/>
      <c r="G253" s="36"/>
      <c r="H253" s="36"/>
      <c r="I253" s="37"/>
      <c r="J253" s="38"/>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8"/>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row>
    <row r="254" spans="1:151" ht="183.75" customHeight="1" x14ac:dyDescent="0.3">
      <c r="A254" s="36"/>
      <c r="B254" s="36"/>
      <c r="C254" s="36"/>
      <c r="D254" s="36"/>
      <c r="E254" s="37"/>
      <c r="F254" s="36"/>
      <c r="G254" s="36"/>
      <c r="H254" s="36"/>
      <c r="I254" s="37"/>
      <c r="J254" s="38"/>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8"/>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row>
    <row r="255" spans="1:151" ht="183.75" customHeight="1" x14ac:dyDescent="0.3">
      <c r="A255" s="36"/>
      <c r="B255" s="36"/>
      <c r="C255" s="36"/>
      <c r="D255" s="36"/>
      <c r="E255" s="37"/>
      <c r="F255" s="36"/>
      <c r="G255" s="36"/>
      <c r="H255" s="36"/>
      <c r="I255" s="37"/>
      <c r="J255" s="38"/>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8"/>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row>
    <row r="256" spans="1:151" ht="183.75" customHeight="1" x14ac:dyDescent="0.3">
      <c r="A256" s="36"/>
      <c r="B256" s="36"/>
      <c r="C256" s="36"/>
      <c r="D256" s="36"/>
      <c r="E256" s="37"/>
      <c r="F256" s="36"/>
      <c r="G256" s="36"/>
      <c r="H256" s="36"/>
      <c r="I256" s="37"/>
      <c r="J256" s="38"/>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8"/>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row>
    <row r="257" spans="1:151" ht="183.75" customHeight="1" x14ac:dyDescent="0.3">
      <c r="A257" s="36"/>
      <c r="B257" s="36"/>
      <c r="C257" s="36"/>
      <c r="D257" s="36"/>
      <c r="E257" s="37"/>
      <c r="F257" s="36"/>
      <c r="G257" s="36"/>
      <c r="H257" s="36"/>
      <c r="I257" s="37"/>
      <c r="J257" s="38"/>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8"/>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row>
    <row r="258" spans="1:151" ht="183.75" customHeight="1" x14ac:dyDescent="0.3">
      <c r="A258" s="36"/>
      <c r="B258" s="36"/>
      <c r="C258" s="36"/>
      <c r="D258" s="36"/>
      <c r="E258" s="37"/>
      <c r="F258" s="36"/>
      <c r="G258" s="36"/>
      <c r="H258" s="36"/>
      <c r="I258" s="37"/>
      <c r="J258" s="38"/>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8"/>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row>
    <row r="259" spans="1:151" ht="183.75" customHeight="1" x14ac:dyDescent="0.3">
      <c r="A259" s="36"/>
      <c r="B259" s="36"/>
      <c r="C259" s="36"/>
      <c r="D259" s="36"/>
      <c r="E259" s="37"/>
      <c r="F259" s="36"/>
      <c r="G259" s="36"/>
      <c r="H259" s="36"/>
      <c r="I259" s="37"/>
      <c r="J259" s="38"/>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8"/>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row>
    <row r="260" spans="1:151" ht="183.75" customHeight="1" x14ac:dyDescent="0.3">
      <c r="A260" s="36"/>
      <c r="B260" s="36"/>
      <c r="C260" s="36"/>
      <c r="D260" s="36"/>
      <c r="E260" s="37"/>
      <c r="F260" s="36"/>
      <c r="G260" s="36"/>
      <c r="H260" s="36"/>
      <c r="I260" s="37"/>
      <c r="J260" s="38"/>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8"/>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row>
    <row r="261" spans="1:151" ht="183.75" customHeight="1" x14ac:dyDescent="0.3">
      <c r="A261" s="36"/>
      <c r="B261" s="36"/>
      <c r="C261" s="36"/>
      <c r="D261" s="36"/>
      <c r="E261" s="37"/>
      <c r="F261" s="36"/>
      <c r="G261" s="36"/>
      <c r="H261" s="36"/>
      <c r="I261" s="37"/>
      <c r="J261" s="38"/>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8"/>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row>
    <row r="262" spans="1:151" ht="183.75" customHeight="1" x14ac:dyDescent="0.3">
      <c r="A262" s="36"/>
      <c r="B262" s="36"/>
      <c r="C262" s="36"/>
      <c r="D262" s="36"/>
      <c r="E262" s="37"/>
      <c r="F262" s="36"/>
      <c r="G262" s="36"/>
      <c r="H262" s="36"/>
      <c r="I262" s="37"/>
      <c r="J262" s="38"/>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8"/>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6"/>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row>
    <row r="263" spans="1:151" ht="183.75" customHeight="1" x14ac:dyDescent="0.3">
      <c r="A263" s="36"/>
      <c r="B263" s="36"/>
      <c r="C263" s="36"/>
      <c r="D263" s="36"/>
      <c r="E263" s="37"/>
      <c r="F263" s="36"/>
      <c r="G263" s="36"/>
      <c r="H263" s="36"/>
      <c r="I263" s="37"/>
      <c r="J263" s="38"/>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8"/>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6"/>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row>
    <row r="264" spans="1:151" ht="183.75" customHeight="1" x14ac:dyDescent="0.3">
      <c r="A264" s="36"/>
      <c r="B264" s="36"/>
      <c r="C264" s="36"/>
      <c r="D264" s="36"/>
      <c r="E264" s="37"/>
      <c r="F264" s="36"/>
      <c r="G264" s="36"/>
      <c r="H264" s="36"/>
      <c r="I264" s="37"/>
      <c r="J264" s="38"/>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8"/>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6"/>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row>
    <row r="265" spans="1:151" ht="183.75" customHeight="1" x14ac:dyDescent="0.3">
      <c r="A265" s="36"/>
      <c r="B265" s="36"/>
      <c r="C265" s="36"/>
      <c r="D265" s="36"/>
      <c r="E265" s="37"/>
      <c r="F265" s="36"/>
      <c r="G265" s="36"/>
      <c r="H265" s="36"/>
      <c r="I265" s="37"/>
      <c r="J265" s="38"/>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8"/>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6"/>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row>
    <row r="266" spans="1:151" ht="183.75" customHeight="1" x14ac:dyDescent="0.3">
      <c r="A266" s="36"/>
      <c r="B266" s="36"/>
      <c r="C266" s="36"/>
      <c r="D266" s="36"/>
      <c r="E266" s="37"/>
      <c r="F266" s="36"/>
      <c r="G266" s="36"/>
      <c r="H266" s="36"/>
      <c r="I266" s="37"/>
      <c r="J266" s="38"/>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8"/>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c r="DG266" s="36"/>
      <c r="DH266" s="36"/>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row>
    <row r="267" spans="1:151" ht="183.75" customHeight="1" x14ac:dyDescent="0.3">
      <c r="A267" s="36"/>
      <c r="B267" s="36"/>
      <c r="C267" s="36"/>
      <c r="D267" s="36"/>
      <c r="E267" s="37"/>
      <c r="F267" s="36"/>
      <c r="G267" s="36"/>
      <c r="H267" s="36"/>
      <c r="I267" s="37"/>
      <c r="J267" s="38"/>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8"/>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c r="DI267" s="36"/>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row>
    <row r="268" spans="1:151" ht="183.75" customHeight="1" x14ac:dyDescent="0.3">
      <c r="A268" s="36"/>
      <c r="B268" s="36"/>
      <c r="C268" s="36"/>
      <c r="D268" s="36"/>
      <c r="E268" s="37"/>
      <c r="F268" s="36"/>
      <c r="G268" s="36"/>
      <c r="H268" s="36"/>
      <c r="I268" s="37"/>
      <c r="J268" s="38"/>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8"/>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c r="DI268" s="36"/>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row>
    <row r="269" spans="1:151" ht="183.75" customHeight="1" x14ac:dyDescent="0.3">
      <c r="A269" s="36"/>
      <c r="B269" s="36"/>
      <c r="C269" s="36"/>
      <c r="D269" s="36"/>
      <c r="E269" s="37"/>
      <c r="F269" s="36"/>
      <c r="G269" s="36"/>
      <c r="H269" s="36"/>
      <c r="I269" s="37"/>
      <c r="J269" s="38"/>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8"/>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c r="EL269" s="36"/>
      <c r="EM269" s="36"/>
      <c r="EN269" s="36"/>
      <c r="EO269" s="36"/>
      <c r="EP269" s="36"/>
      <c r="EQ269" s="36"/>
      <c r="ER269" s="36"/>
      <c r="ES269" s="36"/>
      <c r="ET269" s="36"/>
      <c r="EU269" s="36"/>
    </row>
    <row r="270" spans="1:151" ht="183.75" customHeight="1" x14ac:dyDescent="0.3">
      <c r="A270" s="36"/>
      <c r="B270" s="36"/>
      <c r="C270" s="36"/>
      <c r="D270" s="36"/>
      <c r="E270" s="37"/>
      <c r="F270" s="36"/>
      <c r="G270" s="36"/>
      <c r="H270" s="36"/>
      <c r="I270" s="37"/>
      <c r="J270" s="38"/>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8"/>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c r="EL270" s="36"/>
      <c r="EM270" s="36"/>
      <c r="EN270" s="36"/>
      <c r="EO270" s="36"/>
      <c r="EP270" s="36"/>
      <c r="EQ270" s="36"/>
      <c r="ER270" s="36"/>
      <c r="ES270" s="36"/>
      <c r="ET270" s="36"/>
      <c r="EU270" s="36"/>
    </row>
    <row r="271" spans="1:151" ht="183.75" customHeight="1" x14ac:dyDescent="0.3">
      <c r="A271" s="36"/>
      <c r="B271" s="36"/>
      <c r="C271" s="36"/>
      <c r="D271" s="36"/>
      <c r="E271" s="37"/>
      <c r="F271" s="36"/>
      <c r="G271" s="36"/>
      <c r="H271" s="36"/>
      <c r="I271" s="37"/>
      <c r="J271" s="38"/>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8"/>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c r="DK271" s="36"/>
      <c r="DL271" s="36"/>
      <c r="DM271" s="36"/>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row>
    <row r="272" spans="1:151" ht="183.75" customHeight="1" x14ac:dyDescent="0.3">
      <c r="A272" s="36"/>
      <c r="B272" s="36"/>
      <c r="C272" s="36"/>
      <c r="D272" s="36"/>
      <c r="E272" s="37"/>
      <c r="F272" s="36"/>
      <c r="G272" s="36"/>
      <c r="H272" s="36"/>
      <c r="I272" s="37"/>
      <c r="J272" s="38"/>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8"/>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c r="DK272" s="36"/>
      <c r="DL272" s="36"/>
      <c r="DM272" s="36"/>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row>
    <row r="273" spans="1:151" ht="183.75" customHeight="1" x14ac:dyDescent="0.3">
      <c r="A273" s="36"/>
      <c r="B273" s="36"/>
      <c r="C273" s="36"/>
      <c r="D273" s="36"/>
      <c r="E273" s="37"/>
      <c r="F273" s="36"/>
      <c r="G273" s="36"/>
      <c r="H273" s="36"/>
      <c r="I273" s="37"/>
      <c r="J273" s="38"/>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8"/>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c r="DJ273" s="36"/>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row>
    <row r="274" spans="1:151" ht="183.75" customHeight="1" x14ac:dyDescent="0.3">
      <c r="A274" s="36"/>
      <c r="B274" s="36"/>
      <c r="C274" s="36"/>
      <c r="D274" s="36"/>
      <c r="E274" s="37"/>
      <c r="F274" s="36"/>
      <c r="G274" s="36"/>
      <c r="H274" s="36"/>
      <c r="I274" s="37"/>
      <c r="J274" s="38"/>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8"/>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c r="DJ274" s="36"/>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row>
    <row r="275" spans="1:151" ht="183.75" customHeight="1" x14ac:dyDescent="0.3">
      <c r="A275" s="36"/>
      <c r="B275" s="36"/>
      <c r="C275" s="36"/>
      <c r="D275" s="36"/>
      <c r="E275" s="37"/>
      <c r="F275" s="36"/>
      <c r="G275" s="36"/>
      <c r="H275" s="36"/>
      <c r="I275" s="37"/>
      <c r="J275" s="38"/>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8"/>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c r="DK275" s="36"/>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row>
    <row r="276" spans="1:151" ht="183.75" customHeight="1" x14ac:dyDescent="0.3">
      <c r="A276" s="36"/>
      <c r="B276" s="36"/>
      <c r="C276" s="36"/>
      <c r="D276" s="36"/>
      <c r="E276" s="37"/>
      <c r="F276" s="36"/>
      <c r="G276" s="36"/>
      <c r="H276" s="36"/>
      <c r="I276" s="37"/>
      <c r="J276" s="38"/>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8"/>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c r="DK276" s="36"/>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row>
    <row r="277" spans="1:151" ht="183.75" customHeight="1" x14ac:dyDescent="0.3">
      <c r="A277" s="36"/>
      <c r="B277" s="36"/>
      <c r="C277" s="36"/>
      <c r="D277" s="36"/>
      <c r="E277" s="37"/>
      <c r="F277" s="36"/>
      <c r="G277" s="36"/>
      <c r="H277" s="36"/>
      <c r="I277" s="37"/>
      <c r="J277" s="38"/>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8"/>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c r="DJ277" s="36"/>
      <c r="DK277" s="36"/>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row>
    <row r="278" spans="1:151" ht="183.75" customHeight="1" x14ac:dyDescent="0.3">
      <c r="A278" s="36"/>
      <c r="B278" s="36"/>
      <c r="C278" s="36"/>
      <c r="D278" s="36"/>
      <c r="E278" s="37"/>
      <c r="F278" s="36"/>
      <c r="G278" s="36"/>
      <c r="H278" s="36"/>
      <c r="I278" s="37"/>
      <c r="J278" s="38"/>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8"/>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c r="DJ278" s="36"/>
      <c r="DK278" s="36"/>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row>
    <row r="279" spans="1:151" ht="183.75" customHeight="1" x14ac:dyDescent="0.3">
      <c r="A279" s="36"/>
      <c r="B279" s="36"/>
      <c r="C279" s="36"/>
      <c r="D279" s="36"/>
      <c r="E279" s="37"/>
      <c r="F279" s="36"/>
      <c r="G279" s="36"/>
      <c r="H279" s="36"/>
      <c r="I279" s="37"/>
      <c r="J279" s="38"/>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8"/>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c r="DJ279" s="36"/>
      <c r="DK279" s="36"/>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row>
    <row r="280" spans="1:151" ht="183.75" customHeight="1" x14ac:dyDescent="0.3">
      <c r="A280" s="36"/>
      <c r="B280" s="36"/>
      <c r="C280" s="36"/>
      <c r="D280" s="36"/>
      <c r="E280" s="37"/>
      <c r="F280" s="36"/>
      <c r="G280" s="36"/>
      <c r="H280" s="36"/>
      <c r="I280" s="37"/>
      <c r="J280" s="38"/>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8"/>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c r="DJ280" s="36"/>
      <c r="DK280" s="36"/>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row>
    <row r="281" spans="1:151" ht="183.75" customHeight="1" x14ac:dyDescent="0.3">
      <c r="A281" s="36"/>
      <c r="B281" s="36"/>
      <c r="C281" s="36"/>
      <c r="D281" s="36"/>
      <c r="E281" s="37"/>
      <c r="F281" s="36"/>
      <c r="G281" s="36"/>
      <c r="H281" s="36"/>
      <c r="I281" s="37"/>
      <c r="J281" s="38"/>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8"/>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c r="EL281" s="36"/>
      <c r="EM281" s="36"/>
      <c r="EN281" s="36"/>
      <c r="EO281" s="36"/>
      <c r="EP281" s="36"/>
      <c r="EQ281" s="36"/>
      <c r="ER281" s="36"/>
      <c r="ES281" s="36"/>
      <c r="ET281" s="36"/>
      <c r="EU281" s="36"/>
    </row>
    <row r="282" spans="1:151" ht="183.75" customHeight="1" x14ac:dyDescent="0.3">
      <c r="A282" s="36"/>
      <c r="B282" s="36"/>
      <c r="C282" s="36"/>
      <c r="D282" s="36"/>
      <c r="E282" s="37"/>
      <c r="F282" s="36"/>
      <c r="G282" s="36"/>
      <c r="H282" s="36"/>
      <c r="I282" s="37"/>
      <c r="J282" s="38"/>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8"/>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c r="EL282" s="36"/>
      <c r="EM282" s="36"/>
      <c r="EN282" s="36"/>
      <c r="EO282" s="36"/>
      <c r="EP282" s="36"/>
      <c r="EQ282" s="36"/>
      <c r="ER282" s="36"/>
      <c r="ES282" s="36"/>
      <c r="ET282" s="36"/>
      <c r="EU282" s="36"/>
    </row>
    <row r="283" spans="1:151" ht="183.75" customHeight="1" x14ac:dyDescent="0.3">
      <c r="A283" s="36"/>
      <c r="B283" s="36"/>
      <c r="C283" s="36"/>
      <c r="D283" s="36"/>
      <c r="E283" s="37"/>
      <c r="F283" s="36"/>
      <c r="G283" s="36"/>
      <c r="H283" s="36"/>
      <c r="I283" s="37"/>
      <c r="J283" s="38"/>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8"/>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c r="DJ283" s="36"/>
      <c r="DK283" s="36"/>
      <c r="DL283" s="36"/>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c r="EL283" s="36"/>
      <c r="EM283" s="36"/>
      <c r="EN283" s="36"/>
      <c r="EO283" s="36"/>
      <c r="EP283" s="36"/>
      <c r="EQ283" s="36"/>
      <c r="ER283" s="36"/>
      <c r="ES283" s="36"/>
      <c r="ET283" s="36"/>
      <c r="EU283" s="36"/>
    </row>
    <row r="284" spans="1:151" ht="183.75" customHeight="1" x14ac:dyDescent="0.3">
      <c r="A284" s="36"/>
      <c r="B284" s="36"/>
      <c r="C284" s="36"/>
      <c r="D284" s="36"/>
      <c r="E284" s="37"/>
      <c r="F284" s="36"/>
      <c r="G284" s="36"/>
      <c r="H284" s="36"/>
      <c r="I284" s="37"/>
      <c r="J284" s="38"/>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8"/>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c r="DJ284" s="36"/>
      <c r="DK284" s="36"/>
      <c r="DL284" s="36"/>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c r="EL284" s="36"/>
      <c r="EM284" s="36"/>
      <c r="EN284" s="36"/>
      <c r="EO284" s="36"/>
      <c r="EP284" s="36"/>
      <c r="EQ284" s="36"/>
      <c r="ER284" s="36"/>
      <c r="ES284" s="36"/>
      <c r="ET284" s="36"/>
      <c r="EU284" s="36"/>
    </row>
    <row r="285" spans="1:151" ht="183.75" customHeight="1" x14ac:dyDescent="0.3">
      <c r="A285" s="36"/>
      <c r="B285" s="36"/>
      <c r="C285" s="36"/>
      <c r="D285" s="36"/>
      <c r="E285" s="37"/>
      <c r="F285" s="36"/>
      <c r="G285" s="36"/>
      <c r="H285" s="36"/>
      <c r="I285" s="37"/>
      <c r="J285" s="38"/>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8"/>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c r="DJ285" s="36"/>
      <c r="DK285" s="36"/>
      <c r="DL285" s="36"/>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row>
    <row r="286" spans="1:151" ht="183.75" customHeight="1" x14ac:dyDescent="0.3">
      <c r="A286" s="36"/>
      <c r="B286" s="36"/>
      <c r="C286" s="36"/>
      <c r="D286" s="36"/>
      <c r="E286" s="37"/>
      <c r="F286" s="36"/>
      <c r="G286" s="36"/>
      <c r="H286" s="36"/>
      <c r="I286" s="37"/>
      <c r="J286" s="38"/>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8"/>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c r="DJ286" s="36"/>
      <c r="DK286" s="36"/>
      <c r="DL286" s="36"/>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row>
    <row r="287" spans="1:151" ht="183.75" customHeight="1" x14ac:dyDescent="0.3">
      <c r="A287" s="36"/>
      <c r="B287" s="36"/>
      <c r="C287" s="36"/>
      <c r="D287" s="36"/>
      <c r="E287" s="37"/>
      <c r="F287" s="36"/>
      <c r="G287" s="36"/>
      <c r="H287" s="36"/>
      <c r="I287" s="37"/>
      <c r="J287" s="38"/>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8"/>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c r="DJ287" s="36"/>
      <c r="DK287" s="36"/>
      <c r="DL287" s="36"/>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c r="EL287" s="36"/>
      <c r="EM287" s="36"/>
      <c r="EN287" s="36"/>
      <c r="EO287" s="36"/>
      <c r="EP287" s="36"/>
      <c r="EQ287" s="36"/>
      <c r="ER287" s="36"/>
      <c r="ES287" s="36"/>
      <c r="ET287" s="36"/>
      <c r="EU287" s="36"/>
    </row>
    <row r="288" spans="1:151" ht="183.75" customHeight="1" x14ac:dyDescent="0.3">
      <c r="A288" s="36"/>
      <c r="B288" s="36"/>
      <c r="C288" s="36"/>
      <c r="D288" s="36"/>
      <c r="E288" s="37"/>
      <c r="F288" s="36"/>
      <c r="G288" s="36"/>
      <c r="H288" s="36"/>
      <c r="I288" s="37"/>
      <c r="J288" s="38"/>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8"/>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c r="DJ288" s="36"/>
      <c r="DK288" s="36"/>
      <c r="DL288" s="36"/>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c r="EL288" s="36"/>
      <c r="EM288" s="36"/>
      <c r="EN288" s="36"/>
      <c r="EO288" s="36"/>
      <c r="EP288" s="36"/>
      <c r="EQ288" s="36"/>
      <c r="ER288" s="36"/>
      <c r="ES288" s="36"/>
      <c r="ET288" s="36"/>
      <c r="EU288" s="36"/>
    </row>
    <row r="289" spans="1:151" ht="183.75" customHeight="1" x14ac:dyDescent="0.3">
      <c r="A289" s="36"/>
      <c r="B289" s="36"/>
      <c r="C289" s="36"/>
      <c r="D289" s="36"/>
      <c r="E289" s="37"/>
      <c r="F289" s="36"/>
      <c r="G289" s="36"/>
      <c r="H289" s="36"/>
      <c r="I289" s="37"/>
      <c r="J289" s="38"/>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8"/>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c r="EO289" s="36"/>
      <c r="EP289" s="36"/>
      <c r="EQ289" s="36"/>
      <c r="ER289" s="36"/>
      <c r="ES289" s="36"/>
      <c r="ET289" s="36"/>
      <c r="EU289" s="36"/>
    </row>
    <row r="290" spans="1:151" ht="183.75" customHeight="1" x14ac:dyDescent="0.3">
      <c r="A290" s="36"/>
      <c r="B290" s="36"/>
      <c r="C290" s="36"/>
      <c r="D290" s="36"/>
      <c r="E290" s="37"/>
      <c r="F290" s="36"/>
      <c r="G290" s="36"/>
      <c r="H290" s="36"/>
      <c r="I290" s="37"/>
      <c r="J290" s="38"/>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8"/>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c r="EO290" s="36"/>
      <c r="EP290" s="36"/>
      <c r="EQ290" s="36"/>
      <c r="ER290" s="36"/>
      <c r="ES290" s="36"/>
      <c r="ET290" s="36"/>
      <c r="EU290" s="36"/>
    </row>
    <row r="291" spans="1:151" ht="183.75" customHeight="1" x14ac:dyDescent="0.3">
      <c r="A291" s="36"/>
      <c r="B291" s="36"/>
      <c r="C291" s="36"/>
      <c r="D291" s="36"/>
      <c r="E291" s="37"/>
      <c r="F291" s="36"/>
      <c r="G291" s="36"/>
      <c r="H291" s="36"/>
      <c r="I291" s="37"/>
      <c r="J291" s="38"/>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8"/>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c r="EK291" s="36"/>
      <c r="EL291" s="36"/>
      <c r="EM291" s="36"/>
      <c r="EN291" s="36"/>
      <c r="EO291" s="36"/>
      <c r="EP291" s="36"/>
      <c r="EQ291" s="36"/>
      <c r="ER291" s="36"/>
      <c r="ES291" s="36"/>
      <c r="ET291" s="36"/>
      <c r="EU291" s="36"/>
    </row>
    <row r="292" spans="1:151" ht="183.75" customHeight="1" x14ac:dyDescent="0.3">
      <c r="A292" s="36"/>
      <c r="B292" s="36"/>
      <c r="C292" s="36"/>
      <c r="D292" s="36"/>
      <c r="E292" s="37"/>
      <c r="F292" s="36"/>
      <c r="G292" s="36"/>
      <c r="H292" s="36"/>
      <c r="I292" s="37"/>
      <c r="J292" s="38"/>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8"/>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c r="EK292" s="36"/>
      <c r="EL292" s="36"/>
      <c r="EM292" s="36"/>
      <c r="EN292" s="36"/>
      <c r="EO292" s="36"/>
      <c r="EP292" s="36"/>
      <c r="EQ292" s="36"/>
      <c r="ER292" s="36"/>
      <c r="ES292" s="36"/>
      <c r="ET292" s="36"/>
      <c r="EU292" s="36"/>
    </row>
    <row r="293" spans="1:151" ht="183.75" customHeight="1" x14ac:dyDescent="0.3">
      <c r="A293" s="36"/>
      <c r="B293" s="36"/>
      <c r="C293" s="36"/>
      <c r="D293" s="36"/>
      <c r="E293" s="37"/>
      <c r="F293" s="36"/>
      <c r="G293" s="36"/>
      <c r="H293" s="36"/>
      <c r="I293" s="37"/>
      <c r="J293" s="38"/>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8"/>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c r="ES293" s="36"/>
      <c r="ET293" s="36"/>
      <c r="EU293" s="36"/>
    </row>
    <row r="294" spans="1:151" ht="183.75" customHeight="1" x14ac:dyDescent="0.3">
      <c r="A294" s="36"/>
      <c r="B294" s="36"/>
      <c r="C294" s="36"/>
      <c r="D294" s="36"/>
      <c r="E294" s="37"/>
      <c r="F294" s="36"/>
      <c r="G294" s="36"/>
      <c r="H294" s="36"/>
      <c r="I294" s="37"/>
      <c r="J294" s="38"/>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8"/>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c r="ES294" s="36"/>
      <c r="ET294" s="36"/>
      <c r="EU294" s="36"/>
    </row>
    <row r="295" spans="1:151" ht="183.75" customHeight="1" x14ac:dyDescent="0.3">
      <c r="A295" s="36"/>
      <c r="B295" s="36"/>
      <c r="C295" s="36"/>
      <c r="D295" s="36"/>
      <c r="E295" s="37"/>
      <c r="F295" s="36"/>
      <c r="G295" s="36"/>
      <c r="H295" s="36"/>
      <c r="I295" s="37"/>
      <c r="J295" s="38"/>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8"/>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row>
    <row r="296" spans="1:151" ht="183.75" customHeight="1" x14ac:dyDescent="0.3">
      <c r="A296" s="36"/>
      <c r="B296" s="36"/>
      <c r="C296" s="36"/>
      <c r="D296" s="36"/>
      <c r="E296" s="37"/>
      <c r="F296" s="36"/>
      <c r="G296" s="36"/>
      <c r="H296" s="36"/>
      <c r="I296" s="37"/>
      <c r="J296" s="38"/>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8"/>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row>
    <row r="297" spans="1:151" ht="183.75" customHeight="1" x14ac:dyDescent="0.3">
      <c r="A297" s="36"/>
      <c r="B297" s="36"/>
      <c r="C297" s="36"/>
      <c r="D297" s="36"/>
      <c r="E297" s="37"/>
      <c r="F297" s="36"/>
      <c r="G297" s="36"/>
      <c r="H297" s="36"/>
      <c r="I297" s="37"/>
      <c r="J297" s="38"/>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8"/>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6"/>
      <c r="BV297" s="36"/>
      <c r="BW297" s="36"/>
      <c r="BX297" s="36"/>
      <c r="BY297" s="36"/>
      <c r="BZ297" s="36"/>
      <c r="CA297" s="36"/>
      <c r="CB297" s="36"/>
      <c r="CC297" s="36"/>
      <c r="CD297" s="36"/>
      <c r="CE297" s="36"/>
      <c r="CF297" s="36"/>
      <c r="CG297" s="36"/>
      <c r="CH297" s="36"/>
      <c r="CI297" s="36"/>
      <c r="CJ297" s="36"/>
      <c r="CK297" s="36"/>
      <c r="CL297" s="36"/>
      <c r="CM297" s="36"/>
      <c r="CN297" s="36"/>
      <c r="CO297" s="36"/>
      <c r="CP297" s="36"/>
      <c r="CQ297" s="36"/>
      <c r="CR297" s="36"/>
      <c r="CS297" s="36"/>
      <c r="CT297" s="36"/>
      <c r="CU297" s="36"/>
      <c r="CV297" s="36"/>
      <c r="CW297" s="36"/>
      <c r="CX297" s="36"/>
      <c r="CY297" s="36"/>
      <c r="CZ297" s="36"/>
      <c r="DA297" s="36"/>
      <c r="DB297" s="36"/>
      <c r="DC297" s="36"/>
      <c r="DD297" s="36"/>
      <c r="DE297" s="36"/>
      <c r="DF297" s="36"/>
      <c r="DG297" s="36"/>
      <c r="DH297" s="36"/>
      <c r="DI297" s="36"/>
      <c r="DJ297" s="36"/>
      <c r="DK297" s="36"/>
      <c r="DL297" s="36"/>
      <c r="DM297" s="36"/>
      <c r="DN297" s="36"/>
      <c r="DO297" s="36"/>
      <c r="DP297" s="36"/>
      <c r="DQ297" s="36"/>
      <c r="DR297" s="36"/>
      <c r="DS297" s="36"/>
      <c r="DT297" s="36"/>
      <c r="DU297" s="36"/>
      <c r="DV297" s="36"/>
      <c r="DW297" s="36"/>
      <c r="DX297" s="36"/>
      <c r="DY297" s="36"/>
      <c r="DZ297" s="36"/>
      <c r="EA297" s="36"/>
      <c r="EB297" s="36"/>
      <c r="EC297" s="36"/>
      <c r="ED297" s="36"/>
      <c r="EE297" s="36"/>
      <c r="EF297" s="36"/>
      <c r="EG297" s="36"/>
      <c r="EH297" s="36"/>
      <c r="EI297" s="36"/>
      <c r="EJ297" s="36"/>
      <c r="EK297" s="36"/>
      <c r="EL297" s="36"/>
      <c r="EM297" s="36"/>
      <c r="EN297" s="36"/>
      <c r="EO297" s="36"/>
      <c r="EP297" s="36"/>
      <c r="EQ297" s="36"/>
      <c r="ER297" s="36"/>
      <c r="ES297" s="36"/>
      <c r="ET297" s="36"/>
      <c r="EU297" s="36"/>
    </row>
    <row r="298" spans="1:151" ht="183.75" customHeight="1" x14ac:dyDescent="0.3">
      <c r="A298" s="36"/>
      <c r="B298" s="36"/>
      <c r="C298" s="36"/>
      <c r="D298" s="36"/>
      <c r="E298" s="37"/>
      <c r="F298" s="36"/>
      <c r="G298" s="36"/>
      <c r="H298" s="36"/>
      <c r="I298" s="37"/>
      <c r="J298" s="38"/>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8"/>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c r="DJ298" s="36"/>
      <c r="DK298" s="36"/>
      <c r="DL298" s="36"/>
      <c r="DM298" s="36"/>
      <c r="DN298" s="36"/>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c r="EL298" s="36"/>
      <c r="EM298" s="36"/>
      <c r="EN298" s="36"/>
      <c r="EO298" s="36"/>
      <c r="EP298" s="36"/>
      <c r="EQ298" s="36"/>
      <c r="ER298" s="36"/>
      <c r="ES298" s="36"/>
      <c r="ET298" s="36"/>
      <c r="EU298" s="36"/>
    </row>
    <row r="299" spans="1:151" ht="183.75" customHeight="1" x14ac:dyDescent="0.3">
      <c r="A299" s="36"/>
      <c r="B299" s="36"/>
      <c r="C299" s="36"/>
      <c r="D299" s="36"/>
      <c r="E299" s="37"/>
      <c r="F299" s="36"/>
      <c r="G299" s="36"/>
      <c r="H299" s="36"/>
      <c r="I299" s="37"/>
      <c r="J299" s="38"/>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8"/>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c r="DJ299" s="36"/>
      <c r="DK299" s="36"/>
      <c r="DL299" s="36"/>
      <c r="DM299" s="36"/>
      <c r="DN299" s="36"/>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c r="EL299" s="36"/>
      <c r="EM299" s="36"/>
      <c r="EN299" s="36"/>
      <c r="EO299" s="36"/>
      <c r="EP299" s="36"/>
      <c r="EQ299" s="36"/>
      <c r="ER299" s="36"/>
      <c r="ES299" s="36"/>
      <c r="ET299" s="36"/>
      <c r="EU299" s="36"/>
    </row>
    <row r="300" spans="1:151" ht="183.75" customHeight="1" x14ac:dyDescent="0.3">
      <c r="A300" s="36"/>
      <c r="B300" s="36"/>
      <c r="C300" s="36"/>
      <c r="D300" s="36"/>
      <c r="E300" s="37"/>
      <c r="F300" s="36"/>
      <c r="G300" s="36"/>
      <c r="H300" s="36"/>
      <c r="I300" s="37"/>
      <c r="J300" s="38"/>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8"/>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c r="DJ300" s="36"/>
      <c r="DK300" s="36"/>
      <c r="DL300" s="36"/>
      <c r="DM300" s="36"/>
      <c r="DN300" s="36"/>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row>
    <row r="301" spans="1:151" ht="183.75" customHeight="1" x14ac:dyDescent="0.3">
      <c r="A301" s="36"/>
      <c r="B301" s="36"/>
      <c r="C301" s="36"/>
      <c r="D301" s="36"/>
      <c r="E301" s="37"/>
      <c r="F301" s="36"/>
      <c r="G301" s="36"/>
      <c r="H301" s="36"/>
      <c r="I301" s="37"/>
      <c r="J301" s="38"/>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8"/>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c r="DJ301" s="36"/>
      <c r="DK301" s="36"/>
      <c r="DL301" s="36"/>
      <c r="DM301" s="36"/>
      <c r="DN301" s="36"/>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row>
    <row r="302" spans="1:151" ht="183.75" customHeight="1" x14ac:dyDescent="0.3">
      <c r="A302" s="36"/>
      <c r="B302" s="36"/>
      <c r="C302" s="36"/>
      <c r="D302" s="36"/>
      <c r="E302" s="37"/>
      <c r="F302" s="36"/>
      <c r="G302" s="36"/>
      <c r="H302" s="36"/>
      <c r="I302" s="37"/>
      <c r="J302" s="38"/>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8"/>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c r="ES302" s="36"/>
      <c r="ET302" s="36"/>
      <c r="EU302" s="36"/>
    </row>
    <row r="303" spans="1:151" ht="183.75" customHeight="1" x14ac:dyDescent="0.3">
      <c r="A303" s="36"/>
      <c r="B303" s="36"/>
      <c r="C303" s="36"/>
      <c r="D303" s="36"/>
      <c r="E303" s="37"/>
      <c r="F303" s="36"/>
      <c r="G303" s="36"/>
      <c r="H303" s="36"/>
      <c r="I303" s="37"/>
      <c r="J303" s="38"/>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8"/>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c r="ES303" s="36"/>
      <c r="ET303" s="36"/>
      <c r="EU303" s="36"/>
    </row>
    <row r="304" spans="1:151" ht="183.75" customHeight="1" x14ac:dyDescent="0.3">
      <c r="A304" s="36"/>
      <c r="B304" s="36"/>
      <c r="C304" s="36"/>
      <c r="D304" s="36"/>
      <c r="E304" s="37"/>
      <c r="F304" s="36"/>
      <c r="G304" s="36"/>
      <c r="H304" s="36"/>
      <c r="I304" s="37"/>
      <c r="J304" s="38"/>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8"/>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c r="BS304" s="36"/>
      <c r="BT304" s="36"/>
      <c r="BU304" s="36"/>
      <c r="BV304" s="36"/>
      <c r="BW304" s="36"/>
      <c r="BX304" s="36"/>
      <c r="BY304" s="36"/>
      <c r="BZ304" s="36"/>
      <c r="CA304" s="36"/>
      <c r="CB304" s="36"/>
      <c r="CC304" s="36"/>
      <c r="CD304" s="36"/>
      <c r="CE304" s="36"/>
      <c r="CF304" s="36"/>
      <c r="CG304" s="36"/>
      <c r="CH304" s="36"/>
      <c r="CI304" s="36"/>
      <c r="CJ304" s="36"/>
      <c r="CK304" s="36"/>
      <c r="CL304" s="36"/>
      <c r="CM304" s="36"/>
      <c r="CN304" s="36"/>
      <c r="CO304" s="36"/>
      <c r="CP304" s="36"/>
      <c r="CQ304" s="36"/>
      <c r="CR304" s="36"/>
      <c r="CS304" s="36"/>
      <c r="CT304" s="36"/>
      <c r="CU304" s="36"/>
      <c r="CV304" s="36"/>
      <c r="CW304" s="36"/>
      <c r="CX304" s="36"/>
      <c r="CY304" s="36"/>
      <c r="CZ304" s="36"/>
      <c r="DA304" s="36"/>
      <c r="DB304" s="36"/>
      <c r="DC304" s="36"/>
      <c r="DD304" s="36"/>
      <c r="DE304" s="36"/>
      <c r="DF304" s="36"/>
      <c r="DG304" s="36"/>
      <c r="DH304" s="36"/>
      <c r="DI304" s="36"/>
      <c r="DJ304" s="36"/>
      <c r="DK304" s="36"/>
      <c r="DL304" s="36"/>
      <c r="DM304" s="36"/>
      <c r="DN304" s="36"/>
      <c r="DO304" s="36"/>
      <c r="DP304" s="36"/>
      <c r="DQ304" s="36"/>
      <c r="DR304" s="36"/>
      <c r="DS304" s="36"/>
      <c r="DT304" s="36"/>
      <c r="DU304" s="36"/>
      <c r="DV304" s="36"/>
      <c r="DW304" s="36"/>
      <c r="DX304" s="36"/>
      <c r="DY304" s="36"/>
      <c r="DZ304" s="36"/>
      <c r="EA304" s="36"/>
      <c r="EB304" s="36"/>
      <c r="EC304" s="36"/>
      <c r="ED304" s="36"/>
      <c r="EE304" s="36"/>
      <c r="EF304" s="36"/>
      <c r="EG304" s="36"/>
      <c r="EH304" s="36"/>
      <c r="EI304" s="36"/>
      <c r="EJ304" s="36"/>
      <c r="EK304" s="36"/>
      <c r="EL304" s="36"/>
      <c r="EM304" s="36"/>
      <c r="EN304" s="36"/>
      <c r="EO304" s="36"/>
      <c r="EP304" s="36"/>
      <c r="EQ304" s="36"/>
      <c r="ER304" s="36"/>
      <c r="ES304" s="36"/>
      <c r="ET304" s="36"/>
      <c r="EU304" s="36"/>
    </row>
    <row r="305" spans="1:151" ht="183.75" customHeight="1" x14ac:dyDescent="0.3">
      <c r="A305" s="36"/>
      <c r="B305" s="36"/>
      <c r="C305" s="36"/>
      <c r="D305" s="36"/>
      <c r="E305" s="37"/>
      <c r="F305" s="36"/>
      <c r="G305" s="36"/>
      <c r="H305" s="36"/>
      <c r="I305" s="37"/>
      <c r="J305" s="38"/>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8"/>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c r="DP305" s="36"/>
      <c r="DQ305" s="36"/>
      <c r="DR305" s="36"/>
      <c r="DS305" s="36"/>
      <c r="DT305" s="36"/>
      <c r="DU305" s="36"/>
      <c r="DV305" s="36"/>
      <c r="DW305" s="36"/>
      <c r="DX305" s="36"/>
      <c r="DY305" s="36"/>
      <c r="DZ305" s="36"/>
      <c r="EA305" s="36"/>
      <c r="EB305" s="36"/>
      <c r="EC305" s="36"/>
      <c r="ED305" s="36"/>
      <c r="EE305" s="36"/>
      <c r="EF305" s="36"/>
      <c r="EG305" s="36"/>
      <c r="EH305" s="36"/>
      <c r="EI305" s="36"/>
      <c r="EJ305" s="36"/>
      <c r="EK305" s="36"/>
      <c r="EL305" s="36"/>
      <c r="EM305" s="36"/>
      <c r="EN305" s="36"/>
      <c r="EO305" s="36"/>
      <c r="EP305" s="36"/>
      <c r="EQ305" s="36"/>
      <c r="ER305" s="36"/>
      <c r="ES305" s="36"/>
      <c r="ET305" s="36"/>
      <c r="EU305" s="36"/>
    </row>
    <row r="306" spans="1:151" ht="183.75" customHeight="1" x14ac:dyDescent="0.3">
      <c r="A306" s="36"/>
      <c r="B306" s="36"/>
      <c r="C306" s="36"/>
      <c r="D306" s="36"/>
      <c r="E306" s="37"/>
      <c r="F306" s="36"/>
      <c r="G306" s="36"/>
      <c r="H306" s="36"/>
      <c r="I306" s="37"/>
      <c r="J306" s="38"/>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8"/>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c r="DP306" s="36"/>
      <c r="DQ306" s="36"/>
      <c r="DR306" s="36"/>
      <c r="DS306" s="36"/>
      <c r="DT306" s="36"/>
      <c r="DU306" s="36"/>
      <c r="DV306" s="36"/>
      <c r="DW306" s="36"/>
      <c r="DX306" s="36"/>
      <c r="DY306" s="36"/>
      <c r="DZ306" s="36"/>
      <c r="EA306" s="36"/>
      <c r="EB306" s="36"/>
      <c r="EC306" s="36"/>
      <c r="ED306" s="36"/>
      <c r="EE306" s="36"/>
      <c r="EF306" s="36"/>
      <c r="EG306" s="36"/>
      <c r="EH306" s="36"/>
      <c r="EI306" s="36"/>
      <c r="EJ306" s="36"/>
      <c r="EK306" s="36"/>
      <c r="EL306" s="36"/>
      <c r="EM306" s="36"/>
      <c r="EN306" s="36"/>
      <c r="EO306" s="36"/>
      <c r="EP306" s="36"/>
      <c r="EQ306" s="36"/>
      <c r="ER306" s="36"/>
      <c r="ES306" s="36"/>
      <c r="ET306" s="36"/>
      <c r="EU306" s="36"/>
    </row>
    <row r="307" spans="1:151" ht="183.75" customHeight="1" x14ac:dyDescent="0.3">
      <c r="A307" s="36"/>
      <c r="B307" s="36"/>
      <c r="C307" s="36"/>
      <c r="D307" s="36"/>
      <c r="E307" s="37"/>
      <c r="F307" s="36"/>
      <c r="G307" s="36"/>
      <c r="H307" s="36"/>
      <c r="I307" s="37"/>
      <c r="J307" s="38"/>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8"/>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c r="DI307" s="36"/>
      <c r="DJ307" s="36"/>
      <c r="DK307" s="36"/>
      <c r="DL307" s="36"/>
      <c r="DM307" s="36"/>
      <c r="DN307" s="36"/>
      <c r="DO307" s="36"/>
      <c r="DP307" s="36"/>
      <c r="DQ307" s="36"/>
      <c r="DR307" s="36"/>
      <c r="DS307" s="36"/>
      <c r="DT307" s="36"/>
      <c r="DU307" s="36"/>
      <c r="DV307" s="36"/>
      <c r="DW307" s="36"/>
      <c r="DX307" s="36"/>
      <c r="DY307" s="36"/>
      <c r="DZ307" s="36"/>
      <c r="EA307" s="36"/>
      <c r="EB307" s="36"/>
      <c r="EC307" s="36"/>
      <c r="ED307" s="36"/>
      <c r="EE307" s="36"/>
      <c r="EF307" s="36"/>
      <c r="EG307" s="36"/>
      <c r="EH307" s="36"/>
      <c r="EI307" s="36"/>
      <c r="EJ307" s="36"/>
      <c r="EK307" s="36"/>
      <c r="EL307" s="36"/>
      <c r="EM307" s="36"/>
      <c r="EN307" s="36"/>
      <c r="EO307" s="36"/>
      <c r="EP307" s="36"/>
      <c r="EQ307" s="36"/>
      <c r="ER307" s="36"/>
      <c r="ES307" s="36"/>
      <c r="ET307" s="36"/>
      <c r="EU307" s="36"/>
    </row>
    <row r="308" spans="1:151" ht="183.75" customHeight="1" x14ac:dyDescent="0.3">
      <c r="A308" s="36"/>
      <c r="B308" s="36"/>
      <c r="C308" s="36"/>
      <c r="D308" s="36"/>
      <c r="E308" s="37"/>
      <c r="F308" s="36"/>
      <c r="G308" s="36"/>
      <c r="H308" s="36"/>
      <c r="I308" s="37"/>
      <c r="J308" s="38"/>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8"/>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c r="DI308" s="36"/>
      <c r="DJ308" s="36"/>
      <c r="DK308" s="36"/>
      <c r="DL308" s="36"/>
      <c r="DM308" s="36"/>
      <c r="DN308" s="36"/>
      <c r="DO308" s="36"/>
      <c r="DP308" s="36"/>
      <c r="DQ308" s="36"/>
      <c r="DR308" s="36"/>
      <c r="DS308" s="36"/>
      <c r="DT308" s="36"/>
      <c r="DU308" s="36"/>
      <c r="DV308" s="36"/>
      <c r="DW308" s="36"/>
      <c r="DX308" s="36"/>
      <c r="DY308" s="36"/>
      <c r="DZ308" s="36"/>
      <c r="EA308" s="36"/>
      <c r="EB308" s="36"/>
      <c r="EC308" s="36"/>
      <c r="ED308" s="36"/>
      <c r="EE308" s="36"/>
      <c r="EF308" s="36"/>
      <c r="EG308" s="36"/>
      <c r="EH308" s="36"/>
      <c r="EI308" s="36"/>
      <c r="EJ308" s="36"/>
      <c r="EK308" s="36"/>
      <c r="EL308" s="36"/>
      <c r="EM308" s="36"/>
      <c r="EN308" s="36"/>
      <c r="EO308" s="36"/>
      <c r="EP308" s="36"/>
      <c r="EQ308" s="36"/>
      <c r="ER308" s="36"/>
      <c r="ES308" s="36"/>
      <c r="ET308" s="36"/>
      <c r="EU308" s="36"/>
    </row>
    <row r="309" spans="1:151" ht="183.75" customHeight="1" x14ac:dyDescent="0.3">
      <c r="A309" s="36"/>
      <c r="B309" s="36"/>
      <c r="C309" s="36"/>
      <c r="D309" s="36"/>
      <c r="E309" s="37"/>
      <c r="F309" s="36"/>
      <c r="G309" s="36"/>
      <c r="H309" s="36"/>
      <c r="I309" s="37"/>
      <c r="J309" s="38"/>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8"/>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c r="ET309" s="36"/>
      <c r="EU309" s="36"/>
    </row>
    <row r="310" spans="1:151" ht="183.75" customHeight="1" x14ac:dyDescent="0.3">
      <c r="A310" s="36"/>
      <c r="B310" s="36"/>
      <c r="C310" s="36"/>
      <c r="D310" s="36"/>
      <c r="E310" s="37"/>
      <c r="F310" s="36"/>
      <c r="G310" s="36"/>
      <c r="H310" s="36"/>
      <c r="I310" s="37"/>
      <c r="J310" s="38"/>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8"/>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c r="ET310" s="36"/>
      <c r="EU310" s="36"/>
    </row>
    <row r="311" spans="1:151" ht="183.75" customHeight="1" x14ac:dyDescent="0.3">
      <c r="A311" s="36"/>
      <c r="B311" s="36"/>
      <c r="C311" s="36"/>
      <c r="D311" s="36"/>
      <c r="E311" s="37"/>
      <c r="F311" s="36"/>
      <c r="G311" s="36"/>
      <c r="H311" s="36"/>
      <c r="I311" s="37"/>
      <c r="J311" s="38"/>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8"/>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c r="ES311" s="36"/>
      <c r="ET311" s="36"/>
      <c r="EU311" s="36"/>
    </row>
    <row r="312" spans="1:151" ht="183.75" customHeight="1" x14ac:dyDescent="0.3">
      <c r="A312" s="36"/>
      <c r="B312" s="36"/>
      <c r="C312" s="36"/>
      <c r="D312" s="36"/>
      <c r="E312" s="37"/>
      <c r="F312" s="36"/>
      <c r="G312" s="36"/>
      <c r="H312" s="36"/>
      <c r="I312" s="37"/>
      <c r="J312" s="38"/>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8"/>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c r="ES312" s="36"/>
      <c r="ET312" s="36"/>
      <c r="EU312" s="36"/>
    </row>
    <row r="313" spans="1:151" ht="183.75" customHeight="1" x14ac:dyDescent="0.3">
      <c r="A313" s="36"/>
      <c r="B313" s="36"/>
      <c r="C313" s="36"/>
      <c r="D313" s="36"/>
      <c r="E313" s="37"/>
      <c r="F313" s="36"/>
      <c r="G313" s="36"/>
      <c r="H313" s="36"/>
      <c r="I313" s="37"/>
      <c r="J313" s="38"/>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8"/>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c r="DI313" s="36"/>
      <c r="DJ313" s="36"/>
      <c r="DK313" s="36"/>
      <c r="DL313" s="36"/>
      <c r="DM313" s="36"/>
      <c r="DN313" s="36"/>
      <c r="DO313" s="36"/>
      <c r="DP313" s="36"/>
      <c r="DQ313" s="36"/>
      <c r="DR313" s="36"/>
      <c r="DS313" s="36"/>
      <c r="DT313" s="36"/>
      <c r="DU313" s="36"/>
      <c r="DV313" s="36"/>
      <c r="DW313" s="36"/>
      <c r="DX313" s="36"/>
      <c r="DY313" s="36"/>
      <c r="DZ313" s="36"/>
      <c r="EA313" s="36"/>
      <c r="EB313" s="36"/>
      <c r="EC313" s="36"/>
      <c r="ED313" s="36"/>
      <c r="EE313" s="36"/>
      <c r="EF313" s="36"/>
      <c r="EG313" s="36"/>
      <c r="EH313" s="36"/>
      <c r="EI313" s="36"/>
      <c r="EJ313" s="36"/>
      <c r="EK313" s="36"/>
      <c r="EL313" s="36"/>
      <c r="EM313" s="36"/>
      <c r="EN313" s="36"/>
      <c r="EO313" s="36"/>
      <c r="EP313" s="36"/>
      <c r="EQ313" s="36"/>
      <c r="ER313" s="36"/>
      <c r="ES313" s="36"/>
      <c r="ET313" s="36"/>
      <c r="EU313" s="36"/>
    </row>
    <row r="314" spans="1:151" ht="183.75" customHeight="1" x14ac:dyDescent="0.3">
      <c r="A314" s="36"/>
      <c r="B314" s="36"/>
      <c r="C314" s="36"/>
      <c r="D314" s="36"/>
      <c r="E314" s="37"/>
      <c r="F314" s="36"/>
      <c r="G314" s="36"/>
      <c r="H314" s="36"/>
      <c r="I314" s="37"/>
      <c r="J314" s="38"/>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8"/>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c r="DI314" s="36"/>
      <c r="DJ314" s="36"/>
      <c r="DK314" s="36"/>
      <c r="DL314" s="36"/>
      <c r="DM314" s="36"/>
      <c r="DN314" s="36"/>
      <c r="DO314" s="36"/>
      <c r="DP314" s="36"/>
      <c r="DQ314" s="36"/>
      <c r="DR314" s="36"/>
      <c r="DS314" s="36"/>
      <c r="DT314" s="36"/>
      <c r="DU314" s="36"/>
      <c r="DV314" s="36"/>
      <c r="DW314" s="36"/>
      <c r="DX314" s="36"/>
      <c r="DY314" s="36"/>
      <c r="DZ314" s="36"/>
      <c r="EA314" s="36"/>
      <c r="EB314" s="36"/>
      <c r="EC314" s="36"/>
      <c r="ED314" s="36"/>
      <c r="EE314" s="36"/>
      <c r="EF314" s="36"/>
      <c r="EG314" s="36"/>
      <c r="EH314" s="36"/>
      <c r="EI314" s="36"/>
      <c r="EJ314" s="36"/>
      <c r="EK314" s="36"/>
      <c r="EL314" s="36"/>
      <c r="EM314" s="36"/>
      <c r="EN314" s="36"/>
      <c r="EO314" s="36"/>
      <c r="EP314" s="36"/>
      <c r="EQ314" s="36"/>
      <c r="ER314" s="36"/>
      <c r="ES314" s="36"/>
      <c r="ET314" s="36"/>
      <c r="EU314" s="36"/>
    </row>
    <row r="315" spans="1:151" ht="183.75" customHeight="1" x14ac:dyDescent="0.3">
      <c r="A315" s="36"/>
      <c r="B315" s="36"/>
      <c r="C315" s="36"/>
      <c r="D315" s="36"/>
      <c r="E315" s="37"/>
      <c r="F315" s="36"/>
      <c r="G315" s="36"/>
      <c r="H315" s="36"/>
      <c r="I315" s="37"/>
      <c r="J315" s="38"/>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8"/>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c r="DI315" s="36"/>
      <c r="DJ315" s="36"/>
      <c r="DK315" s="36"/>
      <c r="DL315" s="36"/>
      <c r="DM315" s="36"/>
      <c r="DN315" s="36"/>
      <c r="DO315" s="36"/>
      <c r="DP315" s="36"/>
      <c r="DQ315" s="36"/>
      <c r="DR315" s="36"/>
      <c r="DS315" s="36"/>
      <c r="DT315" s="36"/>
      <c r="DU315" s="36"/>
      <c r="DV315" s="36"/>
      <c r="DW315" s="36"/>
      <c r="DX315" s="36"/>
      <c r="DY315" s="36"/>
      <c r="DZ315" s="36"/>
      <c r="EA315" s="36"/>
      <c r="EB315" s="36"/>
      <c r="EC315" s="36"/>
      <c r="ED315" s="36"/>
      <c r="EE315" s="36"/>
      <c r="EF315" s="36"/>
      <c r="EG315" s="36"/>
      <c r="EH315" s="36"/>
      <c r="EI315" s="36"/>
      <c r="EJ315" s="36"/>
      <c r="EK315" s="36"/>
      <c r="EL315" s="36"/>
      <c r="EM315" s="36"/>
      <c r="EN315" s="36"/>
      <c r="EO315" s="36"/>
      <c r="EP315" s="36"/>
      <c r="EQ315" s="36"/>
      <c r="ER315" s="36"/>
      <c r="ES315" s="36"/>
      <c r="ET315" s="36"/>
      <c r="EU315" s="36"/>
    </row>
    <row r="316" spans="1:151" ht="183.75" customHeight="1" x14ac:dyDescent="0.3">
      <c r="A316" s="36"/>
      <c r="B316" s="36"/>
      <c r="C316" s="36"/>
      <c r="D316" s="36"/>
      <c r="E316" s="37"/>
      <c r="F316" s="36"/>
      <c r="G316" s="36"/>
      <c r="H316" s="36"/>
      <c r="I316" s="37"/>
      <c r="J316" s="38"/>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8"/>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c r="DI316" s="36"/>
      <c r="DJ316" s="36"/>
      <c r="DK316" s="36"/>
      <c r="DL316" s="36"/>
      <c r="DM316" s="36"/>
      <c r="DN316" s="36"/>
      <c r="DO316" s="36"/>
      <c r="DP316" s="36"/>
      <c r="DQ316" s="36"/>
      <c r="DR316" s="36"/>
      <c r="DS316" s="36"/>
      <c r="DT316" s="36"/>
      <c r="DU316" s="36"/>
      <c r="DV316" s="36"/>
      <c r="DW316" s="36"/>
      <c r="DX316" s="36"/>
      <c r="DY316" s="36"/>
      <c r="DZ316" s="36"/>
      <c r="EA316" s="36"/>
      <c r="EB316" s="36"/>
      <c r="EC316" s="36"/>
      <c r="ED316" s="36"/>
      <c r="EE316" s="36"/>
      <c r="EF316" s="36"/>
      <c r="EG316" s="36"/>
      <c r="EH316" s="36"/>
      <c r="EI316" s="36"/>
      <c r="EJ316" s="36"/>
      <c r="EK316" s="36"/>
      <c r="EL316" s="36"/>
      <c r="EM316" s="36"/>
      <c r="EN316" s="36"/>
      <c r="EO316" s="36"/>
      <c r="EP316" s="36"/>
      <c r="EQ316" s="36"/>
      <c r="ER316" s="36"/>
      <c r="ES316" s="36"/>
      <c r="ET316" s="36"/>
      <c r="EU316" s="36"/>
    </row>
    <row r="317" spans="1:151" ht="183.75" customHeight="1" x14ac:dyDescent="0.3">
      <c r="A317" s="36"/>
      <c r="B317" s="36"/>
      <c r="C317" s="36"/>
      <c r="D317" s="36"/>
      <c r="E317" s="37"/>
      <c r="F317" s="36"/>
      <c r="G317" s="36"/>
      <c r="H317" s="36"/>
      <c r="I317" s="37"/>
      <c r="J317" s="38"/>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8"/>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c r="DI317" s="36"/>
      <c r="DJ317" s="36"/>
      <c r="DK317" s="36"/>
      <c r="DL317" s="36"/>
      <c r="DM317" s="36"/>
      <c r="DN317" s="36"/>
      <c r="DO317" s="36"/>
      <c r="DP317" s="36"/>
      <c r="DQ317" s="36"/>
      <c r="DR317" s="36"/>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row>
    <row r="318" spans="1:151" ht="183.75" customHeight="1" x14ac:dyDescent="0.3">
      <c r="A318" s="36"/>
      <c r="B318" s="36"/>
      <c r="C318" s="36"/>
      <c r="D318" s="36"/>
      <c r="E318" s="37"/>
      <c r="F318" s="36"/>
      <c r="G318" s="36"/>
      <c r="H318" s="36"/>
      <c r="I318" s="37"/>
      <c r="J318" s="38"/>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8"/>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c r="DI318" s="36"/>
      <c r="DJ318" s="36"/>
      <c r="DK318" s="36"/>
      <c r="DL318" s="36"/>
      <c r="DM318" s="36"/>
      <c r="DN318" s="36"/>
      <c r="DO318" s="36"/>
      <c r="DP318" s="36"/>
      <c r="DQ318" s="36"/>
      <c r="DR318" s="36"/>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row>
    <row r="319" spans="1:151" ht="183.75" customHeight="1" x14ac:dyDescent="0.3">
      <c r="A319" s="36"/>
      <c r="B319" s="36"/>
      <c r="C319" s="36"/>
      <c r="D319" s="36"/>
      <c r="E319" s="37"/>
      <c r="F319" s="36"/>
      <c r="G319" s="36"/>
      <c r="H319" s="36"/>
      <c r="I319" s="37"/>
      <c r="J319" s="38"/>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8"/>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c r="DI319" s="36"/>
      <c r="DJ319" s="36"/>
      <c r="DK319" s="36"/>
      <c r="DL319" s="36"/>
      <c r="DM319" s="36"/>
      <c r="DN319" s="36"/>
      <c r="DO319" s="36"/>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c r="ES319" s="36"/>
      <c r="ET319" s="36"/>
      <c r="EU319" s="36"/>
    </row>
    <row r="320" spans="1:151" ht="183.75" customHeight="1" x14ac:dyDescent="0.3">
      <c r="A320" s="36"/>
      <c r="B320" s="36"/>
      <c r="C320" s="36"/>
      <c r="D320" s="36"/>
      <c r="E320" s="37"/>
      <c r="F320" s="36"/>
      <c r="G320" s="36"/>
      <c r="H320" s="36"/>
      <c r="I320" s="37"/>
      <c r="J320" s="38"/>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8"/>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c r="DI320" s="36"/>
      <c r="DJ320" s="36"/>
      <c r="DK320" s="36"/>
      <c r="DL320" s="36"/>
      <c r="DM320" s="36"/>
      <c r="DN320" s="36"/>
      <c r="DO320" s="36"/>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c r="ES320" s="36"/>
      <c r="ET320" s="36"/>
      <c r="EU320" s="36"/>
    </row>
    <row r="321" spans="1:151" ht="183.75" customHeight="1" x14ac:dyDescent="0.3">
      <c r="A321" s="36"/>
      <c r="B321" s="36"/>
      <c r="C321" s="36"/>
      <c r="D321" s="36"/>
      <c r="E321" s="37"/>
      <c r="F321" s="36"/>
      <c r="G321" s="36"/>
      <c r="H321" s="36"/>
      <c r="I321" s="37"/>
      <c r="J321" s="38"/>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8"/>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c r="EN321" s="36"/>
      <c r="EO321" s="36"/>
      <c r="EP321" s="36"/>
      <c r="EQ321" s="36"/>
      <c r="ER321" s="36"/>
      <c r="ES321" s="36"/>
      <c r="ET321" s="36"/>
      <c r="EU321" s="36"/>
    </row>
    <row r="322" spans="1:151" ht="183.75" customHeight="1" x14ac:dyDescent="0.3">
      <c r="A322" s="36"/>
      <c r="B322" s="36"/>
      <c r="C322" s="36"/>
      <c r="D322" s="36"/>
      <c r="E322" s="37"/>
      <c r="F322" s="36"/>
      <c r="G322" s="36"/>
      <c r="H322" s="36"/>
      <c r="I322" s="37"/>
      <c r="J322" s="38"/>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8"/>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row>
    <row r="323" spans="1:151" ht="183.75" customHeight="1" x14ac:dyDescent="0.3">
      <c r="A323" s="36"/>
      <c r="B323" s="36"/>
      <c r="C323" s="36"/>
      <c r="D323" s="36"/>
      <c r="E323" s="37"/>
      <c r="F323" s="36"/>
      <c r="G323" s="36"/>
      <c r="H323" s="36"/>
      <c r="I323" s="37"/>
      <c r="J323" s="38"/>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8"/>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row>
    <row r="324" spans="1:151" ht="183.75" customHeight="1" x14ac:dyDescent="0.3">
      <c r="A324" s="36"/>
      <c r="B324" s="36"/>
      <c r="C324" s="36"/>
      <c r="D324" s="36"/>
      <c r="E324" s="37"/>
      <c r="F324" s="36"/>
      <c r="G324" s="36"/>
      <c r="H324" s="36"/>
      <c r="I324" s="37"/>
      <c r="J324" s="38"/>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8"/>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c r="DI324" s="36"/>
      <c r="DJ324" s="36"/>
      <c r="DK324" s="36"/>
      <c r="DL324" s="36"/>
      <c r="DM324" s="36"/>
      <c r="DN324" s="36"/>
      <c r="DO324" s="36"/>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row>
    <row r="325" spans="1:151" ht="183.75" customHeight="1" x14ac:dyDescent="0.3">
      <c r="A325" s="36"/>
      <c r="B325" s="36"/>
      <c r="C325" s="36"/>
      <c r="D325" s="36"/>
      <c r="E325" s="37"/>
      <c r="F325" s="36"/>
      <c r="G325" s="36"/>
      <c r="H325" s="36"/>
      <c r="I325" s="37"/>
      <c r="J325" s="38"/>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8"/>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c r="DQ325" s="36"/>
      <c r="DR325" s="36"/>
      <c r="DS325" s="36"/>
      <c r="DT325" s="36"/>
      <c r="DU325" s="36"/>
      <c r="DV325" s="36"/>
      <c r="DW325" s="36"/>
      <c r="DX325" s="36"/>
      <c r="DY325" s="36"/>
      <c r="DZ325" s="36"/>
      <c r="EA325" s="36"/>
      <c r="EB325" s="36"/>
      <c r="EC325" s="36"/>
      <c r="ED325" s="36"/>
      <c r="EE325" s="36"/>
      <c r="EF325" s="36"/>
      <c r="EG325" s="36"/>
      <c r="EH325" s="36"/>
      <c r="EI325" s="36"/>
      <c r="EJ325" s="36"/>
      <c r="EK325" s="36"/>
      <c r="EL325" s="36"/>
      <c r="EM325" s="36"/>
      <c r="EN325" s="36"/>
      <c r="EO325" s="36"/>
      <c r="EP325" s="36"/>
      <c r="EQ325" s="36"/>
      <c r="ER325" s="36"/>
      <c r="ES325" s="36"/>
      <c r="ET325" s="36"/>
      <c r="EU325" s="36"/>
    </row>
    <row r="326" spans="1:151" ht="183.75" customHeight="1" x14ac:dyDescent="0.3">
      <c r="A326" s="36"/>
      <c r="B326" s="36"/>
      <c r="C326" s="36"/>
      <c r="D326" s="36"/>
      <c r="E326" s="37"/>
      <c r="F326" s="36"/>
      <c r="G326" s="36"/>
      <c r="H326" s="36"/>
      <c r="I326" s="37"/>
      <c r="J326" s="38"/>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8"/>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c r="DQ326" s="36"/>
      <c r="DR326" s="36"/>
      <c r="DS326" s="36"/>
      <c r="DT326" s="36"/>
      <c r="DU326" s="36"/>
      <c r="DV326" s="36"/>
      <c r="DW326" s="36"/>
      <c r="DX326" s="36"/>
      <c r="DY326" s="36"/>
      <c r="DZ326" s="36"/>
      <c r="EA326" s="36"/>
      <c r="EB326" s="36"/>
      <c r="EC326" s="36"/>
      <c r="ED326" s="36"/>
      <c r="EE326" s="36"/>
      <c r="EF326" s="36"/>
      <c r="EG326" s="36"/>
      <c r="EH326" s="36"/>
      <c r="EI326" s="36"/>
      <c r="EJ326" s="36"/>
      <c r="EK326" s="36"/>
      <c r="EL326" s="36"/>
      <c r="EM326" s="36"/>
      <c r="EN326" s="36"/>
      <c r="EO326" s="36"/>
      <c r="EP326" s="36"/>
      <c r="EQ326" s="36"/>
      <c r="ER326" s="36"/>
      <c r="ES326" s="36"/>
      <c r="ET326" s="36"/>
      <c r="EU326" s="36"/>
    </row>
    <row r="327" spans="1:151" ht="183.75" customHeight="1" x14ac:dyDescent="0.3">
      <c r="A327" s="36"/>
      <c r="B327" s="36"/>
      <c r="C327" s="36"/>
      <c r="D327" s="36"/>
      <c r="E327" s="37"/>
      <c r="F327" s="36"/>
      <c r="G327" s="36"/>
      <c r="H327" s="36"/>
      <c r="I327" s="37"/>
      <c r="J327" s="38"/>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8"/>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c r="DI327" s="36"/>
      <c r="DJ327" s="36"/>
      <c r="DK327" s="36"/>
      <c r="DL327" s="36"/>
      <c r="DM327" s="36"/>
      <c r="DN327" s="36"/>
      <c r="DO327" s="36"/>
      <c r="DP327" s="36"/>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row>
    <row r="328" spans="1:151" ht="183.75" customHeight="1" x14ac:dyDescent="0.3">
      <c r="A328" s="36"/>
      <c r="B328" s="36"/>
      <c r="C328" s="36"/>
      <c r="D328" s="36"/>
      <c r="E328" s="37"/>
      <c r="F328" s="36"/>
      <c r="G328" s="36"/>
      <c r="H328" s="36"/>
      <c r="I328" s="37"/>
      <c r="J328" s="38"/>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8"/>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c r="DI328" s="36"/>
      <c r="DJ328" s="36"/>
      <c r="DK328" s="36"/>
      <c r="DL328" s="36"/>
      <c r="DM328" s="36"/>
      <c r="DN328" s="36"/>
      <c r="DO328" s="36"/>
      <c r="DP328" s="36"/>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row>
    <row r="329" spans="1:151" ht="183.75" customHeight="1" x14ac:dyDescent="0.3">
      <c r="A329" s="36"/>
      <c r="B329" s="36"/>
      <c r="C329" s="36"/>
      <c r="D329" s="36"/>
      <c r="E329" s="37"/>
      <c r="F329" s="36"/>
      <c r="G329" s="36"/>
      <c r="H329" s="36"/>
      <c r="I329" s="37"/>
      <c r="J329" s="38"/>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8"/>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c r="DR329" s="36"/>
      <c r="DS329" s="36"/>
      <c r="DT329" s="36"/>
      <c r="DU329" s="36"/>
      <c r="DV329" s="36"/>
      <c r="DW329" s="36"/>
      <c r="DX329" s="36"/>
      <c r="DY329" s="36"/>
      <c r="DZ329" s="36"/>
      <c r="EA329" s="36"/>
      <c r="EB329" s="36"/>
      <c r="EC329" s="36"/>
      <c r="ED329" s="36"/>
      <c r="EE329" s="36"/>
      <c r="EF329" s="36"/>
      <c r="EG329" s="36"/>
      <c r="EH329" s="36"/>
      <c r="EI329" s="36"/>
      <c r="EJ329" s="36"/>
      <c r="EK329" s="36"/>
      <c r="EL329" s="36"/>
      <c r="EM329" s="36"/>
      <c r="EN329" s="36"/>
      <c r="EO329" s="36"/>
      <c r="EP329" s="36"/>
      <c r="EQ329" s="36"/>
      <c r="ER329" s="36"/>
      <c r="ES329" s="36"/>
      <c r="ET329" s="36"/>
      <c r="EU329" s="36"/>
    </row>
    <row r="330" spans="1:151" ht="183.75" customHeight="1" x14ac:dyDescent="0.3">
      <c r="A330" s="36"/>
      <c r="B330" s="36"/>
      <c r="C330" s="36"/>
      <c r="D330" s="36"/>
      <c r="E330" s="37"/>
      <c r="F330" s="36"/>
      <c r="G330" s="36"/>
      <c r="H330" s="36"/>
      <c r="I330" s="37"/>
      <c r="J330" s="38"/>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8"/>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c r="DR330" s="36"/>
      <c r="DS330" s="36"/>
      <c r="DT330" s="36"/>
      <c r="DU330" s="36"/>
      <c r="DV330" s="36"/>
      <c r="DW330" s="36"/>
      <c r="DX330" s="36"/>
      <c r="DY330" s="36"/>
      <c r="DZ330" s="36"/>
      <c r="EA330" s="36"/>
      <c r="EB330" s="36"/>
      <c r="EC330" s="36"/>
      <c r="ED330" s="36"/>
      <c r="EE330" s="36"/>
      <c r="EF330" s="36"/>
      <c r="EG330" s="36"/>
      <c r="EH330" s="36"/>
      <c r="EI330" s="36"/>
      <c r="EJ330" s="36"/>
      <c r="EK330" s="36"/>
      <c r="EL330" s="36"/>
      <c r="EM330" s="36"/>
      <c r="EN330" s="36"/>
      <c r="EO330" s="36"/>
      <c r="EP330" s="36"/>
      <c r="EQ330" s="36"/>
      <c r="ER330" s="36"/>
      <c r="ES330" s="36"/>
      <c r="ET330" s="36"/>
      <c r="EU330" s="36"/>
    </row>
    <row r="331" spans="1:151" ht="183.75" customHeight="1" x14ac:dyDescent="0.3">
      <c r="A331" s="36"/>
      <c r="B331" s="36"/>
      <c r="C331" s="36"/>
      <c r="D331" s="36"/>
      <c r="E331" s="37"/>
      <c r="F331" s="36"/>
      <c r="G331" s="36"/>
      <c r="H331" s="36"/>
      <c r="I331" s="37"/>
      <c r="J331" s="38"/>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8"/>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c r="ES331" s="36"/>
      <c r="ET331" s="36"/>
      <c r="EU331" s="36"/>
    </row>
    <row r="332" spans="1:151" ht="183.75" customHeight="1" x14ac:dyDescent="0.3">
      <c r="A332" s="36"/>
      <c r="B332" s="36"/>
      <c r="C332" s="36"/>
      <c r="D332" s="36"/>
      <c r="E332" s="37"/>
      <c r="F332" s="36"/>
      <c r="G332" s="36"/>
      <c r="H332" s="36"/>
      <c r="I332" s="37"/>
      <c r="J332" s="38"/>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8"/>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c r="ES332" s="36"/>
      <c r="ET332" s="36"/>
      <c r="EU332" s="36"/>
    </row>
    <row r="333" spans="1:151" ht="183.75" customHeight="1" x14ac:dyDescent="0.3">
      <c r="A333" s="36"/>
      <c r="B333" s="36"/>
      <c r="C333" s="36"/>
      <c r="D333" s="36"/>
      <c r="E333" s="37"/>
      <c r="F333" s="36"/>
      <c r="G333" s="36"/>
      <c r="H333" s="36"/>
      <c r="I333" s="37"/>
      <c r="J333" s="38"/>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8"/>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c r="EN333" s="36"/>
      <c r="EO333" s="36"/>
      <c r="EP333" s="36"/>
      <c r="EQ333" s="36"/>
      <c r="ER333" s="36"/>
      <c r="ES333" s="36"/>
      <c r="ET333" s="36"/>
      <c r="EU333" s="36"/>
    </row>
    <row r="334" spans="1:151" ht="183.75" customHeight="1" x14ac:dyDescent="0.3">
      <c r="A334" s="36"/>
      <c r="B334" s="36"/>
      <c r="C334" s="36"/>
      <c r="D334" s="36"/>
      <c r="E334" s="37"/>
      <c r="F334" s="36"/>
      <c r="G334" s="36"/>
      <c r="H334" s="36"/>
      <c r="I334" s="37"/>
      <c r="J334" s="38"/>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8"/>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c r="EN334" s="36"/>
      <c r="EO334" s="36"/>
      <c r="EP334" s="36"/>
      <c r="EQ334" s="36"/>
      <c r="ER334" s="36"/>
      <c r="ES334" s="36"/>
      <c r="ET334" s="36"/>
      <c r="EU334" s="36"/>
    </row>
    <row r="335" spans="1:151" ht="183.75" customHeight="1" x14ac:dyDescent="0.3">
      <c r="A335" s="36"/>
      <c r="B335" s="36"/>
      <c r="C335" s="36"/>
      <c r="D335" s="36"/>
      <c r="E335" s="37"/>
      <c r="F335" s="36"/>
      <c r="G335" s="36"/>
      <c r="H335" s="36"/>
      <c r="I335" s="37"/>
      <c r="J335" s="38"/>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8"/>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row>
    <row r="336" spans="1:151" ht="183.75" customHeight="1" x14ac:dyDescent="0.3">
      <c r="A336" s="36"/>
      <c r="B336" s="36"/>
      <c r="C336" s="36"/>
      <c r="D336" s="36"/>
      <c r="E336" s="37"/>
      <c r="F336" s="36"/>
      <c r="G336" s="36"/>
      <c r="H336" s="36"/>
      <c r="I336" s="37"/>
      <c r="J336" s="38"/>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8"/>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row>
    <row r="337" spans="1:151" ht="183.75" customHeight="1" x14ac:dyDescent="0.3">
      <c r="A337" s="36"/>
      <c r="B337" s="36"/>
      <c r="C337" s="36"/>
      <c r="D337" s="36"/>
      <c r="E337" s="37"/>
      <c r="F337" s="36"/>
      <c r="G337" s="36"/>
      <c r="H337" s="36"/>
      <c r="I337" s="37"/>
      <c r="J337" s="38"/>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8"/>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c r="DI337" s="36"/>
      <c r="DJ337" s="36"/>
      <c r="DK337" s="36"/>
      <c r="DL337" s="36"/>
      <c r="DM337" s="36"/>
      <c r="DN337" s="36"/>
      <c r="DO337" s="36"/>
      <c r="DP337" s="36"/>
      <c r="DQ337" s="36"/>
      <c r="DR337" s="36"/>
      <c r="DS337" s="36"/>
      <c r="DT337" s="36"/>
      <c r="DU337" s="36"/>
      <c r="DV337" s="36"/>
      <c r="DW337" s="36"/>
      <c r="DX337" s="36"/>
      <c r="DY337" s="36"/>
      <c r="DZ337" s="36"/>
      <c r="EA337" s="36"/>
      <c r="EB337" s="36"/>
      <c r="EC337" s="36"/>
      <c r="ED337" s="36"/>
      <c r="EE337" s="36"/>
      <c r="EF337" s="36"/>
      <c r="EG337" s="36"/>
      <c r="EH337" s="36"/>
      <c r="EI337" s="36"/>
      <c r="EJ337" s="36"/>
      <c r="EK337" s="36"/>
      <c r="EL337" s="36"/>
      <c r="EM337" s="36"/>
      <c r="EN337" s="36"/>
      <c r="EO337" s="36"/>
      <c r="EP337" s="36"/>
      <c r="EQ337" s="36"/>
      <c r="ER337" s="36"/>
      <c r="ES337" s="36"/>
      <c r="ET337" s="36"/>
      <c r="EU337" s="36"/>
    </row>
    <row r="338" spans="1:151" ht="183.75" customHeight="1" x14ac:dyDescent="0.3">
      <c r="A338" s="36"/>
      <c r="B338" s="36"/>
      <c r="C338" s="36"/>
      <c r="D338" s="36"/>
      <c r="E338" s="37"/>
      <c r="F338" s="36"/>
      <c r="G338" s="36"/>
      <c r="H338" s="36"/>
      <c r="I338" s="37"/>
      <c r="J338" s="38"/>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8"/>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c r="DI338" s="36"/>
      <c r="DJ338" s="36"/>
      <c r="DK338" s="36"/>
      <c r="DL338" s="36"/>
      <c r="DM338" s="36"/>
      <c r="DN338" s="36"/>
      <c r="DO338" s="36"/>
      <c r="DP338" s="36"/>
      <c r="DQ338" s="36"/>
      <c r="DR338" s="36"/>
      <c r="DS338" s="36"/>
      <c r="DT338" s="36"/>
      <c r="DU338" s="36"/>
      <c r="DV338" s="36"/>
      <c r="DW338" s="36"/>
      <c r="DX338" s="36"/>
      <c r="DY338" s="36"/>
      <c r="DZ338" s="36"/>
      <c r="EA338" s="36"/>
      <c r="EB338" s="36"/>
      <c r="EC338" s="36"/>
      <c r="ED338" s="36"/>
      <c r="EE338" s="36"/>
      <c r="EF338" s="36"/>
      <c r="EG338" s="36"/>
      <c r="EH338" s="36"/>
      <c r="EI338" s="36"/>
      <c r="EJ338" s="36"/>
      <c r="EK338" s="36"/>
      <c r="EL338" s="36"/>
      <c r="EM338" s="36"/>
      <c r="EN338" s="36"/>
      <c r="EO338" s="36"/>
      <c r="EP338" s="36"/>
      <c r="EQ338" s="36"/>
      <c r="ER338" s="36"/>
      <c r="ES338" s="36"/>
      <c r="ET338" s="36"/>
      <c r="EU338" s="36"/>
    </row>
    <row r="339" spans="1:151" ht="183.75" customHeight="1" x14ac:dyDescent="0.3">
      <c r="A339" s="36"/>
      <c r="B339" s="36"/>
      <c r="C339" s="36"/>
      <c r="D339" s="36"/>
      <c r="E339" s="37"/>
      <c r="F339" s="36"/>
      <c r="G339" s="36"/>
      <c r="H339" s="36"/>
      <c r="I339" s="37"/>
      <c r="J339" s="38"/>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8"/>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c r="DI339" s="36"/>
      <c r="DJ339" s="36"/>
      <c r="DK339" s="36"/>
      <c r="DL339" s="36"/>
      <c r="DM339" s="36"/>
      <c r="DN339" s="36"/>
      <c r="DO339" s="36"/>
      <c r="DP339" s="36"/>
      <c r="DQ339" s="36"/>
      <c r="DR339" s="36"/>
      <c r="DS339" s="36"/>
      <c r="DT339" s="36"/>
      <c r="DU339" s="36"/>
      <c r="DV339" s="36"/>
      <c r="DW339" s="36"/>
      <c r="DX339" s="36"/>
      <c r="DY339" s="36"/>
      <c r="DZ339" s="36"/>
      <c r="EA339" s="36"/>
      <c r="EB339" s="36"/>
      <c r="EC339" s="36"/>
      <c r="ED339" s="36"/>
      <c r="EE339" s="36"/>
      <c r="EF339" s="36"/>
      <c r="EG339" s="36"/>
      <c r="EH339" s="36"/>
      <c r="EI339" s="36"/>
      <c r="EJ339" s="36"/>
      <c r="EK339" s="36"/>
      <c r="EL339" s="36"/>
      <c r="EM339" s="36"/>
      <c r="EN339" s="36"/>
      <c r="EO339" s="36"/>
      <c r="EP339" s="36"/>
      <c r="EQ339" s="36"/>
      <c r="ER339" s="36"/>
      <c r="ES339" s="36"/>
      <c r="ET339" s="36"/>
      <c r="EU339" s="36"/>
    </row>
    <row r="340" spans="1:151" ht="183.75" customHeight="1" x14ac:dyDescent="0.3">
      <c r="A340" s="36"/>
      <c r="B340" s="36"/>
      <c r="C340" s="36"/>
      <c r="D340" s="36"/>
      <c r="E340" s="37"/>
      <c r="F340" s="36"/>
      <c r="G340" s="36"/>
      <c r="H340" s="36"/>
      <c r="I340" s="37"/>
      <c r="J340" s="38"/>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8"/>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c r="DI340" s="36"/>
      <c r="DJ340" s="36"/>
      <c r="DK340" s="36"/>
      <c r="DL340" s="36"/>
      <c r="DM340" s="36"/>
      <c r="DN340" s="36"/>
      <c r="DO340" s="36"/>
      <c r="DP340" s="36"/>
      <c r="DQ340" s="36"/>
      <c r="DR340" s="36"/>
      <c r="DS340" s="36"/>
      <c r="DT340" s="36"/>
      <c r="DU340" s="36"/>
      <c r="DV340" s="36"/>
      <c r="DW340" s="36"/>
      <c r="DX340" s="36"/>
      <c r="DY340" s="36"/>
      <c r="DZ340" s="36"/>
      <c r="EA340" s="36"/>
      <c r="EB340" s="36"/>
      <c r="EC340" s="36"/>
      <c r="ED340" s="36"/>
      <c r="EE340" s="36"/>
      <c r="EF340" s="36"/>
      <c r="EG340" s="36"/>
      <c r="EH340" s="36"/>
      <c r="EI340" s="36"/>
      <c r="EJ340" s="36"/>
      <c r="EK340" s="36"/>
      <c r="EL340" s="36"/>
      <c r="EM340" s="36"/>
      <c r="EN340" s="36"/>
      <c r="EO340" s="36"/>
      <c r="EP340" s="36"/>
      <c r="EQ340" s="36"/>
      <c r="ER340" s="36"/>
      <c r="ES340" s="36"/>
      <c r="ET340" s="36"/>
      <c r="EU340" s="36"/>
    </row>
    <row r="341" spans="1:151" ht="183.75" customHeight="1" x14ac:dyDescent="0.3">
      <c r="A341" s="36"/>
      <c r="B341" s="36"/>
      <c r="C341" s="36"/>
      <c r="D341" s="36"/>
      <c r="E341" s="37"/>
      <c r="F341" s="36"/>
      <c r="G341" s="36"/>
      <c r="H341" s="36"/>
      <c r="I341" s="37"/>
      <c r="J341" s="38"/>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8"/>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c r="DI341" s="36"/>
      <c r="DJ341" s="36"/>
      <c r="DK341" s="36"/>
      <c r="DL341" s="36"/>
      <c r="DM341" s="36"/>
      <c r="DN341" s="36"/>
      <c r="DO341" s="36"/>
      <c r="DP341" s="36"/>
      <c r="DQ341" s="36"/>
      <c r="DR341" s="36"/>
      <c r="DS341" s="36"/>
      <c r="DT341" s="36"/>
      <c r="DU341" s="36"/>
      <c r="DV341" s="36"/>
      <c r="DW341" s="36"/>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c r="EU341" s="36"/>
    </row>
    <row r="342" spans="1:151" ht="183.75" customHeight="1" x14ac:dyDescent="0.3">
      <c r="A342" s="36"/>
      <c r="B342" s="36"/>
      <c r="C342" s="36"/>
      <c r="D342" s="36"/>
      <c r="E342" s="37"/>
      <c r="F342" s="36"/>
      <c r="G342" s="36"/>
      <c r="H342" s="36"/>
      <c r="I342" s="37"/>
      <c r="J342" s="38"/>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8"/>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c r="DI342" s="36"/>
      <c r="DJ342" s="36"/>
      <c r="DK342" s="36"/>
      <c r="DL342" s="36"/>
      <c r="DM342" s="36"/>
      <c r="DN342" s="36"/>
      <c r="DO342" s="36"/>
      <c r="DP342" s="36"/>
      <c r="DQ342" s="36"/>
      <c r="DR342" s="36"/>
      <c r="DS342" s="36"/>
      <c r="DT342" s="36"/>
      <c r="DU342" s="36"/>
      <c r="DV342" s="36"/>
      <c r="DW342" s="36"/>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c r="EU342" s="36"/>
    </row>
    <row r="343" spans="1:151" ht="183.75" customHeight="1" x14ac:dyDescent="0.3">
      <c r="A343" s="36"/>
      <c r="B343" s="36"/>
      <c r="C343" s="36"/>
      <c r="D343" s="36"/>
      <c r="E343" s="37"/>
      <c r="F343" s="36"/>
      <c r="G343" s="36"/>
      <c r="H343" s="36"/>
      <c r="I343" s="37"/>
      <c r="J343" s="38"/>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8"/>
      <c r="AS343" s="36"/>
      <c r="AT343" s="36"/>
      <c r="AU343" s="36"/>
      <c r="AV343" s="36"/>
      <c r="AW343" s="36"/>
      <c r="AX343" s="36"/>
      <c r="AY343" s="36"/>
      <c r="AZ343" s="36"/>
      <c r="BA343" s="36"/>
      <c r="BB343" s="36"/>
      <c r="BC343" s="36"/>
      <c r="BD343" s="36"/>
      <c r="BE343" s="36"/>
      <c r="BF343" s="36"/>
      <c r="BG343" s="36"/>
      <c r="BH343" s="36"/>
      <c r="BI343" s="36"/>
      <c r="BJ343" s="36"/>
      <c r="BK343" s="36"/>
      <c r="BL343" s="36"/>
      <c r="BM343" s="36"/>
      <c r="BN343" s="36"/>
      <c r="BO343" s="36"/>
      <c r="BP343" s="36"/>
      <c r="BQ343" s="36"/>
      <c r="BR343" s="36"/>
      <c r="BS343" s="36"/>
      <c r="BT343" s="36"/>
      <c r="BU343" s="36"/>
      <c r="BV343" s="36"/>
      <c r="BW343" s="36"/>
      <c r="BX343" s="36"/>
      <c r="BY343" s="36"/>
      <c r="BZ343" s="36"/>
      <c r="CA343" s="36"/>
      <c r="CB343" s="36"/>
      <c r="CC343" s="36"/>
      <c r="CD343" s="36"/>
      <c r="CE343" s="36"/>
      <c r="CF343" s="36"/>
      <c r="CG343" s="36"/>
      <c r="CH343" s="36"/>
      <c r="CI343" s="36"/>
      <c r="CJ343" s="36"/>
      <c r="CK343" s="36"/>
      <c r="CL343" s="36"/>
      <c r="CM343" s="36"/>
      <c r="CN343" s="36"/>
      <c r="CO343" s="36"/>
      <c r="CP343" s="36"/>
      <c r="CQ343" s="36"/>
      <c r="CR343" s="36"/>
      <c r="CS343" s="36"/>
      <c r="CT343" s="36"/>
      <c r="CU343" s="36"/>
      <c r="CV343" s="36"/>
      <c r="CW343" s="36"/>
      <c r="CX343" s="36"/>
      <c r="CY343" s="36"/>
      <c r="CZ343" s="36"/>
      <c r="DA343" s="36"/>
      <c r="DB343" s="36"/>
      <c r="DC343" s="36"/>
      <c r="DD343" s="36"/>
      <c r="DE343" s="36"/>
      <c r="DF343" s="36"/>
      <c r="DG343" s="36"/>
      <c r="DH343" s="36"/>
      <c r="DI343" s="36"/>
      <c r="DJ343" s="36"/>
      <c r="DK343" s="36"/>
      <c r="DL343" s="36"/>
      <c r="DM343" s="36"/>
      <c r="DN343" s="36"/>
      <c r="DO343" s="36"/>
      <c r="DP343" s="36"/>
      <c r="DQ343" s="36"/>
      <c r="DR343" s="36"/>
      <c r="DS343" s="36"/>
      <c r="DT343" s="36"/>
      <c r="DU343" s="36"/>
      <c r="DV343" s="36"/>
      <c r="DW343" s="36"/>
      <c r="DX343" s="36"/>
      <c r="DY343" s="36"/>
      <c r="DZ343" s="36"/>
      <c r="EA343" s="36"/>
      <c r="EB343" s="36"/>
      <c r="EC343" s="36"/>
      <c r="ED343" s="36"/>
      <c r="EE343" s="36"/>
      <c r="EF343" s="36"/>
      <c r="EG343" s="36"/>
      <c r="EH343" s="36"/>
      <c r="EI343" s="36"/>
      <c r="EJ343" s="36"/>
      <c r="EK343" s="36"/>
      <c r="EL343" s="36"/>
      <c r="EM343" s="36"/>
      <c r="EN343" s="36"/>
      <c r="EO343" s="36"/>
      <c r="EP343" s="36"/>
      <c r="EQ343" s="36"/>
      <c r="ER343" s="36"/>
      <c r="ES343" s="36"/>
      <c r="ET343" s="36"/>
      <c r="EU343" s="36"/>
    </row>
    <row r="344" spans="1:151" ht="183.75" customHeight="1" x14ac:dyDescent="0.3">
      <c r="A344" s="36"/>
      <c r="B344" s="36"/>
      <c r="C344" s="36"/>
      <c r="D344" s="36"/>
      <c r="E344" s="37"/>
      <c r="F344" s="36"/>
      <c r="G344" s="36"/>
      <c r="H344" s="36"/>
      <c r="I344" s="37"/>
      <c r="J344" s="38"/>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8"/>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row>
    <row r="345" spans="1:151" ht="183.75" customHeight="1" x14ac:dyDescent="0.3">
      <c r="A345" s="36"/>
      <c r="B345" s="36"/>
      <c r="C345" s="36"/>
      <c r="D345" s="36"/>
      <c r="E345" s="37"/>
      <c r="F345" s="36"/>
      <c r="G345" s="36"/>
      <c r="H345" s="36"/>
      <c r="I345" s="37"/>
      <c r="J345" s="38"/>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8"/>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row>
    <row r="346" spans="1:151" ht="183.75" customHeight="1" x14ac:dyDescent="0.3">
      <c r="A346" s="36"/>
      <c r="B346" s="36"/>
      <c r="C346" s="36"/>
      <c r="D346" s="36"/>
      <c r="E346" s="37"/>
      <c r="F346" s="36"/>
      <c r="G346" s="36"/>
      <c r="H346" s="36"/>
      <c r="I346" s="37"/>
      <c r="J346" s="38"/>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8"/>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row>
    <row r="347" spans="1:151" ht="183.75" customHeight="1" x14ac:dyDescent="0.3">
      <c r="A347" s="36"/>
      <c r="B347" s="36"/>
      <c r="C347" s="36"/>
      <c r="D347" s="36"/>
      <c r="E347" s="37"/>
      <c r="F347" s="36"/>
      <c r="G347" s="36"/>
      <c r="H347" s="36"/>
      <c r="I347" s="37"/>
      <c r="J347" s="38"/>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8"/>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row>
    <row r="348" spans="1:151" ht="183.75" customHeight="1" x14ac:dyDescent="0.3">
      <c r="A348" s="36"/>
      <c r="B348" s="36"/>
      <c r="C348" s="36"/>
      <c r="D348" s="36"/>
      <c r="E348" s="37"/>
      <c r="F348" s="36"/>
      <c r="G348" s="36"/>
      <c r="H348" s="36"/>
      <c r="I348" s="37"/>
      <c r="J348" s="38"/>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8"/>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c r="DI348" s="36"/>
      <c r="DJ348" s="36"/>
      <c r="DK348" s="36"/>
      <c r="DL348" s="36"/>
      <c r="DM348" s="36"/>
      <c r="DN348" s="36"/>
      <c r="DO348" s="36"/>
      <c r="DP348" s="36"/>
      <c r="DQ348" s="36"/>
      <c r="DR348" s="36"/>
      <c r="DS348" s="36"/>
      <c r="DT348" s="36"/>
      <c r="DU348" s="36"/>
      <c r="DV348" s="36"/>
      <c r="DW348" s="36"/>
      <c r="DX348" s="36"/>
      <c r="DY348" s="36"/>
      <c r="DZ348" s="36"/>
      <c r="EA348" s="36"/>
      <c r="EB348" s="36"/>
      <c r="EC348" s="36"/>
      <c r="ED348" s="36"/>
      <c r="EE348" s="36"/>
      <c r="EF348" s="36"/>
      <c r="EG348" s="36"/>
      <c r="EH348" s="36"/>
      <c r="EI348" s="36"/>
      <c r="EJ348" s="36"/>
      <c r="EK348" s="36"/>
      <c r="EL348" s="36"/>
      <c r="EM348" s="36"/>
      <c r="EN348" s="36"/>
      <c r="EO348" s="36"/>
      <c r="EP348" s="36"/>
      <c r="EQ348" s="36"/>
      <c r="ER348" s="36"/>
      <c r="ES348" s="36"/>
      <c r="ET348" s="36"/>
      <c r="EU348" s="36"/>
    </row>
    <row r="349" spans="1:151" ht="183.75" customHeight="1" x14ac:dyDescent="0.3">
      <c r="A349" s="36"/>
      <c r="B349" s="36"/>
      <c r="C349" s="36"/>
      <c r="D349" s="36"/>
      <c r="E349" s="37"/>
      <c r="F349" s="36"/>
      <c r="G349" s="36"/>
      <c r="H349" s="36"/>
      <c r="I349" s="37"/>
      <c r="J349" s="38"/>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8"/>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c r="DI349" s="36"/>
      <c r="DJ349" s="36"/>
      <c r="DK349" s="36"/>
      <c r="DL349" s="36"/>
      <c r="DM349" s="36"/>
      <c r="DN349" s="36"/>
      <c r="DO349" s="36"/>
      <c r="DP349" s="36"/>
      <c r="DQ349" s="36"/>
      <c r="DR349" s="36"/>
      <c r="DS349" s="36"/>
      <c r="DT349" s="36"/>
      <c r="DU349" s="36"/>
      <c r="DV349" s="36"/>
      <c r="DW349" s="36"/>
      <c r="DX349" s="36"/>
      <c r="DY349" s="36"/>
      <c r="DZ349" s="36"/>
      <c r="EA349" s="36"/>
      <c r="EB349" s="36"/>
      <c r="EC349" s="36"/>
      <c r="ED349" s="36"/>
      <c r="EE349" s="36"/>
      <c r="EF349" s="36"/>
      <c r="EG349" s="36"/>
      <c r="EH349" s="36"/>
      <c r="EI349" s="36"/>
      <c r="EJ349" s="36"/>
      <c r="EK349" s="36"/>
      <c r="EL349" s="36"/>
      <c r="EM349" s="36"/>
      <c r="EN349" s="36"/>
      <c r="EO349" s="36"/>
      <c r="EP349" s="36"/>
      <c r="EQ349" s="36"/>
      <c r="ER349" s="36"/>
      <c r="ES349" s="36"/>
      <c r="ET349" s="36"/>
      <c r="EU349" s="36"/>
    </row>
    <row r="350" spans="1:151" ht="183.75" customHeight="1" x14ac:dyDescent="0.3">
      <c r="A350" s="36"/>
      <c r="B350" s="36"/>
      <c r="C350" s="36"/>
      <c r="D350" s="36"/>
      <c r="E350" s="37"/>
      <c r="F350" s="36"/>
      <c r="G350" s="36"/>
      <c r="H350" s="36"/>
      <c r="I350" s="37"/>
      <c r="J350" s="38"/>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8"/>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c r="DI350" s="36"/>
      <c r="DJ350" s="36"/>
      <c r="DK350" s="36"/>
      <c r="DL350" s="36"/>
      <c r="DM350" s="36"/>
      <c r="DN350" s="36"/>
      <c r="DO350" s="36"/>
      <c r="DP350" s="36"/>
      <c r="DQ350" s="36"/>
      <c r="DR350" s="36"/>
      <c r="DS350" s="36"/>
      <c r="DT350" s="36"/>
      <c r="DU350" s="36"/>
      <c r="DV350" s="36"/>
      <c r="DW350" s="36"/>
      <c r="DX350" s="36"/>
      <c r="DY350" s="36"/>
      <c r="DZ350" s="36"/>
      <c r="EA350" s="36"/>
      <c r="EB350" s="36"/>
      <c r="EC350" s="36"/>
      <c r="ED350" s="36"/>
      <c r="EE350" s="36"/>
      <c r="EF350" s="36"/>
      <c r="EG350" s="36"/>
      <c r="EH350" s="36"/>
      <c r="EI350" s="36"/>
      <c r="EJ350" s="36"/>
      <c r="EK350" s="36"/>
      <c r="EL350" s="36"/>
      <c r="EM350" s="36"/>
      <c r="EN350" s="36"/>
      <c r="EO350" s="36"/>
      <c r="EP350" s="36"/>
      <c r="EQ350" s="36"/>
      <c r="ER350" s="36"/>
      <c r="ES350" s="36"/>
      <c r="ET350" s="36"/>
      <c r="EU350" s="36"/>
    </row>
    <row r="351" spans="1:151" ht="183.75" customHeight="1" x14ac:dyDescent="0.3">
      <c r="A351" s="36"/>
      <c r="B351" s="36"/>
      <c r="C351" s="36"/>
      <c r="D351" s="36"/>
      <c r="E351" s="37"/>
      <c r="F351" s="36"/>
      <c r="G351" s="36"/>
      <c r="H351" s="36"/>
      <c r="I351" s="37"/>
      <c r="J351" s="38"/>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8"/>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c r="DI351" s="36"/>
      <c r="DJ351" s="36"/>
      <c r="DK351" s="36"/>
      <c r="DL351" s="36"/>
      <c r="DM351" s="36"/>
      <c r="DN351" s="36"/>
      <c r="DO351" s="36"/>
      <c r="DP351" s="36"/>
      <c r="DQ351" s="36"/>
      <c r="DR351" s="36"/>
      <c r="DS351" s="36"/>
      <c r="DT351" s="36"/>
      <c r="DU351" s="36"/>
      <c r="DV351" s="36"/>
      <c r="DW351" s="36"/>
      <c r="DX351" s="36"/>
      <c r="DY351" s="36"/>
      <c r="DZ351" s="36"/>
      <c r="EA351" s="36"/>
      <c r="EB351" s="36"/>
      <c r="EC351" s="36"/>
      <c r="ED351" s="36"/>
      <c r="EE351" s="36"/>
      <c r="EF351" s="36"/>
      <c r="EG351" s="36"/>
      <c r="EH351" s="36"/>
      <c r="EI351" s="36"/>
      <c r="EJ351" s="36"/>
      <c r="EK351" s="36"/>
      <c r="EL351" s="36"/>
      <c r="EM351" s="36"/>
      <c r="EN351" s="36"/>
      <c r="EO351" s="36"/>
      <c r="EP351" s="36"/>
      <c r="EQ351" s="36"/>
      <c r="ER351" s="36"/>
      <c r="ES351" s="36"/>
      <c r="ET351" s="36"/>
      <c r="EU351" s="36"/>
    </row>
    <row r="352" spans="1:151" ht="183.75" customHeight="1" x14ac:dyDescent="0.3">
      <c r="A352" s="36"/>
      <c r="B352" s="36"/>
      <c r="C352" s="36"/>
      <c r="D352" s="36"/>
      <c r="E352" s="37"/>
      <c r="F352" s="36"/>
      <c r="G352" s="36"/>
      <c r="H352" s="36"/>
      <c r="I352" s="37"/>
      <c r="J352" s="38"/>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8"/>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c r="DI352" s="36"/>
      <c r="DJ352" s="36"/>
      <c r="DK352" s="36"/>
      <c r="DL352" s="36"/>
      <c r="DM352" s="36"/>
      <c r="DN352" s="36"/>
      <c r="DO352" s="36"/>
      <c r="DP352" s="36"/>
      <c r="DQ352" s="36"/>
      <c r="DR352" s="36"/>
      <c r="DS352" s="36"/>
      <c r="DT352" s="36"/>
      <c r="DU352" s="36"/>
      <c r="DV352" s="36"/>
      <c r="DW352" s="36"/>
      <c r="DX352" s="36"/>
      <c r="DY352" s="36"/>
      <c r="DZ352" s="36"/>
      <c r="EA352" s="36"/>
      <c r="EB352" s="36"/>
      <c r="EC352" s="36"/>
      <c r="ED352" s="36"/>
      <c r="EE352" s="36"/>
      <c r="EF352" s="36"/>
      <c r="EG352" s="36"/>
      <c r="EH352" s="36"/>
      <c r="EI352" s="36"/>
      <c r="EJ352" s="36"/>
      <c r="EK352" s="36"/>
      <c r="EL352" s="36"/>
      <c r="EM352" s="36"/>
      <c r="EN352" s="36"/>
      <c r="EO352" s="36"/>
      <c r="EP352" s="36"/>
      <c r="EQ352" s="36"/>
      <c r="ER352" s="36"/>
      <c r="ES352" s="36"/>
      <c r="ET352" s="36"/>
      <c r="EU352" s="36"/>
    </row>
    <row r="353" spans="1:151" ht="183.75" customHeight="1" x14ac:dyDescent="0.3">
      <c r="A353" s="36"/>
      <c r="B353" s="36"/>
      <c r="C353" s="36"/>
      <c r="D353" s="36"/>
      <c r="E353" s="37"/>
      <c r="F353" s="36"/>
      <c r="G353" s="36"/>
      <c r="H353" s="36"/>
      <c r="I353" s="37"/>
      <c r="J353" s="38"/>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8"/>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c r="DI353" s="36"/>
      <c r="DJ353" s="36"/>
      <c r="DK353" s="36"/>
      <c r="DL353" s="36"/>
      <c r="DM353" s="36"/>
      <c r="DN353" s="36"/>
      <c r="DO353" s="36"/>
      <c r="DP353" s="36"/>
      <c r="DQ353" s="36"/>
      <c r="DR353" s="36"/>
      <c r="DS353" s="36"/>
      <c r="DT353" s="36"/>
      <c r="DU353" s="36"/>
      <c r="DV353" s="36"/>
      <c r="DW353" s="36"/>
      <c r="DX353" s="36"/>
      <c r="DY353" s="36"/>
      <c r="DZ353" s="36"/>
      <c r="EA353" s="36"/>
      <c r="EB353" s="36"/>
      <c r="EC353" s="36"/>
      <c r="ED353" s="36"/>
      <c r="EE353" s="36"/>
      <c r="EF353" s="36"/>
      <c r="EG353" s="36"/>
      <c r="EH353" s="36"/>
      <c r="EI353" s="36"/>
      <c r="EJ353" s="36"/>
      <c r="EK353" s="36"/>
      <c r="EL353" s="36"/>
      <c r="EM353" s="36"/>
      <c r="EN353" s="36"/>
      <c r="EO353" s="36"/>
      <c r="EP353" s="36"/>
      <c r="EQ353" s="36"/>
      <c r="ER353" s="36"/>
      <c r="ES353" s="36"/>
      <c r="ET353" s="36"/>
      <c r="EU353" s="36"/>
    </row>
    <row r="354" spans="1:151" ht="183.75" customHeight="1" x14ac:dyDescent="0.3">
      <c r="A354" s="36"/>
      <c r="B354" s="36"/>
      <c r="C354" s="36"/>
      <c r="D354" s="36"/>
      <c r="E354" s="37"/>
      <c r="F354" s="36"/>
      <c r="G354" s="36"/>
      <c r="H354" s="36"/>
      <c r="I354" s="37"/>
      <c r="J354" s="38"/>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8"/>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c r="EB354" s="36"/>
      <c r="EC354" s="36"/>
      <c r="ED354" s="36"/>
      <c r="EE354" s="36"/>
      <c r="EF354" s="36"/>
      <c r="EG354" s="36"/>
      <c r="EH354" s="36"/>
      <c r="EI354" s="36"/>
      <c r="EJ354" s="36"/>
      <c r="EK354" s="36"/>
      <c r="EL354" s="36"/>
      <c r="EM354" s="36"/>
      <c r="EN354" s="36"/>
      <c r="EO354" s="36"/>
      <c r="EP354" s="36"/>
      <c r="EQ354" s="36"/>
      <c r="ER354" s="36"/>
      <c r="ES354" s="36"/>
      <c r="ET354" s="36"/>
      <c r="EU354" s="36"/>
    </row>
    <row r="355" spans="1:151" ht="183.75" customHeight="1" x14ac:dyDescent="0.3">
      <c r="A355" s="36"/>
      <c r="B355" s="36"/>
      <c r="C355" s="36"/>
      <c r="D355" s="36"/>
      <c r="E355" s="37"/>
      <c r="F355" s="36"/>
      <c r="G355" s="36"/>
      <c r="H355" s="36"/>
      <c r="I355" s="37"/>
      <c r="J355" s="38"/>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8"/>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c r="EB355" s="36"/>
      <c r="EC355" s="36"/>
      <c r="ED355" s="36"/>
      <c r="EE355" s="36"/>
      <c r="EF355" s="36"/>
      <c r="EG355" s="36"/>
      <c r="EH355" s="36"/>
      <c r="EI355" s="36"/>
      <c r="EJ355" s="36"/>
      <c r="EK355" s="36"/>
      <c r="EL355" s="36"/>
      <c r="EM355" s="36"/>
      <c r="EN355" s="36"/>
      <c r="EO355" s="36"/>
      <c r="EP355" s="36"/>
      <c r="EQ355" s="36"/>
      <c r="ER355" s="36"/>
      <c r="ES355" s="36"/>
      <c r="ET355" s="36"/>
      <c r="EU355" s="36"/>
    </row>
    <row r="356" spans="1:151" ht="183.75" customHeight="1" x14ac:dyDescent="0.3">
      <c r="A356" s="36"/>
      <c r="B356" s="36"/>
      <c r="C356" s="36"/>
      <c r="D356" s="36"/>
      <c r="E356" s="37"/>
      <c r="F356" s="36"/>
      <c r="G356" s="36"/>
      <c r="H356" s="36"/>
      <c r="I356" s="37"/>
      <c r="J356" s="38"/>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8"/>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c r="EC356" s="36"/>
      <c r="ED356" s="36"/>
      <c r="EE356" s="36"/>
      <c r="EF356" s="36"/>
      <c r="EG356" s="36"/>
      <c r="EH356" s="36"/>
      <c r="EI356" s="36"/>
      <c r="EJ356" s="36"/>
      <c r="EK356" s="36"/>
      <c r="EL356" s="36"/>
      <c r="EM356" s="36"/>
      <c r="EN356" s="36"/>
      <c r="EO356" s="36"/>
      <c r="EP356" s="36"/>
      <c r="EQ356" s="36"/>
      <c r="ER356" s="36"/>
      <c r="ES356" s="36"/>
      <c r="ET356" s="36"/>
      <c r="EU356" s="36"/>
    </row>
    <row r="357" spans="1:151" ht="183.75" customHeight="1" x14ac:dyDescent="0.3">
      <c r="A357" s="36"/>
      <c r="B357" s="36"/>
      <c r="C357" s="36"/>
      <c r="D357" s="36"/>
      <c r="E357" s="37"/>
      <c r="F357" s="36"/>
      <c r="G357" s="36"/>
      <c r="H357" s="36"/>
      <c r="I357" s="37"/>
      <c r="J357" s="38"/>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8"/>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c r="EC357" s="36"/>
      <c r="ED357" s="36"/>
      <c r="EE357" s="36"/>
      <c r="EF357" s="36"/>
      <c r="EG357" s="36"/>
      <c r="EH357" s="36"/>
      <c r="EI357" s="36"/>
      <c r="EJ357" s="36"/>
      <c r="EK357" s="36"/>
      <c r="EL357" s="36"/>
      <c r="EM357" s="36"/>
      <c r="EN357" s="36"/>
      <c r="EO357" s="36"/>
      <c r="EP357" s="36"/>
      <c r="EQ357" s="36"/>
      <c r="ER357" s="36"/>
      <c r="ES357" s="36"/>
      <c r="ET357" s="36"/>
      <c r="EU357" s="36"/>
    </row>
    <row r="358" spans="1:151" ht="183.75" customHeight="1" x14ac:dyDescent="0.3">
      <c r="A358" s="36"/>
      <c r="B358" s="36"/>
      <c r="C358" s="36"/>
      <c r="D358" s="36"/>
      <c r="E358" s="37"/>
      <c r="F358" s="36"/>
      <c r="G358" s="36"/>
      <c r="H358" s="36"/>
      <c r="I358" s="37"/>
      <c r="J358" s="38"/>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8"/>
      <c r="AS358" s="36"/>
      <c r="AT358" s="36"/>
      <c r="AU358" s="36"/>
      <c r="AV358" s="36"/>
      <c r="AW358" s="36"/>
      <c r="AX358" s="36"/>
      <c r="AY358" s="36"/>
      <c r="AZ358" s="36"/>
      <c r="BA358" s="36"/>
      <c r="BB358" s="36"/>
      <c r="BC358" s="36"/>
      <c r="BD358" s="36"/>
      <c r="BE358" s="36"/>
      <c r="BF358" s="36"/>
      <c r="BG358" s="36"/>
      <c r="BH358" s="36"/>
      <c r="BI358" s="36"/>
      <c r="BJ358" s="36"/>
      <c r="BK358" s="36"/>
      <c r="BL358" s="36"/>
      <c r="BM358" s="36"/>
      <c r="BN358" s="36"/>
      <c r="BO358" s="36"/>
      <c r="BP358" s="36"/>
      <c r="BQ358" s="36"/>
      <c r="BR358" s="36"/>
      <c r="BS358" s="36"/>
      <c r="BT358" s="36"/>
      <c r="BU358" s="36"/>
      <c r="BV358" s="36"/>
      <c r="BW358" s="36"/>
      <c r="BX358" s="36"/>
      <c r="BY358" s="36"/>
      <c r="BZ358" s="36"/>
      <c r="CA358" s="36"/>
      <c r="CB358" s="36"/>
      <c r="CC358" s="36"/>
      <c r="CD358" s="36"/>
      <c r="CE358" s="36"/>
      <c r="CF358" s="36"/>
      <c r="CG358" s="36"/>
      <c r="CH358" s="36"/>
      <c r="CI358" s="36"/>
      <c r="CJ358" s="36"/>
      <c r="CK358" s="36"/>
      <c r="CL358" s="36"/>
      <c r="CM358" s="36"/>
      <c r="CN358" s="36"/>
      <c r="CO358" s="36"/>
      <c r="CP358" s="36"/>
      <c r="CQ358" s="36"/>
      <c r="CR358" s="36"/>
      <c r="CS358" s="36"/>
      <c r="CT358" s="36"/>
      <c r="CU358" s="36"/>
      <c r="CV358" s="36"/>
      <c r="CW358" s="36"/>
      <c r="CX358" s="36"/>
      <c r="CY358" s="36"/>
      <c r="CZ358" s="36"/>
      <c r="DA358" s="36"/>
      <c r="DB358" s="36"/>
      <c r="DC358" s="36"/>
      <c r="DD358" s="36"/>
      <c r="DE358" s="36"/>
      <c r="DF358" s="36"/>
      <c r="DG358" s="36"/>
      <c r="DH358" s="36"/>
      <c r="DI358" s="36"/>
      <c r="DJ358" s="36"/>
      <c r="DK358" s="36"/>
      <c r="DL358" s="36"/>
      <c r="DM358" s="36"/>
      <c r="DN358" s="36"/>
      <c r="DO358" s="36"/>
      <c r="DP358" s="36"/>
      <c r="DQ358" s="36"/>
      <c r="DR358" s="36"/>
      <c r="DS358" s="36"/>
      <c r="DT358" s="36"/>
      <c r="DU358" s="36"/>
      <c r="DV358" s="36"/>
      <c r="DW358" s="36"/>
      <c r="DX358" s="36"/>
      <c r="DY358" s="36"/>
      <c r="DZ358" s="36"/>
      <c r="EA358" s="36"/>
      <c r="EB358" s="36"/>
      <c r="EC358" s="36"/>
      <c r="ED358" s="36"/>
      <c r="EE358" s="36"/>
      <c r="EF358" s="36"/>
      <c r="EG358" s="36"/>
      <c r="EH358" s="36"/>
      <c r="EI358" s="36"/>
      <c r="EJ358" s="36"/>
      <c r="EK358" s="36"/>
      <c r="EL358" s="36"/>
      <c r="EM358" s="36"/>
      <c r="EN358" s="36"/>
      <c r="EO358" s="36"/>
      <c r="EP358" s="36"/>
      <c r="EQ358" s="36"/>
      <c r="ER358" s="36"/>
      <c r="ES358" s="36"/>
      <c r="ET358" s="36"/>
      <c r="EU358" s="36"/>
    </row>
    <row r="359" spans="1:151" ht="183.75" customHeight="1" x14ac:dyDescent="0.3">
      <c r="A359" s="36"/>
      <c r="B359" s="36"/>
      <c r="C359" s="36"/>
      <c r="D359" s="36"/>
      <c r="E359" s="37"/>
      <c r="F359" s="36"/>
      <c r="G359" s="36"/>
      <c r="H359" s="36"/>
      <c r="I359" s="37"/>
      <c r="J359" s="38"/>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8"/>
      <c r="AS359" s="36"/>
      <c r="AT359" s="36"/>
      <c r="AU359" s="36"/>
      <c r="AV359" s="36"/>
      <c r="AW359" s="36"/>
      <c r="AX359" s="36"/>
      <c r="AY359" s="36"/>
      <c r="AZ359" s="36"/>
      <c r="BA359" s="36"/>
      <c r="BB359" s="36"/>
      <c r="BC359" s="36"/>
      <c r="BD359" s="36"/>
      <c r="BE359" s="36"/>
      <c r="BF359" s="36"/>
      <c r="BG359" s="36"/>
      <c r="BH359" s="36"/>
      <c r="BI359" s="36"/>
      <c r="BJ359" s="36"/>
      <c r="BK359" s="36"/>
      <c r="BL359" s="36"/>
      <c r="BM359" s="36"/>
      <c r="BN359" s="36"/>
      <c r="BO359" s="36"/>
      <c r="BP359" s="36"/>
      <c r="BQ359" s="36"/>
      <c r="BR359" s="36"/>
      <c r="BS359" s="36"/>
      <c r="BT359" s="36"/>
      <c r="BU359" s="36"/>
      <c r="BV359" s="36"/>
      <c r="BW359" s="36"/>
      <c r="BX359" s="36"/>
      <c r="BY359" s="36"/>
      <c r="BZ359" s="36"/>
      <c r="CA359" s="36"/>
      <c r="CB359" s="36"/>
      <c r="CC359" s="36"/>
      <c r="CD359" s="36"/>
      <c r="CE359" s="36"/>
      <c r="CF359" s="36"/>
      <c r="CG359" s="36"/>
      <c r="CH359" s="36"/>
      <c r="CI359" s="36"/>
      <c r="CJ359" s="36"/>
      <c r="CK359" s="36"/>
      <c r="CL359" s="36"/>
      <c r="CM359" s="36"/>
      <c r="CN359" s="36"/>
      <c r="CO359" s="36"/>
      <c r="CP359" s="36"/>
      <c r="CQ359" s="36"/>
      <c r="CR359" s="36"/>
      <c r="CS359" s="36"/>
      <c r="CT359" s="36"/>
      <c r="CU359" s="36"/>
      <c r="CV359" s="36"/>
      <c r="CW359" s="36"/>
      <c r="CX359" s="36"/>
      <c r="CY359" s="36"/>
      <c r="CZ359" s="36"/>
      <c r="DA359" s="36"/>
      <c r="DB359" s="36"/>
      <c r="DC359" s="36"/>
      <c r="DD359" s="36"/>
      <c r="DE359" s="36"/>
      <c r="DF359" s="36"/>
      <c r="DG359" s="36"/>
      <c r="DH359" s="36"/>
      <c r="DI359" s="36"/>
      <c r="DJ359" s="36"/>
      <c r="DK359" s="36"/>
      <c r="DL359" s="36"/>
      <c r="DM359" s="36"/>
      <c r="DN359" s="36"/>
      <c r="DO359" s="36"/>
      <c r="DP359" s="36"/>
      <c r="DQ359" s="36"/>
      <c r="DR359" s="36"/>
      <c r="DS359" s="36"/>
      <c r="DT359" s="36"/>
      <c r="DU359" s="36"/>
      <c r="DV359" s="36"/>
      <c r="DW359" s="36"/>
      <c r="DX359" s="36"/>
      <c r="DY359" s="36"/>
      <c r="DZ359" s="36"/>
      <c r="EA359" s="36"/>
      <c r="EB359" s="36"/>
      <c r="EC359" s="36"/>
      <c r="ED359" s="36"/>
      <c r="EE359" s="36"/>
      <c r="EF359" s="36"/>
      <c r="EG359" s="36"/>
      <c r="EH359" s="36"/>
      <c r="EI359" s="36"/>
      <c r="EJ359" s="36"/>
      <c r="EK359" s="36"/>
      <c r="EL359" s="36"/>
      <c r="EM359" s="36"/>
      <c r="EN359" s="36"/>
      <c r="EO359" s="36"/>
      <c r="EP359" s="36"/>
      <c r="EQ359" s="36"/>
      <c r="ER359" s="36"/>
      <c r="ES359" s="36"/>
      <c r="ET359" s="36"/>
      <c r="EU359" s="36"/>
    </row>
    <row r="360" spans="1:151" ht="183.75" customHeight="1" x14ac:dyDescent="0.3">
      <c r="A360" s="36"/>
      <c r="B360" s="36"/>
      <c r="C360" s="36"/>
      <c r="D360" s="36"/>
      <c r="E360" s="37"/>
      <c r="F360" s="36"/>
      <c r="G360" s="36"/>
      <c r="H360" s="36"/>
      <c r="I360" s="37"/>
      <c r="J360" s="38"/>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8"/>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c r="DI360" s="36"/>
      <c r="DJ360" s="36"/>
      <c r="DK360" s="36"/>
      <c r="DL360" s="36"/>
      <c r="DM360" s="36"/>
      <c r="DN360" s="36"/>
      <c r="DO360" s="36"/>
      <c r="DP360" s="36"/>
      <c r="DQ360" s="36"/>
      <c r="DR360" s="36"/>
      <c r="DS360" s="36"/>
      <c r="DT360" s="36"/>
      <c r="DU360" s="36"/>
      <c r="DV360" s="36"/>
      <c r="DW360" s="36"/>
      <c r="DX360" s="36"/>
      <c r="DY360" s="36"/>
      <c r="DZ360" s="36"/>
      <c r="EA360" s="36"/>
      <c r="EB360" s="36"/>
      <c r="EC360" s="36"/>
      <c r="ED360" s="36"/>
      <c r="EE360" s="36"/>
      <c r="EF360" s="36"/>
      <c r="EG360" s="36"/>
      <c r="EH360" s="36"/>
      <c r="EI360" s="36"/>
      <c r="EJ360" s="36"/>
      <c r="EK360" s="36"/>
      <c r="EL360" s="36"/>
      <c r="EM360" s="36"/>
      <c r="EN360" s="36"/>
      <c r="EO360" s="36"/>
      <c r="EP360" s="36"/>
      <c r="EQ360" s="36"/>
      <c r="ER360" s="36"/>
      <c r="ES360" s="36"/>
      <c r="ET360" s="36"/>
      <c r="EU360" s="36"/>
    </row>
    <row r="361" spans="1:151" ht="183.75" customHeight="1" x14ac:dyDescent="0.3">
      <c r="A361" s="36"/>
      <c r="B361" s="36"/>
      <c r="C361" s="36"/>
      <c r="D361" s="36"/>
      <c r="E361" s="37"/>
      <c r="F361" s="36"/>
      <c r="G361" s="36"/>
      <c r="H361" s="36"/>
      <c r="I361" s="37"/>
      <c r="J361" s="38"/>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8"/>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c r="DI361" s="36"/>
      <c r="DJ361" s="36"/>
      <c r="DK361" s="36"/>
      <c r="DL361" s="36"/>
      <c r="DM361" s="36"/>
      <c r="DN361" s="36"/>
      <c r="DO361" s="36"/>
      <c r="DP361" s="36"/>
      <c r="DQ361" s="36"/>
      <c r="DR361" s="36"/>
      <c r="DS361" s="36"/>
      <c r="DT361" s="36"/>
      <c r="DU361" s="36"/>
      <c r="DV361" s="36"/>
      <c r="DW361" s="36"/>
      <c r="DX361" s="36"/>
      <c r="DY361" s="36"/>
      <c r="DZ361" s="36"/>
      <c r="EA361" s="36"/>
      <c r="EB361" s="36"/>
      <c r="EC361" s="36"/>
      <c r="ED361" s="36"/>
      <c r="EE361" s="36"/>
      <c r="EF361" s="36"/>
      <c r="EG361" s="36"/>
      <c r="EH361" s="36"/>
      <c r="EI361" s="36"/>
      <c r="EJ361" s="36"/>
      <c r="EK361" s="36"/>
      <c r="EL361" s="36"/>
      <c r="EM361" s="36"/>
      <c r="EN361" s="36"/>
      <c r="EO361" s="36"/>
      <c r="EP361" s="36"/>
      <c r="EQ361" s="36"/>
      <c r="ER361" s="36"/>
      <c r="ES361" s="36"/>
      <c r="ET361" s="36"/>
      <c r="EU361" s="36"/>
    </row>
    <row r="362" spans="1:151" ht="183.75" customHeight="1" x14ac:dyDescent="0.3">
      <c r="A362" s="36"/>
      <c r="B362" s="36"/>
      <c r="C362" s="36"/>
      <c r="D362" s="36"/>
      <c r="E362" s="37"/>
      <c r="F362" s="36"/>
      <c r="G362" s="36"/>
      <c r="H362" s="36"/>
      <c r="I362" s="37"/>
      <c r="J362" s="38"/>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8"/>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c r="DI362" s="36"/>
      <c r="DJ362" s="36"/>
      <c r="DK362" s="36"/>
      <c r="DL362" s="36"/>
      <c r="DM362" s="36"/>
      <c r="DN362" s="36"/>
      <c r="DO362" s="36"/>
      <c r="DP362" s="36"/>
      <c r="DQ362" s="36"/>
      <c r="DR362" s="36"/>
      <c r="DS362" s="36"/>
      <c r="DT362" s="36"/>
      <c r="DU362" s="36"/>
      <c r="DV362" s="36"/>
      <c r="DW362" s="36"/>
      <c r="DX362" s="36"/>
      <c r="DY362" s="36"/>
      <c r="DZ362" s="36"/>
      <c r="EA362" s="36"/>
      <c r="EB362" s="36"/>
      <c r="EC362" s="36"/>
      <c r="ED362" s="36"/>
      <c r="EE362" s="36"/>
      <c r="EF362" s="36"/>
      <c r="EG362" s="36"/>
      <c r="EH362" s="36"/>
      <c r="EI362" s="36"/>
      <c r="EJ362" s="36"/>
      <c r="EK362" s="36"/>
      <c r="EL362" s="36"/>
      <c r="EM362" s="36"/>
      <c r="EN362" s="36"/>
      <c r="EO362" s="36"/>
      <c r="EP362" s="36"/>
      <c r="EQ362" s="36"/>
      <c r="ER362" s="36"/>
      <c r="ES362" s="36"/>
      <c r="ET362" s="36"/>
      <c r="EU362" s="36"/>
    </row>
    <row r="363" spans="1:151" ht="183.75" customHeight="1" x14ac:dyDescent="0.3">
      <c r="A363" s="36"/>
      <c r="B363" s="36"/>
      <c r="C363" s="36"/>
      <c r="D363" s="36"/>
      <c r="E363" s="37"/>
      <c r="F363" s="36"/>
      <c r="G363" s="36"/>
      <c r="H363" s="36"/>
      <c r="I363" s="37"/>
      <c r="J363" s="38"/>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8"/>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c r="DI363" s="36"/>
      <c r="DJ363" s="36"/>
      <c r="DK363" s="36"/>
      <c r="DL363" s="36"/>
      <c r="DM363" s="36"/>
      <c r="DN363" s="36"/>
      <c r="DO363" s="36"/>
      <c r="DP363" s="36"/>
      <c r="DQ363" s="36"/>
      <c r="DR363" s="36"/>
      <c r="DS363" s="36"/>
      <c r="DT363" s="36"/>
      <c r="DU363" s="36"/>
      <c r="DV363" s="36"/>
      <c r="DW363" s="36"/>
      <c r="DX363" s="36"/>
      <c r="DY363" s="36"/>
      <c r="DZ363" s="36"/>
      <c r="EA363" s="36"/>
      <c r="EB363" s="36"/>
      <c r="EC363" s="36"/>
      <c r="ED363" s="36"/>
      <c r="EE363" s="36"/>
      <c r="EF363" s="36"/>
      <c r="EG363" s="36"/>
      <c r="EH363" s="36"/>
      <c r="EI363" s="36"/>
      <c r="EJ363" s="36"/>
      <c r="EK363" s="36"/>
      <c r="EL363" s="36"/>
      <c r="EM363" s="36"/>
      <c r="EN363" s="36"/>
      <c r="EO363" s="36"/>
      <c r="EP363" s="36"/>
      <c r="EQ363" s="36"/>
      <c r="ER363" s="36"/>
      <c r="ES363" s="36"/>
      <c r="ET363" s="36"/>
      <c r="EU363" s="36"/>
    </row>
    <row r="364" spans="1:151" ht="183.75" customHeight="1" x14ac:dyDescent="0.3">
      <c r="A364" s="36"/>
      <c r="B364" s="36"/>
      <c r="C364" s="36"/>
      <c r="D364" s="36"/>
      <c r="E364" s="37"/>
      <c r="F364" s="36"/>
      <c r="G364" s="36"/>
      <c r="H364" s="36"/>
      <c r="I364" s="37"/>
      <c r="J364" s="38"/>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8"/>
      <c r="AS364" s="36"/>
      <c r="AT364" s="36"/>
      <c r="AU364" s="36"/>
      <c r="AV364" s="36"/>
      <c r="AW364" s="36"/>
      <c r="AX364" s="36"/>
      <c r="AY364" s="36"/>
      <c r="AZ364" s="36"/>
      <c r="BA364" s="36"/>
      <c r="BB364" s="36"/>
      <c r="BC364" s="36"/>
      <c r="BD364" s="36"/>
      <c r="BE364" s="36"/>
      <c r="BF364" s="36"/>
      <c r="BG364" s="36"/>
      <c r="BH364" s="36"/>
      <c r="BI364" s="36"/>
      <c r="BJ364" s="36"/>
      <c r="BK364" s="36"/>
      <c r="BL364" s="36"/>
      <c r="BM364" s="36"/>
      <c r="BN364" s="36"/>
      <c r="BO364" s="36"/>
      <c r="BP364" s="36"/>
      <c r="BQ364" s="36"/>
      <c r="BR364" s="36"/>
      <c r="BS364" s="36"/>
      <c r="BT364" s="36"/>
      <c r="BU364" s="36"/>
      <c r="BV364" s="36"/>
      <c r="BW364" s="36"/>
      <c r="BX364" s="36"/>
      <c r="BY364" s="36"/>
      <c r="BZ364" s="36"/>
      <c r="CA364" s="36"/>
      <c r="CB364" s="36"/>
      <c r="CC364" s="36"/>
      <c r="CD364" s="36"/>
      <c r="CE364" s="36"/>
      <c r="CF364" s="36"/>
      <c r="CG364" s="36"/>
      <c r="CH364" s="36"/>
      <c r="CI364" s="36"/>
      <c r="CJ364" s="36"/>
      <c r="CK364" s="36"/>
      <c r="CL364" s="36"/>
      <c r="CM364" s="36"/>
      <c r="CN364" s="36"/>
      <c r="CO364" s="36"/>
      <c r="CP364" s="36"/>
      <c r="CQ364" s="36"/>
      <c r="CR364" s="36"/>
      <c r="CS364" s="36"/>
      <c r="CT364" s="36"/>
      <c r="CU364" s="36"/>
      <c r="CV364" s="36"/>
      <c r="CW364" s="36"/>
      <c r="CX364" s="36"/>
      <c r="CY364" s="36"/>
      <c r="CZ364" s="36"/>
      <c r="DA364" s="36"/>
      <c r="DB364" s="36"/>
      <c r="DC364" s="36"/>
      <c r="DD364" s="36"/>
      <c r="DE364" s="36"/>
      <c r="DF364" s="36"/>
      <c r="DG364" s="36"/>
      <c r="DH364" s="36"/>
      <c r="DI364" s="36"/>
      <c r="DJ364" s="36"/>
      <c r="DK364" s="36"/>
      <c r="DL364" s="36"/>
      <c r="DM364" s="36"/>
      <c r="DN364" s="36"/>
      <c r="DO364" s="36"/>
      <c r="DP364" s="36"/>
      <c r="DQ364" s="36"/>
      <c r="DR364" s="36"/>
      <c r="DS364" s="36"/>
      <c r="DT364" s="36"/>
      <c r="DU364" s="36"/>
      <c r="DV364" s="36"/>
      <c r="DW364" s="36"/>
      <c r="DX364" s="36"/>
      <c r="DY364" s="36"/>
      <c r="DZ364" s="36"/>
      <c r="EA364" s="36"/>
      <c r="EB364" s="36"/>
      <c r="EC364" s="36"/>
      <c r="ED364" s="36"/>
      <c r="EE364" s="36"/>
      <c r="EF364" s="36"/>
      <c r="EG364" s="36"/>
      <c r="EH364" s="36"/>
      <c r="EI364" s="36"/>
      <c r="EJ364" s="36"/>
      <c r="EK364" s="36"/>
      <c r="EL364" s="36"/>
      <c r="EM364" s="36"/>
      <c r="EN364" s="36"/>
      <c r="EO364" s="36"/>
      <c r="EP364" s="36"/>
      <c r="EQ364" s="36"/>
      <c r="ER364" s="36"/>
      <c r="ES364" s="36"/>
      <c r="ET364" s="36"/>
      <c r="EU364" s="36"/>
    </row>
    <row r="365" spans="1:151" ht="183.75" customHeight="1" x14ac:dyDescent="0.3">
      <c r="A365" s="36"/>
      <c r="B365" s="36"/>
      <c r="C365" s="36"/>
      <c r="D365" s="36"/>
      <c r="E365" s="37"/>
      <c r="F365" s="36"/>
      <c r="G365" s="36"/>
      <c r="H365" s="36"/>
      <c r="I365" s="37"/>
      <c r="J365" s="38"/>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8"/>
      <c r="AS365" s="36"/>
      <c r="AT365" s="36"/>
      <c r="AU365" s="36"/>
      <c r="AV365" s="36"/>
      <c r="AW365" s="36"/>
      <c r="AX365" s="36"/>
      <c r="AY365" s="36"/>
      <c r="AZ365" s="36"/>
      <c r="BA365" s="36"/>
      <c r="BB365" s="36"/>
      <c r="BC365" s="36"/>
      <c r="BD365" s="36"/>
      <c r="BE365" s="36"/>
      <c r="BF365" s="36"/>
      <c r="BG365" s="36"/>
      <c r="BH365" s="36"/>
      <c r="BI365" s="36"/>
      <c r="BJ365" s="36"/>
      <c r="BK365" s="36"/>
      <c r="BL365" s="36"/>
      <c r="BM365" s="36"/>
      <c r="BN365" s="36"/>
      <c r="BO365" s="36"/>
      <c r="BP365" s="36"/>
      <c r="BQ365" s="36"/>
      <c r="BR365" s="36"/>
      <c r="BS365" s="36"/>
      <c r="BT365" s="36"/>
      <c r="BU365" s="36"/>
      <c r="BV365" s="36"/>
      <c r="BW365" s="36"/>
      <c r="BX365" s="36"/>
      <c r="BY365" s="36"/>
      <c r="BZ365" s="36"/>
      <c r="CA365" s="36"/>
      <c r="CB365" s="36"/>
      <c r="CC365" s="36"/>
      <c r="CD365" s="36"/>
      <c r="CE365" s="36"/>
      <c r="CF365" s="36"/>
      <c r="CG365" s="36"/>
      <c r="CH365" s="36"/>
      <c r="CI365" s="36"/>
      <c r="CJ365" s="36"/>
      <c r="CK365" s="36"/>
      <c r="CL365" s="36"/>
      <c r="CM365" s="36"/>
      <c r="CN365" s="36"/>
      <c r="CO365" s="36"/>
      <c r="CP365" s="36"/>
      <c r="CQ365" s="36"/>
      <c r="CR365" s="36"/>
      <c r="CS365" s="36"/>
      <c r="CT365" s="36"/>
      <c r="CU365" s="36"/>
      <c r="CV365" s="36"/>
      <c r="CW365" s="36"/>
      <c r="CX365" s="36"/>
      <c r="CY365" s="36"/>
      <c r="CZ365" s="36"/>
      <c r="DA365" s="36"/>
      <c r="DB365" s="36"/>
      <c r="DC365" s="36"/>
      <c r="DD365" s="36"/>
      <c r="DE365" s="36"/>
      <c r="DF365" s="36"/>
      <c r="DG365" s="36"/>
      <c r="DH365" s="36"/>
      <c r="DI365" s="36"/>
      <c r="DJ365" s="36"/>
      <c r="DK365" s="36"/>
      <c r="DL365" s="36"/>
      <c r="DM365" s="36"/>
      <c r="DN365" s="36"/>
      <c r="DO365" s="36"/>
      <c r="DP365" s="36"/>
      <c r="DQ365" s="36"/>
      <c r="DR365" s="36"/>
      <c r="DS365" s="36"/>
      <c r="DT365" s="36"/>
      <c r="DU365" s="36"/>
      <c r="DV365" s="36"/>
      <c r="DW365" s="36"/>
      <c r="DX365" s="36"/>
      <c r="DY365" s="36"/>
      <c r="DZ365" s="36"/>
      <c r="EA365" s="36"/>
      <c r="EB365" s="36"/>
      <c r="EC365" s="36"/>
      <c r="ED365" s="36"/>
      <c r="EE365" s="36"/>
      <c r="EF365" s="36"/>
      <c r="EG365" s="36"/>
      <c r="EH365" s="36"/>
      <c r="EI365" s="36"/>
      <c r="EJ365" s="36"/>
      <c r="EK365" s="36"/>
      <c r="EL365" s="36"/>
      <c r="EM365" s="36"/>
      <c r="EN365" s="36"/>
      <c r="EO365" s="36"/>
      <c r="EP365" s="36"/>
      <c r="EQ365" s="36"/>
      <c r="ER365" s="36"/>
      <c r="ES365" s="36"/>
      <c r="ET365" s="36"/>
      <c r="EU365" s="36"/>
    </row>
    <row r="366" spans="1:151" ht="183.75" customHeight="1" x14ac:dyDescent="0.3">
      <c r="A366" s="36"/>
      <c r="B366" s="36"/>
      <c r="C366" s="36"/>
      <c r="D366" s="36"/>
      <c r="E366" s="37"/>
      <c r="F366" s="36"/>
      <c r="G366" s="36"/>
      <c r="H366" s="36"/>
      <c r="I366" s="37"/>
      <c r="J366" s="38"/>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8"/>
      <c r="AS366" s="36"/>
      <c r="AT366" s="36"/>
      <c r="AU366" s="36"/>
      <c r="AV366" s="36"/>
      <c r="AW366" s="36"/>
      <c r="AX366" s="36"/>
      <c r="AY366" s="36"/>
      <c r="AZ366" s="36"/>
      <c r="BA366" s="36"/>
      <c r="BB366" s="36"/>
      <c r="BC366" s="36"/>
      <c r="BD366" s="36"/>
      <c r="BE366" s="36"/>
      <c r="BF366" s="36"/>
      <c r="BG366" s="36"/>
      <c r="BH366" s="36"/>
      <c r="BI366" s="36"/>
      <c r="BJ366" s="36"/>
      <c r="BK366" s="36"/>
      <c r="BL366" s="36"/>
      <c r="BM366" s="36"/>
      <c r="BN366" s="36"/>
      <c r="BO366" s="36"/>
      <c r="BP366" s="36"/>
      <c r="BQ366" s="36"/>
      <c r="BR366" s="36"/>
      <c r="BS366" s="36"/>
      <c r="BT366" s="36"/>
      <c r="BU366" s="36"/>
      <c r="BV366" s="36"/>
      <c r="BW366" s="36"/>
      <c r="BX366" s="36"/>
      <c r="BY366" s="36"/>
      <c r="BZ366" s="36"/>
      <c r="CA366" s="36"/>
      <c r="CB366" s="36"/>
      <c r="CC366" s="36"/>
      <c r="CD366" s="36"/>
      <c r="CE366" s="36"/>
      <c r="CF366" s="36"/>
      <c r="CG366" s="36"/>
      <c r="CH366" s="36"/>
      <c r="CI366" s="36"/>
      <c r="CJ366" s="36"/>
      <c r="CK366" s="36"/>
      <c r="CL366" s="36"/>
      <c r="CM366" s="36"/>
      <c r="CN366" s="36"/>
      <c r="CO366" s="36"/>
      <c r="CP366" s="36"/>
      <c r="CQ366" s="36"/>
      <c r="CR366" s="36"/>
      <c r="CS366" s="36"/>
      <c r="CT366" s="36"/>
      <c r="CU366" s="36"/>
      <c r="CV366" s="36"/>
      <c r="CW366" s="36"/>
      <c r="CX366" s="36"/>
      <c r="CY366" s="36"/>
      <c r="CZ366" s="36"/>
      <c r="DA366" s="36"/>
      <c r="DB366" s="36"/>
      <c r="DC366" s="36"/>
      <c r="DD366" s="36"/>
      <c r="DE366" s="36"/>
      <c r="DF366" s="36"/>
      <c r="DG366" s="36"/>
      <c r="DH366" s="36"/>
      <c r="DI366" s="36"/>
      <c r="DJ366" s="36"/>
      <c r="DK366" s="36"/>
      <c r="DL366" s="36"/>
      <c r="DM366" s="36"/>
      <c r="DN366" s="36"/>
      <c r="DO366" s="36"/>
      <c r="DP366" s="36"/>
      <c r="DQ366" s="36"/>
      <c r="DR366" s="36"/>
      <c r="DS366" s="36"/>
      <c r="DT366" s="36"/>
      <c r="DU366" s="36"/>
      <c r="DV366" s="36"/>
      <c r="DW366" s="36"/>
      <c r="DX366" s="36"/>
      <c r="DY366" s="36"/>
      <c r="DZ366" s="36"/>
      <c r="EA366" s="36"/>
      <c r="EB366" s="36"/>
      <c r="EC366" s="36"/>
      <c r="ED366" s="36"/>
      <c r="EE366" s="36"/>
      <c r="EF366" s="36"/>
      <c r="EG366" s="36"/>
      <c r="EH366" s="36"/>
      <c r="EI366" s="36"/>
      <c r="EJ366" s="36"/>
      <c r="EK366" s="36"/>
      <c r="EL366" s="36"/>
      <c r="EM366" s="36"/>
      <c r="EN366" s="36"/>
      <c r="EO366" s="36"/>
      <c r="EP366" s="36"/>
      <c r="EQ366" s="36"/>
      <c r="ER366" s="36"/>
      <c r="ES366" s="36"/>
      <c r="ET366" s="36"/>
      <c r="EU366" s="36"/>
    </row>
    <row r="367" spans="1:151" ht="183.75" customHeight="1" x14ac:dyDescent="0.3">
      <c r="A367" s="36"/>
      <c r="B367" s="36"/>
      <c r="C367" s="36"/>
      <c r="D367" s="36"/>
      <c r="E367" s="37"/>
      <c r="F367" s="36"/>
      <c r="G367" s="36"/>
      <c r="H367" s="36"/>
      <c r="I367" s="37"/>
      <c r="J367" s="38"/>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8"/>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c r="EH367" s="36"/>
      <c r="EI367" s="36"/>
      <c r="EJ367" s="36"/>
      <c r="EK367" s="36"/>
      <c r="EL367" s="36"/>
      <c r="EM367" s="36"/>
      <c r="EN367" s="36"/>
      <c r="EO367" s="36"/>
      <c r="EP367" s="36"/>
      <c r="EQ367" s="36"/>
      <c r="ER367" s="36"/>
      <c r="ES367" s="36"/>
      <c r="ET367" s="36"/>
      <c r="EU367" s="36"/>
    </row>
    <row r="368" spans="1:151" ht="183.75" customHeight="1" x14ac:dyDescent="0.3">
      <c r="A368" s="36"/>
      <c r="B368" s="36"/>
      <c r="C368" s="36"/>
      <c r="D368" s="36"/>
      <c r="E368" s="37"/>
      <c r="F368" s="36"/>
      <c r="G368" s="36"/>
      <c r="H368" s="36"/>
      <c r="I368" s="37"/>
      <c r="J368" s="38"/>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8"/>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c r="EH368" s="36"/>
      <c r="EI368" s="36"/>
      <c r="EJ368" s="36"/>
      <c r="EK368" s="36"/>
      <c r="EL368" s="36"/>
      <c r="EM368" s="36"/>
      <c r="EN368" s="36"/>
      <c r="EO368" s="36"/>
      <c r="EP368" s="36"/>
      <c r="EQ368" s="36"/>
      <c r="ER368" s="36"/>
      <c r="ES368" s="36"/>
      <c r="ET368" s="36"/>
      <c r="EU368" s="36"/>
    </row>
    <row r="369" spans="1:151" ht="183.75" customHeight="1" x14ac:dyDescent="0.3">
      <c r="A369" s="36"/>
      <c r="B369" s="36"/>
      <c r="C369" s="36"/>
      <c r="D369" s="36"/>
      <c r="E369" s="37"/>
      <c r="F369" s="36"/>
      <c r="G369" s="36"/>
      <c r="H369" s="36"/>
      <c r="I369" s="37"/>
      <c r="J369" s="38"/>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8"/>
      <c r="AS369" s="36"/>
      <c r="AT369" s="36"/>
      <c r="AU369" s="36"/>
      <c r="AV369" s="36"/>
      <c r="AW369" s="36"/>
      <c r="AX369" s="36"/>
      <c r="AY369" s="36"/>
      <c r="AZ369" s="36"/>
      <c r="BA369" s="36"/>
      <c r="BB369" s="36"/>
      <c r="BC369" s="36"/>
      <c r="BD369" s="36"/>
      <c r="BE369" s="36"/>
      <c r="BF369" s="36"/>
      <c r="BG369" s="36"/>
      <c r="BH369" s="36"/>
      <c r="BI369" s="36"/>
      <c r="BJ369" s="36"/>
      <c r="BK369" s="36"/>
      <c r="BL369" s="36"/>
      <c r="BM369" s="36"/>
      <c r="BN369" s="36"/>
      <c r="BO369" s="36"/>
      <c r="BP369" s="36"/>
      <c r="BQ369" s="36"/>
      <c r="BR369" s="36"/>
      <c r="BS369" s="36"/>
      <c r="BT369" s="36"/>
      <c r="BU369" s="36"/>
      <c r="BV369" s="36"/>
      <c r="BW369" s="36"/>
      <c r="BX369" s="36"/>
      <c r="BY369" s="36"/>
      <c r="BZ369" s="36"/>
      <c r="CA369" s="36"/>
      <c r="CB369" s="36"/>
      <c r="CC369" s="36"/>
      <c r="CD369" s="36"/>
      <c r="CE369" s="36"/>
      <c r="CF369" s="36"/>
      <c r="CG369" s="36"/>
      <c r="CH369" s="36"/>
      <c r="CI369" s="36"/>
      <c r="CJ369" s="36"/>
      <c r="CK369" s="36"/>
      <c r="CL369" s="36"/>
      <c r="CM369" s="36"/>
      <c r="CN369" s="36"/>
      <c r="CO369" s="36"/>
      <c r="CP369" s="36"/>
      <c r="CQ369" s="36"/>
      <c r="CR369" s="36"/>
      <c r="CS369" s="36"/>
      <c r="CT369" s="36"/>
      <c r="CU369" s="36"/>
      <c r="CV369" s="36"/>
      <c r="CW369" s="36"/>
      <c r="CX369" s="36"/>
      <c r="CY369" s="36"/>
      <c r="CZ369" s="36"/>
      <c r="DA369" s="36"/>
      <c r="DB369" s="36"/>
      <c r="DC369" s="36"/>
      <c r="DD369" s="36"/>
      <c r="DE369" s="36"/>
      <c r="DF369" s="36"/>
      <c r="DG369" s="36"/>
      <c r="DH369" s="36"/>
      <c r="DI369" s="36"/>
      <c r="DJ369" s="36"/>
      <c r="DK369" s="36"/>
      <c r="DL369" s="36"/>
      <c r="DM369" s="36"/>
      <c r="DN369" s="36"/>
      <c r="DO369" s="36"/>
      <c r="DP369" s="36"/>
      <c r="DQ369" s="36"/>
      <c r="DR369" s="36"/>
      <c r="DS369" s="36"/>
      <c r="DT369" s="36"/>
      <c r="DU369" s="36"/>
      <c r="DV369" s="36"/>
      <c r="DW369" s="36"/>
      <c r="DX369" s="36"/>
      <c r="DY369" s="36"/>
      <c r="DZ369" s="36"/>
      <c r="EA369" s="36"/>
      <c r="EB369" s="36"/>
      <c r="EC369" s="36"/>
      <c r="ED369" s="36"/>
      <c r="EE369" s="36"/>
      <c r="EF369" s="36"/>
      <c r="EG369" s="36"/>
      <c r="EH369" s="36"/>
      <c r="EI369" s="36"/>
      <c r="EJ369" s="36"/>
      <c r="EK369" s="36"/>
      <c r="EL369" s="36"/>
      <c r="EM369" s="36"/>
      <c r="EN369" s="36"/>
      <c r="EO369" s="36"/>
      <c r="EP369" s="36"/>
      <c r="EQ369" s="36"/>
      <c r="ER369" s="36"/>
      <c r="ES369" s="36"/>
      <c r="ET369" s="36"/>
      <c r="EU369" s="36"/>
    </row>
    <row r="370" spans="1:151" ht="183.75" customHeight="1" x14ac:dyDescent="0.3">
      <c r="A370" s="36"/>
      <c r="B370" s="36"/>
      <c r="C370" s="36"/>
      <c r="D370" s="36"/>
      <c r="E370" s="37"/>
      <c r="F370" s="36"/>
      <c r="G370" s="36"/>
      <c r="H370" s="36"/>
      <c r="I370" s="37"/>
      <c r="J370" s="38"/>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8"/>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c r="DI370" s="36"/>
      <c r="DJ370" s="36"/>
      <c r="DK370" s="36"/>
      <c r="DL370" s="36"/>
      <c r="DM370" s="36"/>
      <c r="DN370" s="36"/>
      <c r="DO370" s="36"/>
      <c r="DP370" s="36"/>
      <c r="DQ370" s="36"/>
      <c r="DR370" s="36"/>
      <c r="DS370" s="36"/>
      <c r="DT370" s="36"/>
      <c r="DU370" s="36"/>
      <c r="DV370" s="36"/>
      <c r="DW370" s="36"/>
      <c r="DX370" s="36"/>
      <c r="DY370" s="36"/>
      <c r="DZ370" s="36"/>
      <c r="EA370" s="36"/>
      <c r="EB370" s="36"/>
      <c r="EC370" s="36"/>
      <c r="ED370" s="36"/>
      <c r="EE370" s="36"/>
      <c r="EF370" s="36"/>
      <c r="EG370" s="36"/>
      <c r="EH370" s="36"/>
      <c r="EI370" s="36"/>
      <c r="EJ370" s="36"/>
      <c r="EK370" s="36"/>
      <c r="EL370" s="36"/>
      <c r="EM370" s="36"/>
      <c r="EN370" s="36"/>
      <c r="EO370" s="36"/>
      <c r="EP370" s="36"/>
      <c r="EQ370" s="36"/>
      <c r="ER370" s="36"/>
      <c r="ES370" s="36"/>
      <c r="ET370" s="36"/>
      <c r="EU370" s="36"/>
    </row>
    <row r="371" spans="1:151" ht="183.75" customHeight="1" x14ac:dyDescent="0.3">
      <c r="A371" s="36"/>
      <c r="B371" s="36"/>
      <c r="C371" s="36"/>
      <c r="D371" s="36"/>
      <c r="E371" s="37"/>
      <c r="F371" s="36"/>
      <c r="G371" s="36"/>
      <c r="H371" s="36"/>
      <c r="I371" s="37"/>
      <c r="J371" s="38"/>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8"/>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c r="DI371" s="36"/>
      <c r="DJ371" s="36"/>
      <c r="DK371" s="36"/>
      <c r="DL371" s="36"/>
      <c r="DM371" s="36"/>
      <c r="DN371" s="36"/>
      <c r="DO371" s="36"/>
      <c r="DP371" s="36"/>
      <c r="DQ371" s="36"/>
      <c r="DR371" s="36"/>
      <c r="DS371" s="36"/>
      <c r="DT371" s="36"/>
      <c r="DU371" s="36"/>
      <c r="DV371" s="36"/>
      <c r="DW371" s="36"/>
      <c r="DX371" s="36"/>
      <c r="DY371" s="36"/>
      <c r="DZ371" s="36"/>
      <c r="EA371" s="36"/>
      <c r="EB371" s="36"/>
      <c r="EC371" s="36"/>
      <c r="ED371" s="36"/>
      <c r="EE371" s="36"/>
      <c r="EF371" s="36"/>
      <c r="EG371" s="36"/>
      <c r="EH371" s="36"/>
      <c r="EI371" s="36"/>
      <c r="EJ371" s="36"/>
      <c r="EK371" s="36"/>
      <c r="EL371" s="36"/>
      <c r="EM371" s="36"/>
      <c r="EN371" s="36"/>
      <c r="EO371" s="36"/>
      <c r="EP371" s="36"/>
      <c r="EQ371" s="36"/>
      <c r="ER371" s="36"/>
      <c r="ES371" s="36"/>
      <c r="ET371" s="36"/>
      <c r="EU371" s="36"/>
    </row>
    <row r="372" spans="1:151" ht="183.75" customHeight="1" x14ac:dyDescent="0.3">
      <c r="A372" s="36"/>
      <c r="B372" s="36"/>
      <c r="C372" s="36"/>
      <c r="D372" s="36"/>
      <c r="E372" s="37"/>
      <c r="F372" s="36"/>
      <c r="G372" s="36"/>
      <c r="H372" s="36"/>
      <c r="I372" s="37"/>
      <c r="J372" s="38"/>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8"/>
      <c r="AS372" s="36"/>
      <c r="AT372" s="36"/>
      <c r="AU372" s="36"/>
      <c r="AV372" s="36"/>
      <c r="AW372" s="36"/>
      <c r="AX372" s="36"/>
      <c r="AY372" s="36"/>
      <c r="AZ372" s="36"/>
      <c r="BA372" s="36"/>
      <c r="BB372" s="36"/>
      <c r="BC372" s="36"/>
      <c r="BD372" s="36"/>
      <c r="BE372" s="36"/>
      <c r="BF372" s="36"/>
      <c r="BG372" s="36"/>
      <c r="BH372" s="36"/>
      <c r="BI372" s="36"/>
      <c r="BJ372" s="36"/>
      <c r="BK372" s="36"/>
      <c r="BL372" s="36"/>
      <c r="BM372" s="36"/>
      <c r="BN372" s="36"/>
      <c r="BO372" s="36"/>
      <c r="BP372" s="36"/>
      <c r="BQ372" s="36"/>
      <c r="BR372" s="36"/>
      <c r="BS372" s="36"/>
      <c r="BT372" s="36"/>
      <c r="BU372" s="36"/>
      <c r="BV372" s="36"/>
      <c r="BW372" s="36"/>
      <c r="BX372" s="36"/>
      <c r="BY372" s="36"/>
      <c r="BZ372" s="36"/>
      <c r="CA372" s="36"/>
      <c r="CB372" s="36"/>
      <c r="CC372" s="36"/>
      <c r="CD372" s="36"/>
      <c r="CE372" s="36"/>
      <c r="CF372" s="36"/>
      <c r="CG372" s="36"/>
      <c r="CH372" s="36"/>
      <c r="CI372" s="36"/>
      <c r="CJ372" s="36"/>
      <c r="CK372" s="36"/>
      <c r="CL372" s="36"/>
      <c r="CM372" s="36"/>
      <c r="CN372" s="36"/>
      <c r="CO372" s="36"/>
      <c r="CP372" s="36"/>
      <c r="CQ372" s="36"/>
      <c r="CR372" s="36"/>
      <c r="CS372" s="36"/>
      <c r="CT372" s="36"/>
      <c r="CU372" s="36"/>
      <c r="CV372" s="36"/>
      <c r="CW372" s="36"/>
      <c r="CX372" s="36"/>
      <c r="CY372" s="36"/>
      <c r="CZ372" s="36"/>
      <c r="DA372" s="36"/>
      <c r="DB372" s="36"/>
      <c r="DC372" s="36"/>
      <c r="DD372" s="36"/>
      <c r="DE372" s="36"/>
      <c r="DF372" s="36"/>
      <c r="DG372" s="36"/>
      <c r="DH372" s="36"/>
      <c r="DI372" s="36"/>
      <c r="DJ372" s="36"/>
      <c r="DK372" s="36"/>
      <c r="DL372" s="36"/>
      <c r="DM372" s="36"/>
      <c r="DN372" s="36"/>
      <c r="DO372" s="36"/>
      <c r="DP372" s="36"/>
      <c r="DQ372" s="36"/>
      <c r="DR372" s="36"/>
      <c r="DS372" s="36"/>
      <c r="DT372" s="36"/>
      <c r="DU372" s="36"/>
      <c r="DV372" s="36"/>
      <c r="DW372" s="36"/>
      <c r="DX372" s="36"/>
      <c r="DY372" s="36"/>
      <c r="DZ372" s="36"/>
      <c r="EA372" s="36"/>
      <c r="EB372" s="36"/>
      <c r="EC372" s="36"/>
      <c r="ED372" s="36"/>
      <c r="EE372" s="36"/>
      <c r="EF372" s="36"/>
      <c r="EG372" s="36"/>
      <c r="EH372" s="36"/>
      <c r="EI372" s="36"/>
      <c r="EJ372" s="36"/>
      <c r="EK372" s="36"/>
      <c r="EL372" s="36"/>
      <c r="EM372" s="36"/>
      <c r="EN372" s="36"/>
      <c r="EO372" s="36"/>
      <c r="EP372" s="36"/>
      <c r="EQ372" s="36"/>
      <c r="ER372" s="36"/>
      <c r="ES372" s="36"/>
      <c r="ET372" s="36"/>
      <c r="EU372" s="36"/>
    </row>
    <row r="373" spans="1:151" ht="183.75" customHeight="1" x14ac:dyDescent="0.3">
      <c r="A373" s="36"/>
      <c r="B373" s="36"/>
      <c r="C373" s="36"/>
      <c r="D373" s="36"/>
      <c r="E373" s="37"/>
      <c r="F373" s="36"/>
      <c r="G373" s="36"/>
      <c r="H373" s="36"/>
      <c r="I373" s="37"/>
      <c r="J373" s="38"/>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8"/>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c r="DI373" s="36"/>
      <c r="DJ373" s="36"/>
      <c r="DK373" s="36"/>
      <c r="DL373" s="36"/>
      <c r="DM373" s="36"/>
      <c r="DN373" s="36"/>
      <c r="DO373" s="36"/>
      <c r="DP373" s="36"/>
      <c r="DQ373" s="36"/>
      <c r="DR373" s="36"/>
      <c r="DS373" s="36"/>
      <c r="DT373" s="36"/>
      <c r="DU373" s="36"/>
      <c r="DV373" s="36"/>
      <c r="DW373" s="36"/>
      <c r="DX373" s="36"/>
      <c r="DY373" s="36"/>
      <c r="DZ373" s="36"/>
      <c r="EA373" s="36"/>
      <c r="EB373" s="36"/>
      <c r="EC373" s="36"/>
      <c r="ED373" s="36"/>
      <c r="EE373" s="36"/>
      <c r="EF373" s="36"/>
      <c r="EG373" s="36"/>
      <c r="EH373" s="36"/>
      <c r="EI373" s="36"/>
      <c r="EJ373" s="36"/>
      <c r="EK373" s="36"/>
      <c r="EL373" s="36"/>
      <c r="EM373" s="36"/>
      <c r="EN373" s="36"/>
      <c r="EO373" s="36"/>
      <c r="EP373" s="36"/>
      <c r="EQ373" s="36"/>
      <c r="ER373" s="36"/>
      <c r="ES373" s="36"/>
      <c r="ET373" s="36"/>
      <c r="EU373" s="36"/>
    </row>
    <row r="374" spans="1:151" ht="183.75" customHeight="1" x14ac:dyDescent="0.3">
      <c r="A374" s="36"/>
      <c r="B374" s="36"/>
      <c r="C374" s="36"/>
      <c r="D374" s="36"/>
      <c r="E374" s="37"/>
      <c r="F374" s="36"/>
      <c r="G374" s="36"/>
      <c r="H374" s="36"/>
      <c r="I374" s="37"/>
      <c r="J374" s="38"/>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8"/>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c r="DI374" s="36"/>
      <c r="DJ374" s="36"/>
      <c r="DK374" s="36"/>
      <c r="DL374" s="36"/>
      <c r="DM374" s="36"/>
      <c r="DN374" s="36"/>
      <c r="DO374" s="36"/>
      <c r="DP374" s="36"/>
      <c r="DQ374" s="36"/>
      <c r="DR374" s="36"/>
      <c r="DS374" s="36"/>
      <c r="DT374" s="36"/>
      <c r="DU374" s="36"/>
      <c r="DV374" s="36"/>
      <c r="DW374" s="36"/>
      <c r="DX374" s="36"/>
      <c r="DY374" s="36"/>
      <c r="DZ374" s="36"/>
      <c r="EA374" s="36"/>
      <c r="EB374" s="36"/>
      <c r="EC374" s="36"/>
      <c r="ED374" s="36"/>
      <c r="EE374" s="36"/>
      <c r="EF374" s="36"/>
      <c r="EG374" s="36"/>
      <c r="EH374" s="36"/>
      <c r="EI374" s="36"/>
      <c r="EJ374" s="36"/>
      <c r="EK374" s="36"/>
      <c r="EL374" s="36"/>
      <c r="EM374" s="36"/>
      <c r="EN374" s="36"/>
      <c r="EO374" s="36"/>
      <c r="EP374" s="36"/>
      <c r="EQ374" s="36"/>
      <c r="ER374" s="36"/>
      <c r="ES374" s="36"/>
      <c r="ET374" s="36"/>
      <c r="EU374" s="36"/>
    </row>
    <row r="375" spans="1:151" ht="183.75" customHeight="1" x14ac:dyDescent="0.3">
      <c r="A375" s="36"/>
      <c r="B375" s="36"/>
      <c r="C375" s="36"/>
      <c r="D375" s="36"/>
      <c r="E375" s="37"/>
      <c r="F375" s="36"/>
      <c r="G375" s="36"/>
      <c r="H375" s="36"/>
      <c r="I375" s="37"/>
      <c r="J375" s="38"/>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8"/>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c r="EK375" s="36"/>
      <c r="EL375" s="36"/>
      <c r="EM375" s="36"/>
      <c r="EN375" s="36"/>
      <c r="EO375" s="36"/>
      <c r="EP375" s="36"/>
      <c r="EQ375" s="36"/>
      <c r="ER375" s="36"/>
      <c r="ES375" s="36"/>
      <c r="ET375" s="36"/>
      <c r="EU375" s="36"/>
    </row>
    <row r="376" spans="1:151" ht="183.75" customHeight="1" x14ac:dyDescent="0.3">
      <c r="A376" s="36"/>
      <c r="B376" s="36"/>
      <c r="C376" s="36"/>
      <c r="D376" s="36"/>
      <c r="E376" s="37"/>
      <c r="F376" s="36"/>
      <c r="G376" s="36"/>
      <c r="H376" s="36"/>
      <c r="I376" s="37"/>
      <c r="J376" s="38"/>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8"/>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c r="EK376" s="36"/>
      <c r="EL376" s="36"/>
      <c r="EM376" s="36"/>
      <c r="EN376" s="36"/>
      <c r="EO376" s="36"/>
      <c r="EP376" s="36"/>
      <c r="EQ376" s="36"/>
      <c r="ER376" s="36"/>
      <c r="ES376" s="36"/>
      <c r="ET376" s="36"/>
      <c r="EU376" s="36"/>
    </row>
    <row r="377" spans="1:151" ht="183.75" customHeight="1" x14ac:dyDescent="0.3">
      <c r="A377" s="36"/>
      <c r="B377" s="36"/>
      <c r="C377" s="36"/>
      <c r="D377" s="36"/>
      <c r="E377" s="37"/>
      <c r="F377" s="36"/>
      <c r="G377" s="36"/>
      <c r="H377" s="36"/>
      <c r="I377" s="37"/>
      <c r="J377" s="38"/>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8"/>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c r="EK377" s="36"/>
      <c r="EL377" s="36"/>
      <c r="EM377" s="36"/>
      <c r="EN377" s="36"/>
      <c r="EO377" s="36"/>
      <c r="EP377" s="36"/>
      <c r="EQ377" s="36"/>
      <c r="ER377" s="36"/>
      <c r="ES377" s="36"/>
      <c r="ET377" s="36"/>
      <c r="EU377" s="36"/>
    </row>
    <row r="378" spans="1:151" ht="183.75" customHeight="1" x14ac:dyDescent="0.3">
      <c r="A378" s="36"/>
      <c r="B378" s="36"/>
      <c r="C378" s="36"/>
      <c r="D378" s="36"/>
      <c r="E378" s="37"/>
      <c r="F378" s="36"/>
      <c r="G378" s="36"/>
      <c r="H378" s="36"/>
      <c r="I378" s="37"/>
      <c r="J378" s="38"/>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8"/>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c r="EK378" s="36"/>
      <c r="EL378" s="36"/>
      <c r="EM378" s="36"/>
      <c r="EN378" s="36"/>
      <c r="EO378" s="36"/>
      <c r="EP378" s="36"/>
      <c r="EQ378" s="36"/>
      <c r="ER378" s="36"/>
      <c r="ES378" s="36"/>
      <c r="ET378" s="36"/>
      <c r="EU378" s="36"/>
    </row>
    <row r="379" spans="1:151" ht="183.75" customHeight="1" x14ac:dyDescent="0.3">
      <c r="A379" s="36"/>
      <c r="B379" s="36"/>
      <c r="C379" s="36"/>
      <c r="D379" s="36"/>
      <c r="E379" s="37"/>
      <c r="F379" s="36"/>
      <c r="G379" s="36"/>
      <c r="H379" s="36"/>
      <c r="I379" s="37"/>
      <c r="J379" s="38"/>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8"/>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c r="EK379" s="36"/>
      <c r="EL379" s="36"/>
      <c r="EM379" s="36"/>
      <c r="EN379" s="36"/>
      <c r="EO379" s="36"/>
      <c r="EP379" s="36"/>
      <c r="EQ379" s="36"/>
      <c r="ER379" s="36"/>
      <c r="ES379" s="36"/>
      <c r="ET379" s="36"/>
      <c r="EU379" s="36"/>
    </row>
    <row r="380" spans="1:151" ht="183.75" customHeight="1" x14ac:dyDescent="0.3">
      <c r="A380" s="36"/>
      <c r="B380" s="36"/>
      <c r="C380" s="36"/>
      <c r="D380" s="36"/>
      <c r="E380" s="37"/>
      <c r="F380" s="36"/>
      <c r="G380" s="36"/>
      <c r="H380" s="36"/>
      <c r="I380" s="37"/>
      <c r="J380" s="38"/>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8"/>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c r="EK380" s="36"/>
      <c r="EL380" s="36"/>
      <c r="EM380" s="36"/>
      <c r="EN380" s="36"/>
      <c r="EO380" s="36"/>
      <c r="EP380" s="36"/>
      <c r="EQ380" s="36"/>
      <c r="ER380" s="36"/>
      <c r="ES380" s="36"/>
      <c r="ET380" s="36"/>
      <c r="EU380" s="36"/>
    </row>
    <row r="381" spans="1:151" ht="183.75" customHeight="1" x14ac:dyDescent="0.3">
      <c r="A381" s="36"/>
      <c r="B381" s="36"/>
      <c r="C381" s="36"/>
      <c r="D381" s="36"/>
      <c r="E381" s="37"/>
      <c r="F381" s="36"/>
      <c r="G381" s="36"/>
      <c r="H381" s="36"/>
      <c r="I381" s="37"/>
      <c r="J381" s="38"/>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8"/>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c r="EL381" s="36"/>
      <c r="EM381" s="36"/>
      <c r="EN381" s="36"/>
      <c r="EO381" s="36"/>
      <c r="EP381" s="36"/>
      <c r="EQ381" s="36"/>
      <c r="ER381" s="36"/>
      <c r="ES381" s="36"/>
      <c r="ET381" s="36"/>
      <c r="EU381" s="36"/>
    </row>
    <row r="382" spans="1:151" ht="183.75" customHeight="1" x14ac:dyDescent="0.3">
      <c r="A382" s="36"/>
      <c r="B382" s="36"/>
      <c r="C382" s="36"/>
      <c r="D382" s="36"/>
      <c r="E382" s="37"/>
      <c r="F382" s="36"/>
      <c r="G382" s="36"/>
      <c r="H382" s="36"/>
      <c r="I382" s="37"/>
      <c r="J382" s="38"/>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8"/>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c r="EL382" s="36"/>
      <c r="EM382" s="36"/>
      <c r="EN382" s="36"/>
      <c r="EO382" s="36"/>
      <c r="EP382" s="36"/>
      <c r="EQ382" s="36"/>
      <c r="ER382" s="36"/>
      <c r="ES382" s="36"/>
      <c r="ET382" s="36"/>
      <c r="EU382" s="36"/>
    </row>
    <row r="383" spans="1:151" ht="183.75" customHeight="1" x14ac:dyDescent="0.3">
      <c r="A383" s="36"/>
      <c r="B383" s="36"/>
      <c r="C383" s="36"/>
      <c r="D383" s="36"/>
      <c r="E383" s="37"/>
      <c r="F383" s="36"/>
      <c r="G383" s="36"/>
      <c r="H383" s="36"/>
      <c r="I383" s="37"/>
      <c r="J383" s="38"/>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8"/>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c r="EL383" s="36"/>
      <c r="EM383" s="36"/>
      <c r="EN383" s="36"/>
      <c r="EO383" s="36"/>
      <c r="EP383" s="36"/>
      <c r="EQ383" s="36"/>
      <c r="ER383" s="36"/>
      <c r="ES383" s="36"/>
      <c r="ET383" s="36"/>
      <c r="EU383" s="36"/>
    </row>
    <row r="384" spans="1:151" ht="183.75" customHeight="1" x14ac:dyDescent="0.3">
      <c r="A384" s="36"/>
      <c r="B384" s="36"/>
      <c r="C384" s="36"/>
      <c r="D384" s="36"/>
      <c r="E384" s="37"/>
      <c r="F384" s="36"/>
      <c r="G384" s="36"/>
      <c r="H384" s="36"/>
      <c r="I384" s="37"/>
      <c r="J384" s="38"/>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8"/>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c r="EL384" s="36"/>
      <c r="EM384" s="36"/>
      <c r="EN384" s="36"/>
      <c r="EO384" s="36"/>
      <c r="EP384" s="36"/>
      <c r="EQ384" s="36"/>
      <c r="ER384" s="36"/>
      <c r="ES384" s="36"/>
      <c r="ET384" s="36"/>
      <c r="EU384" s="36"/>
    </row>
    <row r="385" spans="1:151" ht="183.75" customHeight="1" x14ac:dyDescent="0.3">
      <c r="A385" s="36"/>
      <c r="B385" s="36"/>
      <c r="C385" s="36"/>
      <c r="D385" s="36"/>
      <c r="E385" s="37"/>
      <c r="F385" s="36"/>
      <c r="G385" s="36"/>
      <c r="H385" s="36"/>
      <c r="I385" s="37"/>
      <c r="J385" s="38"/>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8"/>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c r="EL385" s="36"/>
      <c r="EM385" s="36"/>
      <c r="EN385" s="36"/>
      <c r="EO385" s="36"/>
      <c r="EP385" s="36"/>
      <c r="EQ385" s="36"/>
      <c r="ER385" s="36"/>
      <c r="ES385" s="36"/>
      <c r="ET385" s="36"/>
      <c r="EU385" s="36"/>
    </row>
    <row r="386" spans="1:151" ht="183.75" customHeight="1" x14ac:dyDescent="0.3">
      <c r="A386" s="36"/>
      <c r="B386" s="36"/>
      <c r="C386" s="36"/>
      <c r="D386" s="36"/>
      <c r="E386" s="37"/>
      <c r="F386" s="36"/>
      <c r="G386" s="36"/>
      <c r="H386" s="36"/>
      <c r="I386" s="37"/>
      <c r="J386" s="38"/>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8"/>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c r="EM386" s="36"/>
      <c r="EN386" s="36"/>
      <c r="EO386" s="36"/>
      <c r="EP386" s="36"/>
      <c r="EQ386" s="36"/>
      <c r="ER386" s="36"/>
      <c r="ES386" s="36"/>
      <c r="ET386" s="36"/>
      <c r="EU386" s="36"/>
    </row>
    <row r="387" spans="1:151" ht="183.75" customHeight="1" x14ac:dyDescent="0.3">
      <c r="A387" s="36"/>
      <c r="B387" s="36"/>
      <c r="C387" s="36"/>
      <c r="D387" s="36"/>
      <c r="E387" s="37"/>
      <c r="F387" s="36"/>
      <c r="G387" s="36"/>
      <c r="H387" s="36"/>
      <c r="I387" s="37"/>
      <c r="J387" s="38"/>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8"/>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c r="EM387" s="36"/>
      <c r="EN387" s="36"/>
      <c r="EO387" s="36"/>
      <c r="EP387" s="36"/>
      <c r="EQ387" s="36"/>
      <c r="ER387" s="36"/>
      <c r="ES387" s="36"/>
      <c r="ET387" s="36"/>
      <c r="EU387" s="36"/>
    </row>
    <row r="388" spans="1:151" ht="183.75" customHeight="1" x14ac:dyDescent="0.3">
      <c r="A388" s="36"/>
      <c r="B388" s="36"/>
      <c r="C388" s="36"/>
      <c r="D388" s="36"/>
      <c r="E388" s="37"/>
      <c r="F388" s="36"/>
      <c r="G388" s="36"/>
      <c r="H388" s="36"/>
      <c r="I388" s="37"/>
      <c r="J388" s="38"/>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8"/>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c r="EK388" s="36"/>
      <c r="EL388" s="36"/>
      <c r="EM388" s="36"/>
      <c r="EN388" s="36"/>
      <c r="EO388" s="36"/>
      <c r="EP388" s="36"/>
      <c r="EQ388" s="36"/>
      <c r="ER388" s="36"/>
      <c r="ES388" s="36"/>
      <c r="ET388" s="36"/>
      <c r="EU388" s="36"/>
    </row>
    <row r="389" spans="1:151" ht="183.75" customHeight="1" x14ac:dyDescent="0.3">
      <c r="A389" s="36"/>
      <c r="B389" s="36"/>
      <c r="C389" s="36"/>
      <c r="D389" s="36"/>
      <c r="E389" s="37"/>
      <c r="F389" s="36"/>
      <c r="G389" s="36"/>
      <c r="H389" s="36"/>
      <c r="I389" s="37"/>
      <c r="J389" s="38"/>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8"/>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c r="EK389" s="36"/>
      <c r="EL389" s="36"/>
      <c r="EM389" s="36"/>
      <c r="EN389" s="36"/>
      <c r="EO389" s="36"/>
      <c r="EP389" s="36"/>
      <c r="EQ389" s="36"/>
      <c r="ER389" s="36"/>
      <c r="ES389" s="36"/>
      <c r="ET389" s="36"/>
      <c r="EU389" s="36"/>
    </row>
    <row r="390" spans="1:151" ht="183.75" customHeight="1" x14ac:dyDescent="0.3">
      <c r="A390" s="36"/>
      <c r="B390" s="36"/>
      <c r="C390" s="36"/>
      <c r="D390" s="36"/>
      <c r="E390" s="37"/>
      <c r="F390" s="36"/>
      <c r="G390" s="36"/>
      <c r="H390" s="36"/>
      <c r="I390" s="37"/>
      <c r="J390" s="38"/>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8"/>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36"/>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c r="EN390" s="36"/>
      <c r="EO390" s="36"/>
      <c r="EP390" s="36"/>
      <c r="EQ390" s="36"/>
      <c r="ER390" s="36"/>
      <c r="ES390" s="36"/>
      <c r="ET390" s="36"/>
      <c r="EU390" s="36"/>
    </row>
    <row r="391" spans="1:151" ht="183.75" customHeight="1" x14ac:dyDescent="0.3">
      <c r="A391" s="36"/>
      <c r="B391" s="36"/>
      <c r="C391" s="36"/>
      <c r="D391" s="36"/>
      <c r="E391" s="37"/>
      <c r="F391" s="36"/>
      <c r="G391" s="36"/>
      <c r="H391" s="36"/>
      <c r="I391" s="37"/>
      <c r="J391" s="38"/>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8"/>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36"/>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c r="EN391" s="36"/>
      <c r="EO391" s="36"/>
      <c r="EP391" s="36"/>
      <c r="EQ391" s="36"/>
      <c r="ER391" s="36"/>
      <c r="ES391" s="36"/>
      <c r="ET391" s="36"/>
      <c r="EU391" s="36"/>
    </row>
    <row r="392" spans="1:151" ht="183.75" customHeight="1" x14ac:dyDescent="0.3">
      <c r="A392" s="36"/>
      <c r="B392" s="36"/>
      <c r="C392" s="36"/>
      <c r="D392" s="36"/>
      <c r="E392" s="37"/>
      <c r="F392" s="36"/>
      <c r="G392" s="36"/>
      <c r="H392" s="36"/>
      <c r="I392" s="37"/>
      <c r="J392" s="38"/>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8"/>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36"/>
      <c r="DI392" s="36"/>
      <c r="DJ392" s="36"/>
      <c r="DK392" s="36"/>
      <c r="DL392" s="36"/>
      <c r="DM392" s="36"/>
      <c r="DN392" s="36"/>
      <c r="DO392" s="36"/>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c r="EN392" s="36"/>
      <c r="EO392" s="36"/>
      <c r="EP392" s="36"/>
      <c r="EQ392" s="36"/>
      <c r="ER392" s="36"/>
      <c r="ES392" s="36"/>
      <c r="ET392" s="36"/>
      <c r="EU392" s="36"/>
    </row>
    <row r="393" spans="1:151" ht="183.75" customHeight="1" x14ac:dyDescent="0.3">
      <c r="A393" s="36"/>
      <c r="B393" s="36"/>
      <c r="C393" s="36"/>
      <c r="D393" s="36"/>
      <c r="E393" s="37"/>
      <c r="F393" s="36"/>
      <c r="G393" s="36"/>
      <c r="H393" s="36"/>
      <c r="I393" s="37"/>
      <c r="J393" s="38"/>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8"/>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36"/>
      <c r="DI393" s="36"/>
      <c r="DJ393" s="36"/>
      <c r="DK393" s="36"/>
      <c r="DL393" s="36"/>
      <c r="DM393" s="36"/>
      <c r="DN393" s="36"/>
      <c r="DO393" s="36"/>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c r="EN393" s="36"/>
      <c r="EO393" s="36"/>
      <c r="EP393" s="36"/>
      <c r="EQ393" s="36"/>
      <c r="ER393" s="36"/>
      <c r="ES393" s="36"/>
      <c r="ET393" s="36"/>
      <c r="EU393" s="36"/>
    </row>
    <row r="394" spans="1:151" ht="183.75" customHeight="1" x14ac:dyDescent="0.3">
      <c r="A394" s="36"/>
      <c r="B394" s="36"/>
      <c r="C394" s="36"/>
      <c r="D394" s="36"/>
      <c r="E394" s="37"/>
      <c r="F394" s="36"/>
      <c r="G394" s="36"/>
      <c r="H394" s="36"/>
      <c r="I394" s="37"/>
      <c r="J394" s="38"/>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8"/>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36"/>
      <c r="DI394" s="36"/>
      <c r="DJ394" s="36"/>
      <c r="DK394" s="36"/>
      <c r="DL394" s="36"/>
      <c r="DM394" s="36"/>
      <c r="DN394" s="36"/>
      <c r="DO394" s="36"/>
      <c r="DP394" s="36"/>
      <c r="DQ394" s="36"/>
      <c r="DR394" s="36"/>
      <c r="DS394" s="36"/>
      <c r="DT394" s="36"/>
      <c r="DU394" s="36"/>
      <c r="DV394" s="36"/>
      <c r="DW394" s="36"/>
      <c r="DX394" s="36"/>
      <c r="DY394" s="36"/>
      <c r="DZ394" s="36"/>
      <c r="EA394" s="36"/>
      <c r="EB394" s="36"/>
      <c r="EC394" s="36"/>
      <c r="ED394" s="36"/>
      <c r="EE394" s="36"/>
      <c r="EF394" s="36"/>
      <c r="EG394" s="36"/>
      <c r="EH394" s="36"/>
      <c r="EI394" s="36"/>
      <c r="EJ394" s="36"/>
      <c r="EK394" s="36"/>
      <c r="EL394" s="36"/>
      <c r="EM394" s="36"/>
      <c r="EN394" s="36"/>
      <c r="EO394" s="36"/>
      <c r="EP394" s="36"/>
      <c r="EQ394" s="36"/>
      <c r="ER394" s="36"/>
      <c r="ES394" s="36"/>
      <c r="ET394" s="36"/>
      <c r="EU394" s="36"/>
    </row>
    <row r="395" spans="1:151" ht="183.75" customHeight="1" x14ac:dyDescent="0.3">
      <c r="A395" s="36"/>
      <c r="B395" s="36"/>
      <c r="C395" s="36"/>
      <c r="D395" s="36"/>
      <c r="E395" s="37"/>
      <c r="F395" s="36"/>
      <c r="G395" s="36"/>
      <c r="H395" s="36"/>
      <c r="I395" s="37"/>
      <c r="J395" s="38"/>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8"/>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c r="EN395" s="36"/>
      <c r="EO395" s="36"/>
      <c r="EP395" s="36"/>
      <c r="EQ395" s="36"/>
      <c r="ER395" s="36"/>
      <c r="ES395" s="36"/>
      <c r="ET395" s="36"/>
      <c r="EU395" s="36"/>
    </row>
    <row r="396" spans="1:151" ht="183.75" customHeight="1" x14ac:dyDescent="0.3">
      <c r="A396" s="36"/>
      <c r="B396" s="36"/>
      <c r="C396" s="36"/>
      <c r="D396" s="36"/>
      <c r="E396" s="37"/>
      <c r="F396" s="36"/>
      <c r="G396" s="36"/>
      <c r="H396" s="36"/>
      <c r="I396" s="37"/>
      <c r="J396" s="38"/>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8"/>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c r="EN396" s="36"/>
      <c r="EO396" s="36"/>
      <c r="EP396" s="36"/>
      <c r="EQ396" s="36"/>
      <c r="ER396" s="36"/>
      <c r="ES396" s="36"/>
      <c r="ET396" s="36"/>
      <c r="EU396" s="36"/>
    </row>
    <row r="397" spans="1:151" ht="183.75" customHeight="1" x14ac:dyDescent="0.3">
      <c r="A397" s="36"/>
      <c r="B397" s="36"/>
      <c r="C397" s="36"/>
      <c r="D397" s="36"/>
      <c r="E397" s="37"/>
      <c r="F397" s="36"/>
      <c r="G397" s="36"/>
      <c r="H397" s="36"/>
      <c r="I397" s="37"/>
      <c r="J397" s="38"/>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8"/>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c r="EN397" s="36"/>
      <c r="EO397" s="36"/>
      <c r="EP397" s="36"/>
      <c r="EQ397" s="36"/>
      <c r="ER397" s="36"/>
      <c r="ES397" s="36"/>
      <c r="ET397" s="36"/>
      <c r="EU397" s="36"/>
    </row>
    <row r="398" spans="1:151" ht="183.75" customHeight="1" x14ac:dyDescent="0.3">
      <c r="A398" s="36"/>
      <c r="B398" s="36"/>
      <c r="C398" s="36"/>
      <c r="D398" s="36"/>
      <c r="E398" s="37"/>
      <c r="F398" s="36"/>
      <c r="G398" s="36"/>
      <c r="H398" s="36"/>
      <c r="I398" s="37"/>
      <c r="J398" s="38"/>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8"/>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c r="EN398" s="36"/>
      <c r="EO398" s="36"/>
      <c r="EP398" s="36"/>
      <c r="EQ398" s="36"/>
      <c r="ER398" s="36"/>
      <c r="ES398" s="36"/>
      <c r="ET398" s="36"/>
      <c r="EU398" s="36"/>
    </row>
    <row r="399" spans="1:151" ht="183.75" customHeight="1" x14ac:dyDescent="0.3">
      <c r="A399" s="36"/>
      <c r="B399" s="36"/>
      <c r="C399" s="36"/>
      <c r="D399" s="36"/>
      <c r="E399" s="37"/>
      <c r="F399" s="36"/>
      <c r="G399" s="36"/>
      <c r="H399" s="36"/>
      <c r="I399" s="37"/>
      <c r="J399" s="38"/>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8"/>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6"/>
      <c r="EN399" s="36"/>
      <c r="EO399" s="36"/>
      <c r="EP399" s="36"/>
      <c r="EQ399" s="36"/>
      <c r="ER399" s="36"/>
      <c r="ES399" s="36"/>
      <c r="ET399" s="36"/>
      <c r="EU399" s="36"/>
    </row>
    <row r="400" spans="1:151" ht="183.75" customHeight="1" x14ac:dyDescent="0.3">
      <c r="A400" s="36"/>
      <c r="B400" s="36"/>
      <c r="C400" s="36"/>
      <c r="D400" s="36"/>
      <c r="E400" s="37"/>
      <c r="F400" s="36"/>
      <c r="G400" s="36"/>
      <c r="H400" s="36"/>
      <c r="I400" s="37"/>
      <c r="J400" s="38"/>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8"/>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c r="EN400" s="36"/>
      <c r="EO400" s="36"/>
      <c r="EP400" s="36"/>
      <c r="EQ400" s="36"/>
      <c r="ER400" s="36"/>
      <c r="ES400" s="36"/>
      <c r="ET400" s="36"/>
      <c r="EU400" s="36"/>
    </row>
    <row r="401" spans="1:151" ht="183.75" customHeight="1" x14ac:dyDescent="0.3">
      <c r="A401" s="36"/>
      <c r="B401" s="36"/>
      <c r="C401" s="36"/>
      <c r="D401" s="36"/>
      <c r="E401" s="37"/>
      <c r="F401" s="36"/>
      <c r="G401" s="36"/>
      <c r="H401" s="36"/>
      <c r="I401" s="37"/>
      <c r="J401" s="38"/>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8"/>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c r="EN401" s="36"/>
      <c r="EO401" s="36"/>
      <c r="EP401" s="36"/>
      <c r="EQ401" s="36"/>
      <c r="ER401" s="36"/>
      <c r="ES401" s="36"/>
      <c r="ET401" s="36"/>
      <c r="EU401" s="36"/>
    </row>
    <row r="402" spans="1:151" ht="183.75" customHeight="1" x14ac:dyDescent="0.3">
      <c r="A402" s="36"/>
      <c r="B402" s="36"/>
      <c r="C402" s="36"/>
      <c r="D402" s="36"/>
      <c r="E402" s="37"/>
      <c r="F402" s="36"/>
      <c r="G402" s="36"/>
      <c r="H402" s="36"/>
      <c r="I402" s="37"/>
      <c r="J402" s="38"/>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8"/>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6"/>
      <c r="DI402" s="36"/>
      <c r="DJ402" s="36"/>
      <c r="DK402" s="36"/>
      <c r="DL402" s="36"/>
      <c r="DM402" s="36"/>
      <c r="DN402" s="36"/>
      <c r="DO402" s="36"/>
      <c r="DP402" s="36"/>
      <c r="DQ402" s="36"/>
      <c r="DR402" s="36"/>
      <c r="DS402" s="36"/>
      <c r="DT402" s="36"/>
      <c r="DU402" s="36"/>
      <c r="DV402" s="36"/>
      <c r="DW402" s="36"/>
      <c r="DX402" s="36"/>
      <c r="DY402" s="36"/>
      <c r="DZ402" s="36"/>
      <c r="EA402" s="36"/>
      <c r="EB402" s="36"/>
      <c r="EC402" s="36"/>
      <c r="ED402" s="36"/>
      <c r="EE402" s="36"/>
      <c r="EF402" s="36"/>
      <c r="EG402" s="36"/>
      <c r="EH402" s="36"/>
      <c r="EI402" s="36"/>
      <c r="EJ402" s="36"/>
      <c r="EK402" s="36"/>
      <c r="EL402" s="36"/>
      <c r="EM402" s="36"/>
      <c r="EN402" s="36"/>
      <c r="EO402" s="36"/>
      <c r="EP402" s="36"/>
      <c r="EQ402" s="36"/>
      <c r="ER402" s="36"/>
      <c r="ES402" s="36"/>
      <c r="ET402" s="36"/>
      <c r="EU402" s="36"/>
    </row>
    <row r="403" spans="1:151" ht="183.75" customHeight="1" x14ac:dyDescent="0.3">
      <c r="A403" s="36"/>
      <c r="B403" s="36"/>
      <c r="C403" s="36"/>
      <c r="D403" s="36"/>
      <c r="E403" s="37"/>
      <c r="F403" s="36"/>
      <c r="G403" s="36"/>
      <c r="H403" s="36"/>
      <c r="I403" s="37"/>
      <c r="J403" s="38"/>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8"/>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6"/>
      <c r="DI403" s="36"/>
      <c r="DJ403" s="36"/>
      <c r="DK403" s="36"/>
      <c r="DL403" s="36"/>
      <c r="DM403" s="36"/>
      <c r="DN403" s="36"/>
      <c r="DO403" s="36"/>
      <c r="DP403" s="36"/>
      <c r="DQ403" s="36"/>
      <c r="DR403" s="36"/>
      <c r="DS403" s="36"/>
      <c r="DT403" s="36"/>
      <c r="DU403" s="36"/>
      <c r="DV403" s="36"/>
      <c r="DW403" s="36"/>
      <c r="DX403" s="36"/>
      <c r="DY403" s="36"/>
      <c r="DZ403" s="36"/>
      <c r="EA403" s="36"/>
      <c r="EB403" s="36"/>
      <c r="EC403" s="36"/>
      <c r="ED403" s="36"/>
      <c r="EE403" s="36"/>
      <c r="EF403" s="36"/>
      <c r="EG403" s="36"/>
      <c r="EH403" s="36"/>
      <c r="EI403" s="36"/>
      <c r="EJ403" s="36"/>
      <c r="EK403" s="36"/>
      <c r="EL403" s="36"/>
      <c r="EM403" s="36"/>
      <c r="EN403" s="36"/>
      <c r="EO403" s="36"/>
      <c r="EP403" s="36"/>
      <c r="EQ403" s="36"/>
      <c r="ER403" s="36"/>
      <c r="ES403" s="36"/>
      <c r="ET403" s="36"/>
      <c r="EU403" s="36"/>
    </row>
    <row r="404" spans="1:151" ht="183.75" customHeight="1" x14ac:dyDescent="0.3">
      <c r="A404" s="36"/>
      <c r="B404" s="36"/>
      <c r="C404" s="36"/>
      <c r="D404" s="36"/>
      <c r="E404" s="37"/>
      <c r="F404" s="36"/>
      <c r="G404" s="36"/>
      <c r="H404" s="36"/>
      <c r="I404" s="37"/>
      <c r="J404" s="38"/>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8"/>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c r="BQ404" s="36"/>
      <c r="BR404" s="36"/>
      <c r="BS404" s="36"/>
      <c r="BT404" s="36"/>
      <c r="BU404" s="36"/>
      <c r="BV404" s="36"/>
      <c r="BW404" s="36"/>
      <c r="BX404" s="36"/>
      <c r="BY404" s="36"/>
      <c r="BZ404" s="36"/>
      <c r="CA404" s="36"/>
      <c r="CB404" s="36"/>
      <c r="CC404" s="36"/>
      <c r="CD404" s="36"/>
      <c r="CE404" s="36"/>
      <c r="CF404" s="36"/>
      <c r="CG404" s="36"/>
      <c r="CH404" s="36"/>
      <c r="CI404" s="36"/>
      <c r="CJ404" s="36"/>
      <c r="CK404" s="36"/>
      <c r="CL404" s="36"/>
      <c r="CM404" s="36"/>
      <c r="CN404" s="36"/>
      <c r="CO404" s="36"/>
      <c r="CP404" s="36"/>
      <c r="CQ404" s="36"/>
      <c r="CR404" s="36"/>
      <c r="CS404" s="36"/>
      <c r="CT404" s="36"/>
      <c r="CU404" s="36"/>
      <c r="CV404" s="36"/>
      <c r="CW404" s="36"/>
      <c r="CX404" s="36"/>
      <c r="CY404" s="36"/>
      <c r="CZ404" s="36"/>
      <c r="DA404" s="36"/>
      <c r="DB404" s="36"/>
      <c r="DC404" s="36"/>
      <c r="DD404" s="36"/>
      <c r="DE404" s="36"/>
      <c r="DF404" s="36"/>
      <c r="DG404" s="36"/>
      <c r="DH404" s="36"/>
      <c r="DI404" s="36"/>
      <c r="DJ404" s="36"/>
      <c r="DK404" s="36"/>
      <c r="DL404" s="36"/>
      <c r="DM404" s="36"/>
      <c r="DN404" s="36"/>
      <c r="DO404" s="36"/>
      <c r="DP404" s="36"/>
      <c r="DQ404" s="36"/>
      <c r="DR404" s="36"/>
      <c r="DS404" s="36"/>
      <c r="DT404" s="36"/>
      <c r="DU404" s="36"/>
      <c r="DV404" s="36"/>
      <c r="DW404" s="36"/>
      <c r="DX404" s="36"/>
      <c r="DY404" s="36"/>
      <c r="DZ404" s="36"/>
      <c r="EA404" s="36"/>
      <c r="EB404" s="36"/>
      <c r="EC404" s="36"/>
      <c r="ED404" s="36"/>
      <c r="EE404" s="36"/>
      <c r="EF404" s="36"/>
      <c r="EG404" s="36"/>
      <c r="EH404" s="36"/>
      <c r="EI404" s="36"/>
      <c r="EJ404" s="36"/>
      <c r="EK404" s="36"/>
      <c r="EL404" s="36"/>
      <c r="EM404" s="36"/>
      <c r="EN404" s="36"/>
      <c r="EO404" s="36"/>
      <c r="EP404" s="36"/>
      <c r="EQ404" s="36"/>
      <c r="ER404" s="36"/>
      <c r="ES404" s="36"/>
      <c r="ET404" s="36"/>
      <c r="EU404" s="36"/>
    </row>
    <row r="405" spans="1:151" ht="183.75" customHeight="1" x14ac:dyDescent="0.3">
      <c r="A405" s="36"/>
      <c r="B405" s="36"/>
      <c r="C405" s="36"/>
      <c r="D405" s="36"/>
      <c r="E405" s="37"/>
      <c r="F405" s="36"/>
      <c r="G405" s="36"/>
      <c r="H405" s="36"/>
      <c r="I405" s="37"/>
      <c r="J405" s="38"/>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8"/>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c r="DI405" s="36"/>
      <c r="DJ405" s="36"/>
      <c r="DK405" s="36"/>
      <c r="DL405" s="36"/>
      <c r="DM405" s="36"/>
      <c r="DN405" s="36"/>
      <c r="DO405" s="36"/>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c r="ER405" s="36"/>
      <c r="ES405" s="36"/>
      <c r="ET405" s="36"/>
      <c r="EU405" s="36"/>
    </row>
    <row r="406" spans="1:151" ht="183.75" customHeight="1" x14ac:dyDescent="0.3">
      <c r="A406" s="36"/>
      <c r="B406" s="36"/>
      <c r="C406" s="36"/>
      <c r="D406" s="36"/>
      <c r="E406" s="37"/>
      <c r="F406" s="36"/>
      <c r="G406" s="36"/>
      <c r="H406" s="36"/>
      <c r="I406" s="37"/>
      <c r="J406" s="38"/>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8"/>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c r="DI406" s="36"/>
      <c r="DJ406" s="36"/>
      <c r="DK406" s="36"/>
      <c r="DL406" s="36"/>
      <c r="DM406" s="36"/>
      <c r="DN406" s="36"/>
      <c r="DO406" s="36"/>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c r="ER406" s="36"/>
      <c r="ES406" s="36"/>
      <c r="ET406" s="36"/>
      <c r="EU406" s="36"/>
    </row>
    <row r="407" spans="1:151" ht="183.75" customHeight="1" x14ac:dyDescent="0.3">
      <c r="A407" s="36"/>
      <c r="B407" s="36"/>
      <c r="C407" s="36"/>
      <c r="D407" s="36"/>
      <c r="E407" s="37"/>
      <c r="F407" s="36"/>
      <c r="G407" s="36"/>
      <c r="H407" s="36"/>
      <c r="I407" s="37"/>
      <c r="J407" s="38"/>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8"/>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c r="ER407" s="36"/>
      <c r="ES407" s="36"/>
      <c r="ET407" s="36"/>
      <c r="EU407" s="36"/>
    </row>
    <row r="408" spans="1:151" ht="183.75" customHeight="1" x14ac:dyDescent="0.3">
      <c r="A408" s="36"/>
      <c r="B408" s="36"/>
      <c r="C408" s="36"/>
      <c r="D408" s="36"/>
      <c r="E408" s="37"/>
      <c r="F408" s="36"/>
      <c r="G408" s="36"/>
      <c r="H408" s="36"/>
      <c r="I408" s="37"/>
      <c r="J408" s="38"/>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8"/>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c r="ER408" s="36"/>
      <c r="ES408" s="36"/>
      <c r="ET408" s="36"/>
      <c r="EU408" s="36"/>
    </row>
    <row r="409" spans="1:151" ht="183.75" customHeight="1" x14ac:dyDescent="0.3">
      <c r="A409" s="36"/>
      <c r="B409" s="36"/>
      <c r="C409" s="36"/>
      <c r="D409" s="36"/>
      <c r="E409" s="37"/>
      <c r="F409" s="36"/>
      <c r="G409" s="36"/>
      <c r="H409" s="36"/>
      <c r="I409" s="37"/>
      <c r="J409" s="38"/>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8"/>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c r="DI409" s="36"/>
      <c r="DJ409" s="36"/>
      <c r="DK409" s="36"/>
      <c r="DL409" s="36"/>
      <c r="DM409" s="36"/>
      <c r="DN409" s="36"/>
      <c r="DO409" s="36"/>
      <c r="DP409" s="36"/>
      <c r="DQ409" s="36"/>
      <c r="DR409" s="36"/>
      <c r="DS409" s="36"/>
      <c r="DT409" s="36"/>
      <c r="DU409" s="36"/>
      <c r="DV409" s="36"/>
      <c r="DW409" s="36"/>
      <c r="DX409" s="36"/>
      <c r="DY409" s="36"/>
      <c r="DZ409" s="36"/>
      <c r="EA409" s="36"/>
      <c r="EB409" s="36"/>
      <c r="EC409" s="36"/>
      <c r="ED409" s="36"/>
      <c r="EE409" s="36"/>
      <c r="EF409" s="36"/>
      <c r="EG409" s="36"/>
      <c r="EH409" s="36"/>
      <c r="EI409" s="36"/>
      <c r="EJ409" s="36"/>
      <c r="EK409" s="36"/>
      <c r="EL409" s="36"/>
      <c r="EM409" s="36"/>
      <c r="EN409" s="36"/>
      <c r="EO409" s="36"/>
      <c r="EP409" s="36"/>
      <c r="EQ409" s="36"/>
      <c r="ER409" s="36"/>
      <c r="ES409" s="36"/>
      <c r="ET409" s="36"/>
      <c r="EU409" s="36"/>
    </row>
    <row r="410" spans="1:151" ht="183.75" customHeight="1" x14ac:dyDescent="0.3">
      <c r="A410" s="36"/>
      <c r="B410" s="36"/>
      <c r="C410" s="36"/>
      <c r="D410" s="36"/>
      <c r="E410" s="37"/>
      <c r="F410" s="36"/>
      <c r="G410" s="36"/>
      <c r="H410" s="36"/>
      <c r="I410" s="37"/>
      <c r="J410" s="38"/>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8"/>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c r="ES410" s="36"/>
      <c r="ET410" s="36"/>
      <c r="EU410" s="36"/>
    </row>
    <row r="411" spans="1:151" ht="183.75" customHeight="1" x14ac:dyDescent="0.3">
      <c r="A411" s="36"/>
      <c r="B411" s="36"/>
      <c r="C411" s="36"/>
      <c r="D411" s="36"/>
      <c r="E411" s="37"/>
      <c r="F411" s="36"/>
      <c r="G411" s="36"/>
      <c r="H411" s="36"/>
      <c r="I411" s="37"/>
      <c r="J411" s="38"/>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8"/>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c r="ES411" s="36"/>
      <c r="ET411" s="36"/>
      <c r="EU411" s="36"/>
    </row>
    <row r="412" spans="1:151" ht="183.75" customHeight="1" x14ac:dyDescent="0.3">
      <c r="A412" s="36"/>
      <c r="B412" s="36"/>
      <c r="C412" s="36"/>
      <c r="D412" s="36"/>
      <c r="E412" s="37"/>
      <c r="F412" s="36"/>
      <c r="G412" s="36"/>
      <c r="H412" s="36"/>
      <c r="I412" s="37"/>
      <c r="J412" s="38"/>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8"/>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c r="ET412" s="36"/>
      <c r="EU412" s="36"/>
    </row>
    <row r="413" spans="1:151" ht="183.75" customHeight="1" x14ac:dyDescent="0.3">
      <c r="A413" s="36"/>
      <c r="B413" s="36"/>
      <c r="C413" s="36"/>
      <c r="D413" s="36"/>
      <c r="E413" s="37"/>
      <c r="F413" s="36"/>
      <c r="G413" s="36"/>
      <c r="H413" s="36"/>
      <c r="I413" s="37"/>
      <c r="J413" s="38"/>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8"/>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c r="ET413" s="36"/>
      <c r="EU413" s="36"/>
    </row>
    <row r="414" spans="1:151" ht="183.75" customHeight="1" x14ac:dyDescent="0.3">
      <c r="A414" s="36"/>
      <c r="B414" s="36"/>
      <c r="C414" s="36"/>
      <c r="D414" s="36"/>
      <c r="E414" s="37"/>
      <c r="F414" s="36"/>
      <c r="G414" s="36"/>
      <c r="H414" s="36"/>
      <c r="I414" s="37"/>
      <c r="J414" s="38"/>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8"/>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row>
    <row r="415" spans="1:151" ht="183.75" customHeight="1" x14ac:dyDescent="0.3">
      <c r="A415" s="36"/>
      <c r="B415" s="36"/>
      <c r="C415" s="36"/>
      <c r="D415" s="36"/>
      <c r="E415" s="37"/>
      <c r="F415" s="36"/>
      <c r="G415" s="36"/>
      <c r="H415" s="36"/>
      <c r="I415" s="37"/>
      <c r="J415" s="38"/>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8"/>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row>
    <row r="416" spans="1:151" ht="183.75" customHeight="1" x14ac:dyDescent="0.3">
      <c r="A416" s="36"/>
      <c r="B416" s="36"/>
      <c r="C416" s="36"/>
      <c r="D416" s="36"/>
      <c r="E416" s="37"/>
      <c r="F416" s="36"/>
      <c r="G416" s="36"/>
      <c r="H416" s="36"/>
      <c r="I416" s="37"/>
      <c r="J416" s="38"/>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8"/>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row>
    <row r="417" spans="1:151" ht="183.75" customHeight="1" x14ac:dyDescent="0.3">
      <c r="A417" s="36"/>
      <c r="B417" s="36"/>
      <c r="C417" s="36"/>
      <c r="D417" s="36"/>
      <c r="E417" s="37"/>
      <c r="F417" s="36"/>
      <c r="G417" s="36"/>
      <c r="H417" s="36"/>
      <c r="I417" s="37"/>
      <c r="J417" s="38"/>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8"/>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row>
    <row r="418" spans="1:151" ht="183.75" customHeight="1" x14ac:dyDescent="0.3">
      <c r="A418" s="36"/>
      <c r="B418" s="36"/>
      <c r="C418" s="36"/>
      <c r="D418" s="36"/>
      <c r="E418" s="37"/>
      <c r="F418" s="36"/>
      <c r="G418" s="36"/>
      <c r="H418" s="36"/>
      <c r="I418" s="37"/>
      <c r="J418" s="38"/>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8"/>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row>
    <row r="419" spans="1:151" ht="183.75" customHeight="1" x14ac:dyDescent="0.3">
      <c r="A419" s="36"/>
      <c r="B419" s="36"/>
      <c r="C419" s="36"/>
      <c r="D419" s="36"/>
      <c r="E419" s="37"/>
      <c r="F419" s="36"/>
      <c r="G419" s="36"/>
      <c r="H419" s="36"/>
      <c r="I419" s="37"/>
      <c r="J419" s="38"/>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8"/>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row>
    <row r="420" spans="1:151" ht="183.75" customHeight="1" x14ac:dyDescent="0.3">
      <c r="A420" s="36"/>
      <c r="B420" s="36"/>
      <c r="C420" s="36"/>
      <c r="D420" s="36"/>
      <c r="E420" s="37"/>
      <c r="F420" s="36"/>
      <c r="G420" s="36"/>
      <c r="H420" s="36"/>
      <c r="I420" s="37"/>
      <c r="J420" s="38"/>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8"/>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row>
    <row r="421" spans="1:151" ht="183.75" customHeight="1" x14ac:dyDescent="0.3">
      <c r="A421" s="36"/>
      <c r="B421" s="36"/>
      <c r="C421" s="36"/>
      <c r="D421" s="36"/>
      <c r="E421" s="37"/>
      <c r="F421" s="36"/>
      <c r="G421" s="36"/>
      <c r="H421" s="36"/>
      <c r="I421" s="37"/>
      <c r="J421" s="38"/>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8"/>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row>
    <row r="422" spans="1:151" ht="183.75" customHeight="1" x14ac:dyDescent="0.3">
      <c r="A422" s="36"/>
      <c r="B422" s="36"/>
      <c r="C422" s="36"/>
      <c r="D422" s="36"/>
      <c r="E422" s="37"/>
      <c r="F422" s="36"/>
      <c r="G422" s="36"/>
      <c r="H422" s="36"/>
      <c r="I422" s="37"/>
      <c r="J422" s="38"/>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8"/>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row>
    <row r="423" spans="1:151" ht="183.75" customHeight="1" x14ac:dyDescent="0.3">
      <c r="A423" s="36"/>
      <c r="B423" s="36"/>
      <c r="C423" s="36"/>
      <c r="D423" s="36"/>
      <c r="E423" s="37"/>
      <c r="F423" s="36"/>
      <c r="G423" s="36"/>
      <c r="H423" s="36"/>
      <c r="I423" s="37"/>
      <c r="J423" s="38"/>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8"/>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row>
    <row r="424" spans="1:151" ht="183.75" customHeight="1" x14ac:dyDescent="0.3">
      <c r="A424" s="36"/>
      <c r="B424" s="36"/>
      <c r="C424" s="36"/>
      <c r="D424" s="36"/>
      <c r="E424" s="37"/>
      <c r="F424" s="36"/>
      <c r="G424" s="36"/>
      <c r="H424" s="36"/>
      <c r="I424" s="37"/>
      <c r="J424" s="38"/>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8"/>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row>
    <row r="425" spans="1:151" ht="183.75" customHeight="1" x14ac:dyDescent="0.3">
      <c r="A425" s="36"/>
      <c r="B425" s="36"/>
      <c r="C425" s="36"/>
      <c r="D425" s="36"/>
      <c r="E425" s="37"/>
      <c r="F425" s="36"/>
      <c r="G425" s="36"/>
      <c r="H425" s="36"/>
      <c r="I425" s="37"/>
      <c r="J425" s="38"/>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8"/>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row>
    <row r="426" spans="1:151" ht="183.75" customHeight="1" x14ac:dyDescent="0.3">
      <c r="A426" s="36"/>
      <c r="B426" s="36"/>
      <c r="C426" s="36"/>
      <c r="D426" s="36"/>
      <c r="E426" s="37"/>
      <c r="F426" s="36"/>
      <c r="G426" s="36"/>
      <c r="H426" s="36"/>
      <c r="I426" s="37"/>
      <c r="J426" s="38"/>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8"/>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row>
    <row r="427" spans="1:151" ht="183.75" customHeight="1" x14ac:dyDescent="0.3">
      <c r="A427" s="36"/>
      <c r="B427" s="36"/>
      <c r="C427" s="36"/>
      <c r="D427" s="36"/>
      <c r="E427" s="37"/>
      <c r="F427" s="36"/>
      <c r="G427" s="36"/>
      <c r="H427" s="36"/>
      <c r="I427" s="37"/>
      <c r="J427" s="38"/>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8"/>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row>
    <row r="428" spans="1:151" ht="183.75" customHeight="1" x14ac:dyDescent="0.3">
      <c r="A428" s="36"/>
      <c r="B428" s="36"/>
      <c r="C428" s="36"/>
      <c r="D428" s="36"/>
      <c r="E428" s="37"/>
      <c r="F428" s="36"/>
      <c r="G428" s="36"/>
      <c r="H428" s="36"/>
      <c r="I428" s="37"/>
      <c r="J428" s="38"/>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8"/>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row>
    <row r="429" spans="1:151" ht="183.75" customHeight="1" x14ac:dyDescent="0.3">
      <c r="A429" s="36"/>
      <c r="B429" s="36"/>
      <c r="C429" s="36"/>
      <c r="D429" s="36"/>
      <c r="E429" s="37"/>
      <c r="F429" s="36"/>
      <c r="G429" s="36"/>
      <c r="H429" s="36"/>
      <c r="I429" s="37"/>
      <c r="J429" s="38"/>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8"/>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row>
    <row r="430" spans="1:151" ht="183.75" customHeight="1" x14ac:dyDescent="0.3">
      <c r="A430" s="36"/>
      <c r="B430" s="36"/>
      <c r="C430" s="36"/>
      <c r="D430" s="36"/>
      <c r="E430" s="37"/>
      <c r="F430" s="36"/>
      <c r="G430" s="36"/>
      <c r="H430" s="36"/>
      <c r="I430" s="37"/>
      <c r="J430" s="38"/>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8"/>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row>
    <row r="431" spans="1:151" ht="183.75" customHeight="1" x14ac:dyDescent="0.3">
      <c r="A431" s="36"/>
      <c r="B431" s="36"/>
      <c r="C431" s="36"/>
      <c r="D431" s="36"/>
      <c r="E431" s="37"/>
      <c r="F431" s="36"/>
      <c r="G431" s="36"/>
      <c r="H431" s="36"/>
      <c r="I431" s="37"/>
      <c r="J431" s="38"/>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8"/>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row>
    <row r="432" spans="1:151" ht="183.75" customHeight="1" x14ac:dyDescent="0.3">
      <c r="A432" s="36"/>
      <c r="B432" s="36"/>
      <c r="C432" s="36"/>
      <c r="D432" s="36"/>
      <c r="E432" s="37"/>
      <c r="F432" s="36"/>
      <c r="G432" s="36"/>
      <c r="H432" s="36"/>
      <c r="I432" s="37"/>
      <c r="J432" s="38"/>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8"/>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row>
    <row r="433" spans="1:151" ht="183.75" customHeight="1" x14ac:dyDescent="0.3">
      <c r="A433" s="36"/>
      <c r="B433" s="36"/>
      <c r="C433" s="36"/>
      <c r="D433" s="36"/>
      <c r="E433" s="37"/>
      <c r="F433" s="36"/>
      <c r="G433" s="36"/>
      <c r="H433" s="36"/>
      <c r="I433" s="37"/>
      <c r="J433" s="38"/>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8"/>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row>
    <row r="434" spans="1:151" ht="183.75" customHeight="1" x14ac:dyDescent="0.3">
      <c r="A434" s="36"/>
      <c r="B434" s="36"/>
      <c r="C434" s="36"/>
      <c r="D434" s="36"/>
      <c r="E434" s="37"/>
      <c r="F434" s="36"/>
      <c r="G434" s="36"/>
      <c r="H434" s="36"/>
      <c r="I434" s="37"/>
      <c r="J434" s="38"/>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8"/>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row>
    <row r="435" spans="1:151" ht="183.75" customHeight="1" x14ac:dyDescent="0.3">
      <c r="A435" s="36"/>
      <c r="B435" s="36"/>
      <c r="C435" s="36"/>
      <c r="D435" s="36"/>
      <c r="E435" s="37"/>
      <c r="F435" s="36"/>
      <c r="G435" s="36"/>
      <c r="H435" s="36"/>
      <c r="I435" s="37"/>
      <c r="J435" s="38"/>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8"/>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row>
    <row r="436" spans="1:151" ht="183.75" customHeight="1" x14ac:dyDescent="0.3">
      <c r="A436" s="36"/>
      <c r="B436" s="36"/>
      <c r="C436" s="36"/>
      <c r="D436" s="36"/>
      <c r="E436" s="37"/>
      <c r="F436" s="36"/>
      <c r="G436" s="36"/>
      <c r="H436" s="36"/>
      <c r="I436" s="37"/>
      <c r="J436" s="38"/>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8"/>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row>
    <row r="437" spans="1:151" ht="183.75" customHeight="1" x14ac:dyDescent="0.3">
      <c r="A437" s="36"/>
      <c r="B437" s="36"/>
      <c r="C437" s="36"/>
      <c r="D437" s="36"/>
      <c r="E437" s="37"/>
      <c r="F437" s="36"/>
      <c r="G437" s="36"/>
      <c r="H437" s="36"/>
      <c r="I437" s="37"/>
      <c r="J437" s="38"/>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8"/>
      <c r="AS437" s="36"/>
      <c r="AT437" s="36"/>
      <c r="AU437" s="36"/>
      <c r="AV437" s="36"/>
      <c r="AW437" s="36"/>
      <c r="AX437" s="36"/>
      <c r="AY437" s="36"/>
      <c r="AZ437" s="36"/>
      <c r="BA437" s="36"/>
      <c r="BB437" s="36"/>
      <c r="BC437" s="36"/>
      <c r="BD437" s="36"/>
      <c r="BE437" s="36"/>
      <c r="BF437" s="36"/>
      <c r="BG437" s="36"/>
      <c r="BH437" s="36"/>
      <c r="BI437" s="36"/>
      <c r="BJ437" s="36"/>
      <c r="BK437" s="36"/>
      <c r="BL437" s="36"/>
      <c r="BM437" s="36"/>
      <c r="BN437" s="36"/>
      <c r="BO437" s="36"/>
      <c r="BP437" s="36"/>
      <c r="BQ437" s="36"/>
      <c r="BR437" s="36"/>
      <c r="BS437" s="36"/>
      <c r="BT437" s="36"/>
      <c r="BU437" s="36"/>
      <c r="BV437" s="36"/>
      <c r="BW437" s="36"/>
      <c r="BX437" s="36"/>
      <c r="BY437" s="36"/>
      <c r="BZ437" s="36"/>
      <c r="CA437" s="36"/>
      <c r="CB437" s="36"/>
      <c r="CC437" s="36"/>
      <c r="CD437" s="36"/>
      <c r="CE437" s="36"/>
      <c r="CF437" s="36"/>
      <c r="CG437" s="36"/>
      <c r="CH437" s="36"/>
      <c r="CI437" s="36"/>
      <c r="CJ437" s="36"/>
      <c r="CK437" s="36"/>
      <c r="CL437" s="36"/>
      <c r="CM437" s="36"/>
      <c r="CN437" s="36"/>
      <c r="CO437" s="36"/>
      <c r="CP437" s="36"/>
      <c r="CQ437" s="36"/>
      <c r="CR437" s="36"/>
      <c r="CS437" s="36"/>
      <c r="CT437" s="36"/>
      <c r="CU437" s="36"/>
      <c r="CV437" s="36"/>
      <c r="CW437" s="36"/>
      <c r="CX437" s="36"/>
      <c r="CY437" s="36"/>
      <c r="CZ437" s="36"/>
      <c r="DA437" s="36"/>
      <c r="DB437" s="36"/>
      <c r="DC437" s="36"/>
      <c r="DD437" s="36"/>
      <c r="DE437" s="36"/>
      <c r="DF437" s="36"/>
      <c r="DG437" s="36"/>
      <c r="DH437" s="36"/>
      <c r="DI437" s="36"/>
      <c r="DJ437" s="36"/>
      <c r="DK437" s="36"/>
      <c r="DL437" s="36"/>
      <c r="DM437" s="36"/>
      <c r="DN437" s="36"/>
      <c r="DO437" s="36"/>
      <c r="DP437" s="36"/>
      <c r="DQ437" s="36"/>
      <c r="DR437" s="36"/>
      <c r="DS437" s="36"/>
      <c r="DT437" s="36"/>
      <c r="DU437" s="36"/>
      <c r="DV437" s="36"/>
      <c r="DW437" s="36"/>
      <c r="DX437" s="36"/>
      <c r="DY437" s="36"/>
      <c r="DZ437" s="36"/>
      <c r="EA437" s="36"/>
      <c r="EB437" s="36"/>
      <c r="EC437" s="36"/>
      <c r="ED437" s="36"/>
      <c r="EE437" s="36"/>
      <c r="EF437" s="36"/>
      <c r="EG437" s="36"/>
      <c r="EH437" s="36"/>
      <c r="EI437" s="36"/>
      <c r="EJ437" s="36"/>
      <c r="EK437" s="36"/>
      <c r="EL437" s="36"/>
      <c r="EM437" s="36"/>
      <c r="EN437" s="36"/>
      <c r="EO437" s="36"/>
      <c r="EP437" s="36"/>
      <c r="EQ437" s="36"/>
      <c r="ER437" s="36"/>
      <c r="ES437" s="36"/>
      <c r="ET437" s="36"/>
      <c r="EU437" s="36"/>
    </row>
    <row r="438" spans="1:151" ht="183.75" customHeight="1" x14ac:dyDescent="0.3">
      <c r="A438" s="36"/>
      <c r="B438" s="36"/>
      <c r="C438" s="36"/>
      <c r="D438" s="36"/>
      <c r="E438" s="37"/>
      <c r="F438" s="36"/>
      <c r="G438" s="36"/>
      <c r="H438" s="36"/>
      <c r="I438" s="37"/>
      <c r="J438" s="38"/>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8"/>
      <c r="AS438" s="36"/>
      <c r="AT438" s="36"/>
      <c r="AU438" s="36"/>
      <c r="AV438" s="36"/>
      <c r="AW438" s="36"/>
      <c r="AX438" s="36"/>
      <c r="AY438" s="36"/>
      <c r="AZ438" s="36"/>
      <c r="BA438" s="36"/>
      <c r="BB438" s="36"/>
      <c r="BC438" s="36"/>
      <c r="BD438" s="36"/>
      <c r="BE438" s="36"/>
      <c r="BF438" s="36"/>
      <c r="BG438" s="36"/>
      <c r="BH438" s="36"/>
      <c r="BI438" s="36"/>
      <c r="BJ438" s="36"/>
      <c r="BK438" s="36"/>
      <c r="BL438" s="36"/>
      <c r="BM438" s="36"/>
      <c r="BN438" s="36"/>
      <c r="BO438" s="36"/>
      <c r="BP438" s="36"/>
      <c r="BQ438" s="36"/>
      <c r="BR438" s="36"/>
      <c r="BS438" s="36"/>
      <c r="BT438" s="36"/>
      <c r="BU438" s="36"/>
      <c r="BV438" s="36"/>
      <c r="BW438" s="36"/>
      <c r="BX438" s="36"/>
      <c r="BY438" s="36"/>
      <c r="BZ438" s="36"/>
      <c r="CA438" s="36"/>
      <c r="CB438" s="36"/>
      <c r="CC438" s="36"/>
      <c r="CD438" s="36"/>
      <c r="CE438" s="36"/>
      <c r="CF438" s="36"/>
      <c r="CG438" s="36"/>
      <c r="CH438" s="36"/>
      <c r="CI438" s="36"/>
      <c r="CJ438" s="36"/>
      <c r="CK438" s="36"/>
      <c r="CL438" s="36"/>
      <c r="CM438" s="36"/>
      <c r="CN438" s="36"/>
      <c r="CO438" s="36"/>
      <c r="CP438" s="36"/>
      <c r="CQ438" s="36"/>
      <c r="CR438" s="36"/>
      <c r="CS438" s="36"/>
      <c r="CT438" s="36"/>
      <c r="CU438" s="36"/>
      <c r="CV438" s="36"/>
      <c r="CW438" s="36"/>
      <c r="CX438" s="36"/>
      <c r="CY438" s="36"/>
      <c r="CZ438" s="36"/>
      <c r="DA438" s="36"/>
      <c r="DB438" s="36"/>
      <c r="DC438" s="36"/>
      <c r="DD438" s="36"/>
      <c r="DE438" s="36"/>
      <c r="DF438" s="36"/>
      <c r="DG438" s="36"/>
      <c r="DH438" s="36"/>
      <c r="DI438" s="36"/>
      <c r="DJ438" s="36"/>
      <c r="DK438" s="36"/>
      <c r="DL438" s="36"/>
      <c r="DM438" s="36"/>
      <c r="DN438" s="36"/>
      <c r="DO438" s="36"/>
      <c r="DP438" s="36"/>
      <c r="DQ438" s="36"/>
      <c r="DR438" s="36"/>
      <c r="DS438" s="36"/>
      <c r="DT438" s="36"/>
      <c r="DU438" s="36"/>
      <c r="DV438" s="36"/>
      <c r="DW438" s="36"/>
      <c r="DX438" s="36"/>
      <c r="DY438" s="36"/>
      <c r="DZ438" s="36"/>
      <c r="EA438" s="36"/>
      <c r="EB438" s="36"/>
      <c r="EC438" s="36"/>
      <c r="ED438" s="36"/>
      <c r="EE438" s="36"/>
      <c r="EF438" s="36"/>
      <c r="EG438" s="36"/>
      <c r="EH438" s="36"/>
      <c r="EI438" s="36"/>
      <c r="EJ438" s="36"/>
      <c r="EK438" s="36"/>
      <c r="EL438" s="36"/>
      <c r="EM438" s="36"/>
      <c r="EN438" s="36"/>
      <c r="EO438" s="36"/>
      <c r="EP438" s="36"/>
      <c r="EQ438" s="36"/>
      <c r="ER438" s="36"/>
      <c r="ES438" s="36"/>
      <c r="ET438" s="36"/>
      <c r="EU438" s="36"/>
    </row>
    <row r="439" spans="1:151" ht="183.75" customHeight="1" x14ac:dyDescent="0.3">
      <c r="A439" s="36"/>
      <c r="B439" s="36"/>
      <c r="C439" s="36"/>
      <c r="D439" s="36"/>
      <c r="E439" s="37"/>
      <c r="F439" s="36"/>
      <c r="G439" s="36"/>
      <c r="H439" s="36"/>
      <c r="I439" s="37"/>
      <c r="J439" s="38"/>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8"/>
      <c r="AS439" s="36"/>
      <c r="AT439" s="36"/>
      <c r="AU439" s="36"/>
      <c r="AV439" s="36"/>
      <c r="AW439" s="36"/>
      <c r="AX439" s="36"/>
      <c r="AY439" s="36"/>
      <c r="AZ439" s="36"/>
      <c r="BA439" s="36"/>
      <c r="BB439" s="36"/>
      <c r="BC439" s="36"/>
      <c r="BD439" s="36"/>
      <c r="BE439" s="36"/>
      <c r="BF439" s="36"/>
      <c r="BG439" s="36"/>
      <c r="BH439" s="36"/>
      <c r="BI439" s="36"/>
      <c r="BJ439" s="36"/>
      <c r="BK439" s="36"/>
      <c r="BL439" s="36"/>
      <c r="BM439" s="36"/>
      <c r="BN439" s="36"/>
      <c r="BO439" s="36"/>
      <c r="BP439" s="36"/>
      <c r="BQ439" s="36"/>
      <c r="BR439" s="36"/>
      <c r="BS439" s="36"/>
      <c r="BT439" s="36"/>
      <c r="BU439" s="36"/>
      <c r="BV439" s="36"/>
      <c r="BW439" s="36"/>
      <c r="BX439" s="36"/>
      <c r="BY439" s="36"/>
      <c r="BZ439" s="36"/>
      <c r="CA439" s="36"/>
      <c r="CB439" s="36"/>
      <c r="CC439" s="36"/>
      <c r="CD439" s="36"/>
      <c r="CE439" s="36"/>
      <c r="CF439" s="36"/>
      <c r="CG439" s="36"/>
      <c r="CH439" s="36"/>
      <c r="CI439" s="36"/>
      <c r="CJ439" s="36"/>
      <c r="CK439" s="36"/>
      <c r="CL439" s="36"/>
      <c r="CM439" s="36"/>
      <c r="CN439" s="36"/>
      <c r="CO439" s="36"/>
      <c r="CP439" s="36"/>
      <c r="CQ439" s="36"/>
      <c r="CR439" s="36"/>
      <c r="CS439" s="36"/>
      <c r="CT439" s="36"/>
      <c r="CU439" s="36"/>
      <c r="CV439" s="36"/>
      <c r="CW439" s="36"/>
      <c r="CX439" s="36"/>
      <c r="CY439" s="36"/>
      <c r="CZ439" s="36"/>
      <c r="DA439" s="36"/>
      <c r="DB439" s="36"/>
      <c r="DC439" s="36"/>
      <c r="DD439" s="36"/>
      <c r="DE439" s="36"/>
      <c r="DF439" s="36"/>
      <c r="DG439" s="36"/>
      <c r="DH439" s="36"/>
      <c r="DI439" s="36"/>
      <c r="DJ439" s="36"/>
      <c r="DK439" s="36"/>
      <c r="DL439" s="36"/>
      <c r="DM439" s="36"/>
      <c r="DN439" s="36"/>
      <c r="DO439" s="36"/>
      <c r="DP439" s="36"/>
      <c r="DQ439" s="36"/>
      <c r="DR439" s="36"/>
      <c r="DS439" s="36"/>
      <c r="DT439" s="36"/>
      <c r="DU439" s="36"/>
      <c r="DV439" s="36"/>
      <c r="DW439" s="36"/>
      <c r="DX439" s="36"/>
      <c r="DY439" s="36"/>
      <c r="DZ439" s="36"/>
      <c r="EA439" s="36"/>
      <c r="EB439" s="36"/>
      <c r="EC439" s="36"/>
      <c r="ED439" s="36"/>
      <c r="EE439" s="36"/>
      <c r="EF439" s="36"/>
      <c r="EG439" s="36"/>
      <c r="EH439" s="36"/>
      <c r="EI439" s="36"/>
      <c r="EJ439" s="36"/>
      <c r="EK439" s="36"/>
      <c r="EL439" s="36"/>
      <c r="EM439" s="36"/>
      <c r="EN439" s="36"/>
      <c r="EO439" s="36"/>
      <c r="EP439" s="36"/>
      <c r="EQ439" s="36"/>
      <c r="ER439" s="36"/>
      <c r="ES439" s="36"/>
      <c r="ET439" s="36"/>
      <c r="EU439" s="36"/>
    </row>
    <row r="440" spans="1:151" ht="183.75" customHeight="1" x14ac:dyDescent="0.3">
      <c r="A440" s="36"/>
      <c r="B440" s="36"/>
      <c r="C440" s="36"/>
      <c r="D440" s="36"/>
      <c r="E440" s="37"/>
      <c r="F440" s="36"/>
      <c r="G440" s="36"/>
      <c r="H440" s="36"/>
      <c r="I440" s="37"/>
      <c r="J440" s="38"/>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8"/>
      <c r="AS440" s="36"/>
      <c r="AT440" s="36"/>
      <c r="AU440" s="36"/>
      <c r="AV440" s="36"/>
      <c r="AW440" s="36"/>
      <c r="AX440" s="36"/>
      <c r="AY440" s="36"/>
      <c r="AZ440" s="36"/>
      <c r="BA440" s="36"/>
      <c r="BB440" s="36"/>
      <c r="BC440" s="36"/>
      <c r="BD440" s="36"/>
      <c r="BE440" s="36"/>
      <c r="BF440" s="36"/>
      <c r="BG440" s="36"/>
      <c r="BH440" s="36"/>
      <c r="BI440" s="36"/>
      <c r="BJ440" s="36"/>
      <c r="BK440" s="36"/>
      <c r="BL440" s="36"/>
      <c r="BM440" s="36"/>
      <c r="BN440" s="36"/>
      <c r="BO440" s="36"/>
      <c r="BP440" s="36"/>
      <c r="BQ440" s="36"/>
      <c r="BR440" s="36"/>
      <c r="BS440" s="36"/>
      <c r="BT440" s="36"/>
      <c r="BU440" s="36"/>
      <c r="BV440" s="36"/>
      <c r="BW440" s="36"/>
      <c r="BX440" s="36"/>
      <c r="BY440" s="36"/>
      <c r="BZ440" s="36"/>
      <c r="CA440" s="36"/>
      <c r="CB440" s="36"/>
      <c r="CC440" s="36"/>
      <c r="CD440" s="36"/>
      <c r="CE440" s="36"/>
      <c r="CF440" s="36"/>
      <c r="CG440" s="36"/>
      <c r="CH440" s="36"/>
      <c r="CI440" s="36"/>
      <c r="CJ440" s="36"/>
      <c r="CK440" s="36"/>
      <c r="CL440" s="36"/>
      <c r="CM440" s="36"/>
      <c r="CN440" s="36"/>
      <c r="CO440" s="36"/>
      <c r="CP440" s="36"/>
      <c r="CQ440" s="36"/>
      <c r="CR440" s="36"/>
      <c r="CS440" s="36"/>
      <c r="CT440" s="36"/>
      <c r="CU440" s="36"/>
      <c r="CV440" s="36"/>
      <c r="CW440" s="36"/>
      <c r="CX440" s="36"/>
      <c r="CY440" s="36"/>
      <c r="CZ440" s="36"/>
      <c r="DA440" s="36"/>
      <c r="DB440" s="36"/>
      <c r="DC440" s="36"/>
      <c r="DD440" s="36"/>
      <c r="DE440" s="36"/>
      <c r="DF440" s="36"/>
      <c r="DG440" s="36"/>
      <c r="DH440" s="36"/>
      <c r="DI440" s="36"/>
      <c r="DJ440" s="36"/>
      <c r="DK440" s="36"/>
      <c r="DL440" s="36"/>
      <c r="DM440" s="36"/>
      <c r="DN440" s="36"/>
      <c r="DO440" s="36"/>
      <c r="DP440" s="36"/>
      <c r="DQ440" s="36"/>
      <c r="DR440" s="36"/>
      <c r="DS440" s="36"/>
      <c r="DT440" s="36"/>
      <c r="DU440" s="36"/>
      <c r="DV440" s="36"/>
      <c r="DW440" s="36"/>
      <c r="DX440" s="36"/>
      <c r="DY440" s="36"/>
      <c r="DZ440" s="36"/>
      <c r="EA440" s="36"/>
      <c r="EB440" s="36"/>
      <c r="EC440" s="36"/>
      <c r="ED440" s="36"/>
      <c r="EE440" s="36"/>
      <c r="EF440" s="36"/>
      <c r="EG440" s="36"/>
      <c r="EH440" s="36"/>
      <c r="EI440" s="36"/>
      <c r="EJ440" s="36"/>
      <c r="EK440" s="36"/>
      <c r="EL440" s="36"/>
      <c r="EM440" s="36"/>
      <c r="EN440" s="36"/>
      <c r="EO440" s="36"/>
      <c r="EP440" s="36"/>
      <c r="EQ440" s="36"/>
      <c r="ER440" s="36"/>
      <c r="ES440" s="36"/>
      <c r="ET440" s="36"/>
      <c r="EU440" s="36"/>
    </row>
    <row r="441" spans="1:151" ht="183.75" customHeight="1" x14ac:dyDescent="0.3">
      <c r="A441" s="36"/>
      <c r="B441" s="36"/>
      <c r="C441" s="36"/>
      <c r="D441" s="36"/>
      <c r="E441" s="37"/>
      <c r="F441" s="36"/>
      <c r="G441" s="36"/>
      <c r="H441" s="36"/>
      <c r="I441" s="37"/>
      <c r="J441" s="38"/>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8"/>
      <c r="AS441" s="36"/>
      <c r="AT441" s="36"/>
      <c r="AU441" s="36"/>
      <c r="AV441" s="36"/>
      <c r="AW441" s="36"/>
      <c r="AX441" s="36"/>
      <c r="AY441" s="36"/>
      <c r="AZ441" s="36"/>
      <c r="BA441" s="36"/>
      <c r="BB441" s="36"/>
      <c r="BC441" s="36"/>
      <c r="BD441" s="36"/>
      <c r="BE441" s="36"/>
      <c r="BF441" s="36"/>
      <c r="BG441" s="36"/>
      <c r="BH441" s="36"/>
      <c r="BI441" s="36"/>
      <c r="BJ441" s="36"/>
      <c r="BK441" s="36"/>
      <c r="BL441" s="36"/>
      <c r="BM441" s="36"/>
      <c r="BN441" s="36"/>
      <c r="BO441" s="36"/>
      <c r="BP441" s="36"/>
      <c r="BQ441" s="36"/>
      <c r="BR441" s="36"/>
      <c r="BS441" s="36"/>
      <c r="BT441" s="36"/>
      <c r="BU441" s="36"/>
      <c r="BV441" s="36"/>
      <c r="BW441" s="36"/>
      <c r="BX441" s="36"/>
      <c r="BY441" s="36"/>
      <c r="BZ441" s="36"/>
      <c r="CA441" s="36"/>
      <c r="CB441" s="36"/>
      <c r="CC441" s="36"/>
      <c r="CD441" s="36"/>
      <c r="CE441" s="36"/>
      <c r="CF441" s="36"/>
      <c r="CG441" s="36"/>
      <c r="CH441" s="36"/>
      <c r="CI441" s="36"/>
      <c r="CJ441" s="36"/>
      <c r="CK441" s="36"/>
      <c r="CL441" s="36"/>
      <c r="CM441" s="36"/>
      <c r="CN441" s="36"/>
      <c r="CO441" s="36"/>
      <c r="CP441" s="36"/>
      <c r="CQ441" s="36"/>
      <c r="CR441" s="36"/>
      <c r="CS441" s="36"/>
      <c r="CT441" s="36"/>
      <c r="CU441" s="36"/>
      <c r="CV441" s="36"/>
      <c r="CW441" s="36"/>
      <c r="CX441" s="36"/>
      <c r="CY441" s="36"/>
      <c r="CZ441" s="36"/>
      <c r="DA441" s="36"/>
      <c r="DB441" s="36"/>
      <c r="DC441" s="36"/>
      <c r="DD441" s="36"/>
      <c r="DE441" s="36"/>
      <c r="DF441" s="36"/>
      <c r="DG441" s="36"/>
      <c r="DH441" s="36"/>
      <c r="DI441" s="36"/>
      <c r="DJ441" s="36"/>
      <c r="DK441" s="36"/>
      <c r="DL441" s="36"/>
      <c r="DM441" s="36"/>
      <c r="DN441" s="36"/>
      <c r="DO441" s="36"/>
      <c r="DP441" s="36"/>
      <c r="DQ441" s="36"/>
      <c r="DR441" s="36"/>
      <c r="DS441" s="36"/>
      <c r="DT441" s="36"/>
      <c r="DU441" s="36"/>
      <c r="DV441" s="36"/>
      <c r="DW441" s="36"/>
      <c r="DX441" s="36"/>
      <c r="DY441" s="36"/>
      <c r="DZ441" s="36"/>
      <c r="EA441" s="36"/>
      <c r="EB441" s="36"/>
      <c r="EC441" s="36"/>
      <c r="ED441" s="36"/>
      <c r="EE441" s="36"/>
      <c r="EF441" s="36"/>
      <c r="EG441" s="36"/>
      <c r="EH441" s="36"/>
      <c r="EI441" s="36"/>
      <c r="EJ441" s="36"/>
      <c r="EK441" s="36"/>
      <c r="EL441" s="36"/>
      <c r="EM441" s="36"/>
      <c r="EN441" s="36"/>
      <c r="EO441" s="36"/>
      <c r="EP441" s="36"/>
      <c r="EQ441" s="36"/>
      <c r="ER441" s="36"/>
      <c r="ES441" s="36"/>
      <c r="ET441" s="36"/>
      <c r="EU441" s="36"/>
    </row>
    <row r="442" spans="1:151" ht="183.75" customHeight="1" x14ac:dyDescent="0.3">
      <c r="A442" s="36"/>
      <c r="B442" s="36"/>
      <c r="C442" s="36"/>
      <c r="D442" s="36"/>
      <c r="E442" s="37"/>
      <c r="F442" s="36"/>
      <c r="G442" s="36"/>
      <c r="H442" s="36"/>
      <c r="I442" s="37"/>
      <c r="J442" s="38"/>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8"/>
      <c r="AS442" s="36"/>
      <c r="AT442" s="36"/>
      <c r="AU442" s="36"/>
      <c r="AV442" s="36"/>
      <c r="AW442" s="36"/>
      <c r="AX442" s="36"/>
      <c r="AY442" s="36"/>
      <c r="AZ442" s="36"/>
      <c r="BA442" s="36"/>
      <c r="BB442" s="36"/>
      <c r="BC442" s="36"/>
      <c r="BD442" s="36"/>
      <c r="BE442" s="36"/>
      <c r="BF442" s="36"/>
      <c r="BG442" s="36"/>
      <c r="BH442" s="36"/>
      <c r="BI442" s="36"/>
      <c r="BJ442" s="36"/>
      <c r="BK442" s="36"/>
      <c r="BL442" s="36"/>
      <c r="BM442" s="36"/>
      <c r="BN442" s="36"/>
      <c r="BO442" s="36"/>
      <c r="BP442" s="36"/>
      <c r="BQ442" s="36"/>
      <c r="BR442" s="36"/>
      <c r="BS442" s="36"/>
      <c r="BT442" s="36"/>
      <c r="BU442" s="36"/>
      <c r="BV442" s="36"/>
      <c r="BW442" s="36"/>
      <c r="BX442" s="36"/>
      <c r="BY442" s="36"/>
      <c r="BZ442" s="36"/>
      <c r="CA442" s="36"/>
      <c r="CB442" s="36"/>
      <c r="CC442" s="36"/>
      <c r="CD442" s="36"/>
      <c r="CE442" s="36"/>
      <c r="CF442" s="36"/>
      <c r="CG442" s="36"/>
      <c r="CH442" s="36"/>
      <c r="CI442" s="36"/>
      <c r="CJ442" s="36"/>
      <c r="CK442" s="36"/>
      <c r="CL442" s="36"/>
      <c r="CM442" s="36"/>
      <c r="CN442" s="36"/>
      <c r="CO442" s="36"/>
      <c r="CP442" s="36"/>
      <c r="CQ442" s="36"/>
      <c r="CR442" s="36"/>
      <c r="CS442" s="36"/>
      <c r="CT442" s="36"/>
      <c r="CU442" s="36"/>
      <c r="CV442" s="36"/>
      <c r="CW442" s="36"/>
      <c r="CX442" s="36"/>
      <c r="CY442" s="36"/>
      <c r="CZ442" s="36"/>
      <c r="DA442" s="36"/>
      <c r="DB442" s="36"/>
      <c r="DC442" s="36"/>
      <c r="DD442" s="36"/>
      <c r="DE442" s="36"/>
      <c r="DF442" s="36"/>
      <c r="DG442" s="36"/>
      <c r="DH442" s="36"/>
      <c r="DI442" s="36"/>
      <c r="DJ442" s="36"/>
      <c r="DK442" s="36"/>
      <c r="DL442" s="36"/>
      <c r="DM442" s="36"/>
      <c r="DN442" s="36"/>
      <c r="DO442" s="36"/>
      <c r="DP442" s="36"/>
      <c r="DQ442" s="36"/>
      <c r="DR442" s="36"/>
      <c r="DS442" s="36"/>
      <c r="DT442" s="36"/>
      <c r="DU442" s="36"/>
      <c r="DV442" s="36"/>
      <c r="DW442" s="36"/>
      <c r="DX442" s="36"/>
      <c r="DY442" s="36"/>
      <c r="DZ442" s="36"/>
      <c r="EA442" s="36"/>
      <c r="EB442" s="36"/>
      <c r="EC442" s="36"/>
      <c r="ED442" s="36"/>
      <c r="EE442" s="36"/>
      <c r="EF442" s="36"/>
      <c r="EG442" s="36"/>
      <c r="EH442" s="36"/>
      <c r="EI442" s="36"/>
      <c r="EJ442" s="36"/>
      <c r="EK442" s="36"/>
      <c r="EL442" s="36"/>
      <c r="EM442" s="36"/>
      <c r="EN442" s="36"/>
      <c r="EO442" s="36"/>
      <c r="EP442" s="36"/>
      <c r="EQ442" s="36"/>
      <c r="ER442" s="36"/>
      <c r="ES442" s="36"/>
      <c r="ET442" s="36"/>
      <c r="EU442" s="36"/>
    </row>
    <row r="443" spans="1:151" ht="183.75" customHeight="1" x14ac:dyDescent="0.3">
      <c r="A443" s="36"/>
      <c r="B443" s="36"/>
      <c r="C443" s="36"/>
      <c r="D443" s="36"/>
      <c r="E443" s="37"/>
      <c r="F443" s="36"/>
      <c r="G443" s="36"/>
      <c r="H443" s="36"/>
      <c r="I443" s="37"/>
      <c r="J443" s="38"/>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8"/>
      <c r="AS443" s="36"/>
      <c r="AT443" s="36"/>
      <c r="AU443" s="36"/>
      <c r="AV443" s="36"/>
      <c r="AW443" s="36"/>
      <c r="AX443" s="36"/>
      <c r="AY443" s="36"/>
      <c r="AZ443" s="36"/>
      <c r="BA443" s="36"/>
      <c r="BB443" s="36"/>
      <c r="BC443" s="36"/>
      <c r="BD443" s="36"/>
      <c r="BE443" s="36"/>
      <c r="BF443" s="36"/>
      <c r="BG443" s="36"/>
      <c r="BH443" s="36"/>
      <c r="BI443" s="36"/>
      <c r="BJ443" s="36"/>
      <c r="BK443" s="36"/>
      <c r="BL443" s="36"/>
      <c r="BM443" s="36"/>
      <c r="BN443" s="36"/>
      <c r="BO443" s="36"/>
      <c r="BP443" s="36"/>
      <c r="BQ443" s="36"/>
      <c r="BR443" s="36"/>
      <c r="BS443" s="36"/>
      <c r="BT443" s="36"/>
      <c r="BU443" s="36"/>
      <c r="BV443" s="36"/>
      <c r="BW443" s="36"/>
      <c r="BX443" s="36"/>
      <c r="BY443" s="36"/>
      <c r="BZ443" s="36"/>
      <c r="CA443" s="36"/>
      <c r="CB443" s="36"/>
      <c r="CC443" s="36"/>
      <c r="CD443" s="36"/>
      <c r="CE443" s="36"/>
      <c r="CF443" s="36"/>
      <c r="CG443" s="36"/>
      <c r="CH443" s="36"/>
      <c r="CI443" s="36"/>
      <c r="CJ443" s="36"/>
      <c r="CK443" s="36"/>
      <c r="CL443" s="36"/>
      <c r="CM443" s="36"/>
      <c r="CN443" s="36"/>
      <c r="CO443" s="36"/>
      <c r="CP443" s="36"/>
      <c r="CQ443" s="36"/>
      <c r="CR443" s="36"/>
      <c r="CS443" s="36"/>
      <c r="CT443" s="36"/>
      <c r="CU443" s="36"/>
      <c r="CV443" s="36"/>
      <c r="CW443" s="36"/>
      <c r="CX443" s="36"/>
      <c r="CY443" s="36"/>
      <c r="CZ443" s="36"/>
      <c r="DA443" s="36"/>
      <c r="DB443" s="36"/>
      <c r="DC443" s="36"/>
      <c r="DD443" s="36"/>
      <c r="DE443" s="36"/>
      <c r="DF443" s="36"/>
      <c r="DG443" s="36"/>
      <c r="DH443" s="36"/>
      <c r="DI443" s="36"/>
      <c r="DJ443" s="36"/>
      <c r="DK443" s="36"/>
      <c r="DL443" s="36"/>
      <c r="DM443" s="36"/>
      <c r="DN443" s="36"/>
      <c r="DO443" s="36"/>
      <c r="DP443" s="36"/>
      <c r="DQ443" s="36"/>
      <c r="DR443" s="36"/>
      <c r="DS443" s="36"/>
      <c r="DT443" s="36"/>
      <c r="DU443" s="36"/>
      <c r="DV443" s="36"/>
      <c r="DW443" s="36"/>
      <c r="DX443" s="36"/>
      <c r="DY443" s="36"/>
      <c r="DZ443" s="36"/>
      <c r="EA443" s="36"/>
      <c r="EB443" s="36"/>
      <c r="EC443" s="36"/>
      <c r="ED443" s="36"/>
      <c r="EE443" s="36"/>
      <c r="EF443" s="36"/>
      <c r="EG443" s="36"/>
      <c r="EH443" s="36"/>
      <c r="EI443" s="36"/>
      <c r="EJ443" s="36"/>
      <c r="EK443" s="36"/>
      <c r="EL443" s="36"/>
      <c r="EM443" s="36"/>
      <c r="EN443" s="36"/>
      <c r="EO443" s="36"/>
      <c r="EP443" s="36"/>
      <c r="EQ443" s="36"/>
      <c r="ER443" s="36"/>
      <c r="ES443" s="36"/>
      <c r="ET443" s="36"/>
      <c r="EU443" s="36"/>
    </row>
    <row r="444" spans="1:151" ht="183.75" customHeight="1" x14ac:dyDescent="0.3">
      <c r="A444" s="36"/>
      <c r="B444" s="36"/>
      <c r="C444" s="36"/>
      <c r="D444" s="36"/>
      <c r="E444" s="37"/>
      <c r="F444" s="36"/>
      <c r="G444" s="36"/>
      <c r="H444" s="36"/>
      <c r="I444" s="37"/>
      <c r="J444" s="38"/>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8"/>
      <c r="AS444" s="36"/>
      <c r="AT444" s="36"/>
      <c r="AU444" s="36"/>
      <c r="AV444" s="36"/>
      <c r="AW444" s="36"/>
      <c r="AX444" s="36"/>
      <c r="AY444" s="36"/>
      <c r="AZ444" s="36"/>
      <c r="BA444" s="36"/>
      <c r="BB444" s="36"/>
      <c r="BC444" s="36"/>
      <c r="BD444" s="36"/>
      <c r="BE444" s="36"/>
      <c r="BF444" s="36"/>
      <c r="BG444" s="36"/>
      <c r="BH444" s="36"/>
      <c r="BI444" s="36"/>
      <c r="BJ444" s="36"/>
      <c r="BK444" s="36"/>
      <c r="BL444" s="36"/>
      <c r="BM444" s="36"/>
      <c r="BN444" s="36"/>
      <c r="BO444" s="36"/>
      <c r="BP444" s="36"/>
      <c r="BQ444" s="36"/>
      <c r="BR444" s="36"/>
      <c r="BS444" s="36"/>
      <c r="BT444" s="36"/>
      <c r="BU444" s="36"/>
      <c r="BV444" s="36"/>
      <c r="BW444" s="36"/>
      <c r="BX444" s="36"/>
      <c r="BY444" s="36"/>
      <c r="BZ444" s="36"/>
      <c r="CA444" s="36"/>
      <c r="CB444" s="36"/>
      <c r="CC444" s="36"/>
      <c r="CD444" s="36"/>
      <c r="CE444" s="36"/>
      <c r="CF444" s="36"/>
      <c r="CG444" s="36"/>
      <c r="CH444" s="36"/>
      <c r="CI444" s="36"/>
      <c r="CJ444" s="36"/>
      <c r="CK444" s="36"/>
      <c r="CL444" s="36"/>
      <c r="CM444" s="36"/>
      <c r="CN444" s="36"/>
      <c r="CO444" s="36"/>
      <c r="CP444" s="36"/>
      <c r="CQ444" s="36"/>
      <c r="CR444" s="36"/>
      <c r="CS444" s="36"/>
      <c r="CT444" s="36"/>
      <c r="CU444" s="36"/>
      <c r="CV444" s="36"/>
      <c r="CW444" s="36"/>
      <c r="CX444" s="36"/>
      <c r="CY444" s="36"/>
      <c r="CZ444" s="36"/>
      <c r="DA444" s="36"/>
      <c r="DB444" s="36"/>
      <c r="DC444" s="36"/>
      <c r="DD444" s="36"/>
      <c r="DE444" s="36"/>
      <c r="DF444" s="36"/>
      <c r="DG444" s="36"/>
      <c r="DH444" s="36"/>
      <c r="DI444" s="36"/>
      <c r="DJ444" s="36"/>
      <c r="DK444" s="36"/>
      <c r="DL444" s="36"/>
      <c r="DM444" s="36"/>
      <c r="DN444" s="36"/>
      <c r="DO444" s="36"/>
      <c r="DP444" s="36"/>
      <c r="DQ444" s="36"/>
      <c r="DR444" s="36"/>
      <c r="DS444" s="36"/>
      <c r="DT444" s="36"/>
      <c r="DU444" s="36"/>
      <c r="DV444" s="36"/>
      <c r="DW444" s="36"/>
      <c r="DX444" s="36"/>
      <c r="DY444" s="36"/>
      <c r="DZ444" s="36"/>
      <c r="EA444" s="36"/>
      <c r="EB444" s="36"/>
      <c r="EC444" s="36"/>
      <c r="ED444" s="36"/>
      <c r="EE444" s="36"/>
      <c r="EF444" s="36"/>
      <c r="EG444" s="36"/>
      <c r="EH444" s="36"/>
      <c r="EI444" s="36"/>
      <c r="EJ444" s="36"/>
      <c r="EK444" s="36"/>
      <c r="EL444" s="36"/>
      <c r="EM444" s="36"/>
      <c r="EN444" s="36"/>
      <c r="EO444" s="36"/>
      <c r="EP444" s="36"/>
      <c r="EQ444" s="36"/>
      <c r="ER444" s="36"/>
      <c r="ES444" s="36"/>
      <c r="ET444" s="36"/>
      <c r="EU444" s="36"/>
    </row>
    <row r="445" spans="1:151" ht="183.75" customHeight="1" x14ac:dyDescent="0.3">
      <c r="A445" s="36"/>
      <c r="B445" s="36"/>
      <c r="C445" s="36"/>
      <c r="D445" s="36"/>
      <c r="E445" s="37"/>
      <c r="F445" s="36"/>
      <c r="G445" s="36"/>
      <c r="H445" s="36"/>
      <c r="I445" s="37"/>
      <c r="J445" s="38"/>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8"/>
      <c r="AS445" s="36"/>
      <c r="AT445" s="36"/>
      <c r="AU445" s="36"/>
      <c r="AV445" s="36"/>
      <c r="AW445" s="36"/>
      <c r="AX445" s="36"/>
      <c r="AY445" s="36"/>
      <c r="AZ445" s="36"/>
      <c r="BA445" s="36"/>
      <c r="BB445" s="36"/>
      <c r="BC445" s="36"/>
      <c r="BD445" s="36"/>
      <c r="BE445" s="36"/>
      <c r="BF445" s="36"/>
      <c r="BG445" s="36"/>
      <c r="BH445" s="36"/>
      <c r="BI445" s="36"/>
      <c r="BJ445" s="36"/>
      <c r="BK445" s="36"/>
      <c r="BL445" s="36"/>
      <c r="BM445" s="36"/>
      <c r="BN445" s="36"/>
      <c r="BO445" s="36"/>
      <c r="BP445" s="36"/>
      <c r="BQ445" s="36"/>
      <c r="BR445" s="36"/>
      <c r="BS445" s="36"/>
      <c r="BT445" s="36"/>
      <c r="BU445" s="36"/>
      <c r="BV445" s="36"/>
      <c r="BW445" s="36"/>
      <c r="BX445" s="36"/>
      <c r="BY445" s="36"/>
      <c r="BZ445" s="36"/>
      <c r="CA445" s="36"/>
      <c r="CB445" s="36"/>
      <c r="CC445" s="36"/>
      <c r="CD445" s="36"/>
      <c r="CE445" s="36"/>
      <c r="CF445" s="36"/>
      <c r="CG445" s="36"/>
      <c r="CH445" s="36"/>
      <c r="CI445" s="36"/>
      <c r="CJ445" s="36"/>
      <c r="CK445" s="36"/>
      <c r="CL445" s="36"/>
      <c r="CM445" s="36"/>
      <c r="CN445" s="36"/>
      <c r="CO445" s="36"/>
      <c r="CP445" s="36"/>
      <c r="CQ445" s="36"/>
      <c r="CR445" s="36"/>
      <c r="CS445" s="36"/>
      <c r="CT445" s="36"/>
      <c r="CU445" s="36"/>
      <c r="CV445" s="36"/>
      <c r="CW445" s="36"/>
      <c r="CX445" s="36"/>
      <c r="CY445" s="36"/>
      <c r="CZ445" s="36"/>
      <c r="DA445" s="36"/>
      <c r="DB445" s="36"/>
      <c r="DC445" s="36"/>
      <c r="DD445" s="36"/>
      <c r="DE445" s="36"/>
      <c r="DF445" s="36"/>
      <c r="DG445" s="36"/>
      <c r="DH445" s="36"/>
      <c r="DI445" s="36"/>
      <c r="DJ445" s="36"/>
      <c r="DK445" s="36"/>
      <c r="DL445" s="36"/>
      <c r="DM445" s="36"/>
      <c r="DN445" s="36"/>
      <c r="DO445" s="36"/>
      <c r="DP445" s="36"/>
      <c r="DQ445" s="36"/>
      <c r="DR445" s="36"/>
      <c r="DS445" s="36"/>
      <c r="DT445" s="36"/>
      <c r="DU445" s="36"/>
      <c r="DV445" s="36"/>
      <c r="DW445" s="36"/>
      <c r="DX445" s="36"/>
      <c r="DY445" s="36"/>
      <c r="DZ445" s="36"/>
      <c r="EA445" s="36"/>
      <c r="EB445" s="36"/>
      <c r="EC445" s="36"/>
      <c r="ED445" s="36"/>
      <c r="EE445" s="36"/>
      <c r="EF445" s="36"/>
      <c r="EG445" s="36"/>
      <c r="EH445" s="36"/>
      <c r="EI445" s="36"/>
      <c r="EJ445" s="36"/>
      <c r="EK445" s="36"/>
      <c r="EL445" s="36"/>
      <c r="EM445" s="36"/>
      <c r="EN445" s="36"/>
      <c r="EO445" s="36"/>
      <c r="EP445" s="36"/>
      <c r="EQ445" s="36"/>
      <c r="ER445" s="36"/>
      <c r="ES445" s="36"/>
      <c r="ET445" s="36"/>
      <c r="EU445" s="36"/>
    </row>
    <row r="446" spans="1:151" ht="183.75" customHeight="1" x14ac:dyDescent="0.3">
      <c r="A446" s="36"/>
      <c r="B446" s="36"/>
      <c r="C446" s="36"/>
      <c r="D446" s="36"/>
      <c r="E446" s="37"/>
      <c r="F446" s="36"/>
      <c r="G446" s="36"/>
      <c r="H446" s="36"/>
      <c r="I446" s="37"/>
      <c r="J446" s="38"/>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8"/>
      <c r="AS446" s="36"/>
      <c r="AT446" s="36"/>
      <c r="AU446" s="36"/>
      <c r="AV446" s="36"/>
      <c r="AW446" s="36"/>
      <c r="AX446" s="36"/>
      <c r="AY446" s="36"/>
      <c r="AZ446" s="36"/>
      <c r="BA446" s="36"/>
      <c r="BB446" s="36"/>
      <c r="BC446" s="36"/>
      <c r="BD446" s="36"/>
      <c r="BE446" s="36"/>
      <c r="BF446" s="36"/>
      <c r="BG446" s="36"/>
      <c r="BH446" s="36"/>
      <c r="BI446" s="36"/>
      <c r="BJ446" s="36"/>
      <c r="BK446" s="36"/>
      <c r="BL446" s="36"/>
      <c r="BM446" s="36"/>
      <c r="BN446" s="36"/>
      <c r="BO446" s="36"/>
      <c r="BP446" s="36"/>
      <c r="BQ446" s="36"/>
      <c r="BR446" s="36"/>
      <c r="BS446" s="36"/>
      <c r="BT446" s="36"/>
      <c r="BU446" s="36"/>
      <c r="BV446" s="36"/>
      <c r="BW446" s="36"/>
      <c r="BX446" s="36"/>
      <c r="BY446" s="36"/>
      <c r="BZ446" s="36"/>
      <c r="CA446" s="36"/>
      <c r="CB446" s="36"/>
      <c r="CC446" s="36"/>
      <c r="CD446" s="36"/>
      <c r="CE446" s="36"/>
      <c r="CF446" s="36"/>
      <c r="CG446" s="36"/>
      <c r="CH446" s="36"/>
      <c r="CI446" s="36"/>
      <c r="CJ446" s="36"/>
      <c r="CK446" s="36"/>
      <c r="CL446" s="36"/>
      <c r="CM446" s="36"/>
      <c r="CN446" s="36"/>
      <c r="CO446" s="36"/>
      <c r="CP446" s="36"/>
      <c r="CQ446" s="36"/>
      <c r="CR446" s="36"/>
      <c r="CS446" s="36"/>
      <c r="CT446" s="36"/>
      <c r="CU446" s="36"/>
      <c r="CV446" s="36"/>
      <c r="CW446" s="36"/>
      <c r="CX446" s="36"/>
      <c r="CY446" s="36"/>
      <c r="CZ446" s="36"/>
      <c r="DA446" s="36"/>
      <c r="DB446" s="36"/>
      <c r="DC446" s="36"/>
      <c r="DD446" s="36"/>
      <c r="DE446" s="36"/>
      <c r="DF446" s="36"/>
      <c r="DG446" s="36"/>
      <c r="DH446" s="36"/>
      <c r="DI446" s="36"/>
      <c r="DJ446" s="36"/>
      <c r="DK446" s="36"/>
      <c r="DL446" s="36"/>
      <c r="DM446" s="36"/>
      <c r="DN446" s="36"/>
      <c r="DO446" s="36"/>
      <c r="DP446" s="36"/>
      <c r="DQ446" s="36"/>
      <c r="DR446" s="36"/>
      <c r="DS446" s="36"/>
      <c r="DT446" s="36"/>
      <c r="DU446" s="36"/>
      <c r="DV446" s="36"/>
      <c r="DW446" s="36"/>
      <c r="DX446" s="36"/>
      <c r="DY446" s="36"/>
      <c r="DZ446" s="36"/>
      <c r="EA446" s="36"/>
      <c r="EB446" s="36"/>
      <c r="EC446" s="36"/>
      <c r="ED446" s="36"/>
      <c r="EE446" s="36"/>
      <c r="EF446" s="36"/>
      <c r="EG446" s="36"/>
      <c r="EH446" s="36"/>
      <c r="EI446" s="36"/>
      <c r="EJ446" s="36"/>
      <c r="EK446" s="36"/>
      <c r="EL446" s="36"/>
      <c r="EM446" s="36"/>
      <c r="EN446" s="36"/>
      <c r="EO446" s="36"/>
      <c r="EP446" s="36"/>
      <c r="EQ446" s="36"/>
      <c r="ER446" s="36"/>
      <c r="ES446" s="36"/>
      <c r="ET446" s="36"/>
      <c r="EU446" s="36"/>
    </row>
    <row r="447" spans="1:151" ht="183.75" customHeight="1" x14ac:dyDescent="0.3">
      <c r="A447" s="36"/>
      <c r="B447" s="36"/>
      <c r="C447" s="36"/>
      <c r="D447" s="36"/>
      <c r="E447" s="37"/>
      <c r="F447" s="36"/>
      <c r="G447" s="36"/>
      <c r="H447" s="36"/>
      <c r="I447" s="37"/>
      <c r="J447" s="38"/>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8"/>
      <c r="AS447" s="36"/>
      <c r="AT447" s="36"/>
      <c r="AU447" s="36"/>
      <c r="AV447" s="36"/>
      <c r="AW447" s="36"/>
      <c r="AX447" s="36"/>
      <c r="AY447" s="36"/>
      <c r="AZ447" s="36"/>
      <c r="BA447" s="36"/>
      <c r="BB447" s="36"/>
      <c r="BC447" s="36"/>
      <c r="BD447" s="36"/>
      <c r="BE447" s="36"/>
      <c r="BF447" s="36"/>
      <c r="BG447" s="36"/>
      <c r="BH447" s="36"/>
      <c r="BI447" s="36"/>
      <c r="BJ447" s="36"/>
      <c r="BK447" s="36"/>
      <c r="BL447" s="36"/>
      <c r="BM447" s="36"/>
      <c r="BN447" s="36"/>
      <c r="BO447" s="36"/>
      <c r="BP447" s="36"/>
      <c r="BQ447" s="36"/>
      <c r="BR447" s="36"/>
      <c r="BS447" s="36"/>
      <c r="BT447" s="36"/>
      <c r="BU447" s="36"/>
      <c r="BV447" s="36"/>
      <c r="BW447" s="36"/>
      <c r="BX447" s="36"/>
      <c r="BY447" s="36"/>
      <c r="BZ447" s="36"/>
      <c r="CA447" s="36"/>
      <c r="CB447" s="36"/>
      <c r="CC447" s="36"/>
      <c r="CD447" s="36"/>
      <c r="CE447" s="36"/>
      <c r="CF447" s="36"/>
      <c r="CG447" s="36"/>
      <c r="CH447" s="36"/>
      <c r="CI447" s="36"/>
      <c r="CJ447" s="36"/>
      <c r="CK447" s="36"/>
      <c r="CL447" s="36"/>
      <c r="CM447" s="36"/>
      <c r="CN447" s="36"/>
      <c r="CO447" s="36"/>
      <c r="CP447" s="36"/>
      <c r="CQ447" s="36"/>
      <c r="CR447" s="36"/>
      <c r="CS447" s="36"/>
      <c r="CT447" s="36"/>
      <c r="CU447" s="36"/>
      <c r="CV447" s="36"/>
      <c r="CW447" s="36"/>
      <c r="CX447" s="36"/>
      <c r="CY447" s="36"/>
      <c r="CZ447" s="36"/>
      <c r="DA447" s="36"/>
      <c r="DB447" s="36"/>
      <c r="DC447" s="36"/>
      <c r="DD447" s="36"/>
      <c r="DE447" s="36"/>
      <c r="DF447" s="36"/>
      <c r="DG447" s="36"/>
      <c r="DH447" s="36"/>
      <c r="DI447" s="36"/>
      <c r="DJ447" s="36"/>
      <c r="DK447" s="36"/>
      <c r="DL447" s="36"/>
      <c r="DM447" s="36"/>
      <c r="DN447" s="36"/>
      <c r="DO447" s="36"/>
      <c r="DP447" s="36"/>
      <c r="DQ447" s="36"/>
      <c r="DR447" s="36"/>
      <c r="DS447" s="36"/>
      <c r="DT447" s="36"/>
      <c r="DU447" s="36"/>
      <c r="DV447" s="36"/>
      <c r="DW447" s="36"/>
      <c r="DX447" s="36"/>
      <c r="DY447" s="36"/>
      <c r="DZ447" s="36"/>
      <c r="EA447" s="36"/>
      <c r="EB447" s="36"/>
      <c r="EC447" s="36"/>
      <c r="ED447" s="36"/>
      <c r="EE447" s="36"/>
      <c r="EF447" s="36"/>
      <c r="EG447" s="36"/>
      <c r="EH447" s="36"/>
      <c r="EI447" s="36"/>
      <c r="EJ447" s="36"/>
      <c r="EK447" s="36"/>
      <c r="EL447" s="36"/>
      <c r="EM447" s="36"/>
      <c r="EN447" s="36"/>
      <c r="EO447" s="36"/>
      <c r="EP447" s="36"/>
      <c r="EQ447" s="36"/>
      <c r="ER447" s="36"/>
      <c r="ES447" s="36"/>
      <c r="ET447" s="36"/>
      <c r="EU447" s="36"/>
    </row>
    <row r="448" spans="1:151" ht="183.75" customHeight="1" x14ac:dyDescent="0.3">
      <c r="A448" s="36"/>
      <c r="B448" s="36"/>
      <c r="C448" s="36"/>
      <c r="D448" s="36"/>
      <c r="E448" s="37"/>
      <c r="F448" s="36"/>
      <c r="G448" s="36"/>
      <c r="H448" s="36"/>
      <c r="I448" s="37"/>
      <c r="J448" s="38"/>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8"/>
      <c r="AS448" s="36"/>
      <c r="AT448" s="36"/>
      <c r="AU448" s="36"/>
      <c r="AV448" s="36"/>
      <c r="AW448" s="36"/>
      <c r="AX448" s="36"/>
      <c r="AY448" s="36"/>
      <c r="AZ448" s="36"/>
      <c r="BA448" s="36"/>
      <c r="BB448" s="36"/>
      <c r="BC448" s="36"/>
      <c r="BD448" s="36"/>
      <c r="BE448" s="36"/>
      <c r="BF448" s="36"/>
      <c r="BG448" s="36"/>
      <c r="BH448" s="36"/>
      <c r="BI448" s="36"/>
      <c r="BJ448" s="36"/>
      <c r="BK448" s="36"/>
      <c r="BL448" s="36"/>
      <c r="BM448" s="36"/>
      <c r="BN448" s="36"/>
      <c r="BO448" s="36"/>
      <c r="BP448" s="36"/>
      <c r="BQ448" s="36"/>
      <c r="BR448" s="36"/>
      <c r="BS448" s="36"/>
      <c r="BT448" s="36"/>
      <c r="BU448" s="36"/>
      <c r="BV448" s="36"/>
      <c r="BW448" s="36"/>
      <c r="BX448" s="36"/>
      <c r="BY448" s="36"/>
      <c r="BZ448" s="36"/>
      <c r="CA448" s="36"/>
      <c r="CB448" s="36"/>
      <c r="CC448" s="36"/>
      <c r="CD448" s="36"/>
      <c r="CE448" s="36"/>
      <c r="CF448" s="36"/>
      <c r="CG448" s="36"/>
      <c r="CH448" s="36"/>
      <c r="CI448" s="36"/>
      <c r="CJ448" s="36"/>
      <c r="CK448" s="36"/>
      <c r="CL448" s="36"/>
      <c r="CM448" s="36"/>
      <c r="CN448" s="36"/>
      <c r="CO448" s="36"/>
      <c r="CP448" s="36"/>
      <c r="CQ448" s="36"/>
      <c r="CR448" s="36"/>
      <c r="CS448" s="36"/>
      <c r="CT448" s="36"/>
      <c r="CU448" s="36"/>
      <c r="CV448" s="36"/>
      <c r="CW448" s="36"/>
      <c r="CX448" s="36"/>
      <c r="CY448" s="36"/>
      <c r="CZ448" s="36"/>
      <c r="DA448" s="36"/>
      <c r="DB448" s="36"/>
      <c r="DC448" s="36"/>
      <c r="DD448" s="36"/>
      <c r="DE448" s="36"/>
      <c r="DF448" s="36"/>
      <c r="DG448" s="36"/>
      <c r="DH448" s="36"/>
      <c r="DI448" s="36"/>
      <c r="DJ448" s="36"/>
      <c r="DK448" s="36"/>
      <c r="DL448" s="36"/>
      <c r="DM448" s="36"/>
      <c r="DN448" s="36"/>
      <c r="DO448" s="36"/>
      <c r="DP448" s="36"/>
      <c r="DQ448" s="36"/>
      <c r="DR448" s="36"/>
      <c r="DS448" s="36"/>
      <c r="DT448" s="36"/>
      <c r="DU448" s="36"/>
      <c r="DV448" s="36"/>
      <c r="DW448" s="36"/>
      <c r="DX448" s="36"/>
      <c r="DY448" s="36"/>
      <c r="DZ448" s="36"/>
      <c r="EA448" s="36"/>
      <c r="EB448" s="36"/>
      <c r="EC448" s="36"/>
      <c r="ED448" s="36"/>
      <c r="EE448" s="36"/>
      <c r="EF448" s="36"/>
      <c r="EG448" s="36"/>
      <c r="EH448" s="36"/>
      <c r="EI448" s="36"/>
      <c r="EJ448" s="36"/>
      <c r="EK448" s="36"/>
      <c r="EL448" s="36"/>
      <c r="EM448" s="36"/>
      <c r="EN448" s="36"/>
      <c r="EO448" s="36"/>
      <c r="EP448" s="36"/>
      <c r="EQ448" s="36"/>
      <c r="ER448" s="36"/>
      <c r="ES448" s="36"/>
      <c r="ET448" s="36"/>
      <c r="EU448" s="36"/>
    </row>
    <row r="449" spans="1:151" ht="183.75" customHeight="1" x14ac:dyDescent="0.3">
      <c r="A449" s="36"/>
      <c r="B449" s="36"/>
      <c r="C449" s="36"/>
      <c r="D449" s="36"/>
      <c r="E449" s="37"/>
      <c r="F449" s="36"/>
      <c r="G449" s="36"/>
      <c r="H449" s="36"/>
      <c r="I449" s="37"/>
      <c r="J449" s="38"/>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8"/>
      <c r="AS449" s="36"/>
      <c r="AT449" s="36"/>
      <c r="AU449" s="36"/>
      <c r="AV449" s="36"/>
      <c r="AW449" s="36"/>
      <c r="AX449" s="36"/>
      <c r="AY449" s="36"/>
      <c r="AZ449" s="36"/>
      <c r="BA449" s="36"/>
      <c r="BB449" s="36"/>
      <c r="BC449" s="36"/>
      <c r="BD449" s="36"/>
      <c r="BE449" s="36"/>
      <c r="BF449" s="36"/>
      <c r="BG449" s="36"/>
      <c r="BH449" s="36"/>
      <c r="BI449" s="36"/>
      <c r="BJ449" s="36"/>
      <c r="BK449" s="36"/>
      <c r="BL449" s="36"/>
      <c r="BM449" s="36"/>
      <c r="BN449" s="36"/>
      <c r="BO449" s="36"/>
      <c r="BP449" s="36"/>
      <c r="BQ449" s="36"/>
      <c r="BR449" s="36"/>
      <c r="BS449" s="36"/>
      <c r="BT449" s="36"/>
      <c r="BU449" s="36"/>
      <c r="BV449" s="36"/>
      <c r="BW449" s="36"/>
      <c r="BX449" s="36"/>
      <c r="BY449" s="36"/>
      <c r="BZ449" s="36"/>
      <c r="CA449" s="36"/>
      <c r="CB449" s="36"/>
      <c r="CC449" s="36"/>
      <c r="CD449" s="36"/>
      <c r="CE449" s="36"/>
      <c r="CF449" s="36"/>
      <c r="CG449" s="36"/>
      <c r="CH449" s="36"/>
      <c r="CI449" s="36"/>
      <c r="CJ449" s="36"/>
      <c r="CK449" s="36"/>
      <c r="CL449" s="36"/>
      <c r="CM449" s="36"/>
      <c r="CN449" s="36"/>
      <c r="CO449" s="36"/>
      <c r="CP449" s="36"/>
      <c r="CQ449" s="36"/>
      <c r="CR449" s="36"/>
      <c r="CS449" s="36"/>
      <c r="CT449" s="36"/>
      <c r="CU449" s="36"/>
      <c r="CV449" s="36"/>
      <c r="CW449" s="36"/>
      <c r="CX449" s="36"/>
      <c r="CY449" s="36"/>
      <c r="CZ449" s="36"/>
      <c r="DA449" s="36"/>
      <c r="DB449" s="36"/>
      <c r="DC449" s="36"/>
      <c r="DD449" s="36"/>
      <c r="DE449" s="36"/>
      <c r="DF449" s="36"/>
      <c r="DG449" s="36"/>
      <c r="DH449" s="36"/>
      <c r="DI449" s="36"/>
      <c r="DJ449" s="36"/>
      <c r="DK449" s="36"/>
      <c r="DL449" s="36"/>
      <c r="DM449" s="36"/>
      <c r="DN449" s="36"/>
      <c r="DO449" s="36"/>
      <c r="DP449" s="36"/>
      <c r="DQ449" s="36"/>
      <c r="DR449" s="36"/>
      <c r="DS449" s="36"/>
      <c r="DT449" s="36"/>
      <c r="DU449" s="36"/>
      <c r="DV449" s="36"/>
      <c r="DW449" s="36"/>
      <c r="DX449" s="36"/>
      <c r="DY449" s="36"/>
      <c r="DZ449" s="36"/>
      <c r="EA449" s="36"/>
      <c r="EB449" s="36"/>
      <c r="EC449" s="36"/>
      <c r="ED449" s="36"/>
      <c r="EE449" s="36"/>
      <c r="EF449" s="36"/>
      <c r="EG449" s="36"/>
      <c r="EH449" s="36"/>
      <c r="EI449" s="36"/>
      <c r="EJ449" s="36"/>
      <c r="EK449" s="36"/>
      <c r="EL449" s="36"/>
      <c r="EM449" s="36"/>
      <c r="EN449" s="36"/>
      <c r="EO449" s="36"/>
      <c r="EP449" s="36"/>
      <c r="EQ449" s="36"/>
      <c r="ER449" s="36"/>
      <c r="ES449" s="36"/>
      <c r="ET449" s="36"/>
      <c r="EU449" s="36"/>
    </row>
    <row r="450" spans="1:151" ht="183.75" customHeight="1" x14ac:dyDescent="0.3">
      <c r="A450" s="36"/>
      <c r="B450" s="36"/>
      <c r="C450" s="36"/>
      <c r="D450" s="36"/>
      <c r="E450" s="37"/>
      <c r="F450" s="36"/>
      <c r="G450" s="36"/>
      <c r="H450" s="36"/>
      <c r="I450" s="37"/>
      <c r="J450" s="38"/>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8"/>
      <c r="AS450" s="36"/>
      <c r="AT450" s="36"/>
      <c r="AU450" s="36"/>
      <c r="AV450" s="36"/>
      <c r="AW450" s="36"/>
      <c r="AX450" s="36"/>
      <c r="AY450" s="36"/>
      <c r="AZ450" s="36"/>
      <c r="BA450" s="36"/>
      <c r="BB450" s="36"/>
      <c r="BC450" s="36"/>
      <c r="BD450" s="36"/>
      <c r="BE450" s="36"/>
      <c r="BF450" s="36"/>
      <c r="BG450" s="36"/>
      <c r="BH450" s="36"/>
      <c r="BI450" s="36"/>
      <c r="BJ450" s="36"/>
      <c r="BK450" s="36"/>
      <c r="BL450" s="36"/>
      <c r="BM450" s="36"/>
      <c r="BN450" s="36"/>
      <c r="BO450" s="36"/>
      <c r="BP450" s="36"/>
      <c r="BQ450" s="36"/>
      <c r="BR450" s="36"/>
      <c r="BS450" s="36"/>
      <c r="BT450" s="36"/>
      <c r="BU450" s="36"/>
      <c r="BV450" s="36"/>
      <c r="BW450" s="36"/>
      <c r="BX450" s="36"/>
      <c r="BY450" s="36"/>
      <c r="BZ450" s="36"/>
      <c r="CA450" s="36"/>
      <c r="CB450" s="36"/>
      <c r="CC450" s="36"/>
      <c r="CD450" s="36"/>
      <c r="CE450" s="36"/>
      <c r="CF450" s="36"/>
      <c r="CG450" s="36"/>
      <c r="CH450" s="36"/>
      <c r="CI450" s="36"/>
      <c r="CJ450" s="36"/>
      <c r="CK450" s="36"/>
      <c r="CL450" s="36"/>
      <c r="CM450" s="36"/>
      <c r="CN450" s="36"/>
      <c r="CO450" s="36"/>
      <c r="CP450" s="36"/>
      <c r="CQ450" s="36"/>
      <c r="CR450" s="36"/>
      <c r="CS450" s="36"/>
      <c r="CT450" s="36"/>
      <c r="CU450" s="36"/>
      <c r="CV450" s="36"/>
      <c r="CW450" s="36"/>
      <c r="CX450" s="36"/>
      <c r="CY450" s="36"/>
      <c r="CZ450" s="36"/>
      <c r="DA450" s="36"/>
      <c r="DB450" s="36"/>
      <c r="DC450" s="36"/>
      <c r="DD450" s="36"/>
      <c r="DE450" s="36"/>
      <c r="DF450" s="36"/>
      <c r="DG450" s="36"/>
      <c r="DH450" s="36"/>
      <c r="DI450" s="36"/>
      <c r="DJ450" s="36"/>
      <c r="DK450" s="36"/>
      <c r="DL450" s="36"/>
      <c r="DM450" s="36"/>
      <c r="DN450" s="36"/>
      <c r="DO450" s="36"/>
      <c r="DP450" s="36"/>
      <c r="DQ450" s="36"/>
      <c r="DR450" s="36"/>
      <c r="DS450" s="36"/>
      <c r="DT450" s="36"/>
      <c r="DU450" s="36"/>
      <c r="DV450" s="36"/>
      <c r="DW450" s="36"/>
      <c r="DX450" s="36"/>
      <c r="DY450" s="36"/>
      <c r="DZ450" s="36"/>
      <c r="EA450" s="36"/>
      <c r="EB450" s="36"/>
      <c r="EC450" s="36"/>
      <c r="ED450" s="36"/>
      <c r="EE450" s="36"/>
      <c r="EF450" s="36"/>
      <c r="EG450" s="36"/>
      <c r="EH450" s="36"/>
      <c r="EI450" s="36"/>
      <c r="EJ450" s="36"/>
      <c r="EK450" s="36"/>
      <c r="EL450" s="36"/>
      <c r="EM450" s="36"/>
      <c r="EN450" s="36"/>
      <c r="EO450" s="36"/>
      <c r="EP450" s="36"/>
      <c r="EQ450" s="36"/>
      <c r="ER450" s="36"/>
      <c r="ES450" s="36"/>
      <c r="ET450" s="36"/>
      <c r="EU450" s="36"/>
    </row>
    <row r="451" spans="1:151" ht="183.75" customHeight="1" x14ac:dyDescent="0.3">
      <c r="A451" s="36"/>
      <c r="B451" s="36"/>
      <c r="C451" s="36"/>
      <c r="D451" s="36"/>
      <c r="E451" s="37"/>
      <c r="F451" s="36"/>
      <c r="G451" s="36"/>
      <c r="H451" s="36"/>
      <c r="I451" s="37"/>
      <c r="J451" s="38"/>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8"/>
      <c r="AS451" s="36"/>
      <c r="AT451" s="36"/>
      <c r="AU451" s="36"/>
      <c r="AV451" s="36"/>
      <c r="AW451" s="36"/>
      <c r="AX451" s="36"/>
      <c r="AY451" s="36"/>
      <c r="AZ451" s="36"/>
      <c r="BA451" s="36"/>
      <c r="BB451" s="36"/>
      <c r="BC451" s="36"/>
      <c r="BD451" s="36"/>
      <c r="BE451" s="36"/>
      <c r="BF451" s="36"/>
      <c r="BG451" s="36"/>
      <c r="BH451" s="36"/>
      <c r="BI451" s="36"/>
      <c r="BJ451" s="36"/>
      <c r="BK451" s="36"/>
      <c r="BL451" s="36"/>
      <c r="BM451" s="36"/>
      <c r="BN451" s="36"/>
      <c r="BO451" s="36"/>
      <c r="BP451" s="36"/>
      <c r="BQ451" s="36"/>
      <c r="BR451" s="36"/>
      <c r="BS451" s="36"/>
      <c r="BT451" s="36"/>
      <c r="BU451" s="36"/>
      <c r="BV451" s="36"/>
      <c r="BW451" s="36"/>
      <c r="BX451" s="36"/>
      <c r="BY451" s="36"/>
      <c r="BZ451" s="36"/>
      <c r="CA451" s="36"/>
      <c r="CB451" s="36"/>
      <c r="CC451" s="36"/>
      <c r="CD451" s="36"/>
      <c r="CE451" s="36"/>
      <c r="CF451" s="36"/>
      <c r="CG451" s="36"/>
      <c r="CH451" s="36"/>
      <c r="CI451" s="36"/>
      <c r="CJ451" s="36"/>
      <c r="CK451" s="36"/>
      <c r="CL451" s="36"/>
      <c r="CM451" s="36"/>
      <c r="CN451" s="36"/>
      <c r="CO451" s="36"/>
      <c r="CP451" s="36"/>
      <c r="CQ451" s="36"/>
      <c r="CR451" s="36"/>
      <c r="CS451" s="36"/>
      <c r="CT451" s="36"/>
      <c r="CU451" s="36"/>
      <c r="CV451" s="36"/>
      <c r="CW451" s="36"/>
      <c r="CX451" s="36"/>
      <c r="CY451" s="36"/>
      <c r="CZ451" s="36"/>
      <c r="DA451" s="36"/>
      <c r="DB451" s="36"/>
      <c r="DC451" s="36"/>
      <c r="DD451" s="36"/>
      <c r="DE451" s="36"/>
      <c r="DF451" s="36"/>
      <c r="DG451" s="36"/>
      <c r="DH451" s="36"/>
      <c r="DI451" s="36"/>
      <c r="DJ451" s="36"/>
      <c r="DK451" s="36"/>
      <c r="DL451" s="36"/>
      <c r="DM451" s="36"/>
      <c r="DN451" s="36"/>
      <c r="DO451" s="36"/>
      <c r="DP451" s="36"/>
      <c r="DQ451" s="36"/>
      <c r="DR451" s="36"/>
      <c r="DS451" s="36"/>
      <c r="DT451" s="36"/>
      <c r="DU451" s="36"/>
      <c r="DV451" s="36"/>
      <c r="DW451" s="36"/>
      <c r="DX451" s="36"/>
      <c r="DY451" s="36"/>
      <c r="DZ451" s="36"/>
      <c r="EA451" s="36"/>
      <c r="EB451" s="36"/>
      <c r="EC451" s="36"/>
      <c r="ED451" s="36"/>
      <c r="EE451" s="36"/>
      <c r="EF451" s="36"/>
      <c r="EG451" s="36"/>
      <c r="EH451" s="36"/>
      <c r="EI451" s="36"/>
      <c r="EJ451" s="36"/>
      <c r="EK451" s="36"/>
      <c r="EL451" s="36"/>
      <c r="EM451" s="36"/>
      <c r="EN451" s="36"/>
      <c r="EO451" s="36"/>
      <c r="EP451" s="36"/>
      <c r="EQ451" s="36"/>
      <c r="ER451" s="36"/>
      <c r="ES451" s="36"/>
      <c r="ET451" s="36"/>
      <c r="EU451" s="36"/>
    </row>
    <row r="452" spans="1:151" ht="183.75" customHeight="1" x14ac:dyDescent="0.3">
      <c r="A452" s="36"/>
      <c r="B452" s="36"/>
      <c r="C452" s="36"/>
      <c r="D452" s="36"/>
      <c r="E452" s="37"/>
      <c r="F452" s="36"/>
      <c r="G452" s="36"/>
      <c r="H452" s="36"/>
      <c r="I452" s="37"/>
      <c r="J452" s="38"/>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8"/>
      <c r="AS452" s="36"/>
      <c r="AT452" s="36"/>
      <c r="AU452" s="36"/>
      <c r="AV452" s="36"/>
      <c r="AW452" s="36"/>
      <c r="AX452" s="36"/>
      <c r="AY452" s="36"/>
      <c r="AZ452" s="36"/>
      <c r="BA452" s="36"/>
      <c r="BB452" s="36"/>
      <c r="BC452" s="36"/>
      <c r="BD452" s="36"/>
      <c r="BE452" s="36"/>
      <c r="BF452" s="36"/>
      <c r="BG452" s="36"/>
      <c r="BH452" s="36"/>
      <c r="BI452" s="36"/>
      <c r="BJ452" s="36"/>
      <c r="BK452" s="36"/>
      <c r="BL452" s="36"/>
      <c r="BM452" s="36"/>
      <c r="BN452" s="36"/>
      <c r="BO452" s="36"/>
      <c r="BP452" s="36"/>
      <c r="BQ452" s="36"/>
      <c r="BR452" s="36"/>
      <c r="BS452" s="36"/>
      <c r="BT452" s="36"/>
      <c r="BU452" s="36"/>
      <c r="BV452" s="36"/>
      <c r="BW452" s="36"/>
      <c r="BX452" s="36"/>
      <c r="BY452" s="36"/>
      <c r="BZ452" s="36"/>
      <c r="CA452" s="36"/>
      <c r="CB452" s="36"/>
      <c r="CC452" s="36"/>
      <c r="CD452" s="36"/>
      <c r="CE452" s="36"/>
      <c r="CF452" s="36"/>
      <c r="CG452" s="36"/>
      <c r="CH452" s="36"/>
      <c r="CI452" s="36"/>
      <c r="CJ452" s="36"/>
      <c r="CK452" s="36"/>
      <c r="CL452" s="36"/>
      <c r="CM452" s="36"/>
      <c r="CN452" s="36"/>
      <c r="CO452" s="36"/>
      <c r="CP452" s="36"/>
      <c r="CQ452" s="36"/>
      <c r="CR452" s="36"/>
      <c r="CS452" s="36"/>
      <c r="CT452" s="36"/>
      <c r="CU452" s="36"/>
      <c r="CV452" s="36"/>
      <c r="CW452" s="36"/>
      <c r="CX452" s="36"/>
      <c r="CY452" s="36"/>
      <c r="CZ452" s="36"/>
      <c r="DA452" s="36"/>
      <c r="DB452" s="36"/>
      <c r="DC452" s="36"/>
      <c r="DD452" s="36"/>
      <c r="DE452" s="36"/>
      <c r="DF452" s="36"/>
      <c r="DG452" s="36"/>
      <c r="DH452" s="36"/>
      <c r="DI452" s="36"/>
      <c r="DJ452" s="36"/>
      <c r="DK452" s="36"/>
      <c r="DL452" s="36"/>
      <c r="DM452" s="36"/>
      <c r="DN452" s="36"/>
      <c r="DO452" s="36"/>
      <c r="DP452" s="36"/>
      <c r="DQ452" s="36"/>
      <c r="DR452" s="36"/>
      <c r="DS452" s="36"/>
      <c r="DT452" s="36"/>
      <c r="DU452" s="36"/>
      <c r="DV452" s="36"/>
      <c r="DW452" s="36"/>
      <c r="DX452" s="36"/>
      <c r="DY452" s="36"/>
      <c r="DZ452" s="36"/>
      <c r="EA452" s="36"/>
      <c r="EB452" s="36"/>
      <c r="EC452" s="36"/>
      <c r="ED452" s="36"/>
      <c r="EE452" s="36"/>
      <c r="EF452" s="36"/>
      <c r="EG452" s="36"/>
      <c r="EH452" s="36"/>
      <c r="EI452" s="36"/>
      <c r="EJ452" s="36"/>
      <c r="EK452" s="36"/>
      <c r="EL452" s="36"/>
      <c r="EM452" s="36"/>
      <c r="EN452" s="36"/>
      <c r="EO452" s="36"/>
      <c r="EP452" s="36"/>
      <c r="EQ452" s="36"/>
      <c r="ER452" s="36"/>
      <c r="ES452" s="36"/>
      <c r="ET452" s="36"/>
      <c r="EU452" s="36"/>
    </row>
    <row r="453" spans="1:151" ht="183.75" customHeight="1" x14ac:dyDescent="0.3">
      <c r="A453" s="36"/>
      <c r="B453" s="36"/>
      <c r="C453" s="36"/>
      <c r="D453" s="36"/>
      <c r="E453" s="37"/>
      <c r="F453" s="36"/>
      <c r="G453" s="36"/>
      <c r="H453" s="36"/>
      <c r="I453" s="37"/>
      <c r="J453" s="38"/>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8"/>
      <c r="AS453" s="36"/>
      <c r="AT453" s="36"/>
      <c r="AU453" s="36"/>
      <c r="AV453" s="36"/>
      <c r="AW453" s="36"/>
      <c r="AX453" s="36"/>
      <c r="AY453" s="36"/>
      <c r="AZ453" s="36"/>
      <c r="BA453" s="36"/>
      <c r="BB453" s="36"/>
      <c r="BC453" s="36"/>
      <c r="BD453" s="36"/>
      <c r="BE453" s="36"/>
      <c r="BF453" s="36"/>
      <c r="BG453" s="36"/>
      <c r="BH453" s="36"/>
      <c r="BI453" s="36"/>
      <c r="BJ453" s="36"/>
      <c r="BK453" s="36"/>
      <c r="BL453" s="36"/>
      <c r="BM453" s="36"/>
      <c r="BN453" s="36"/>
      <c r="BO453" s="36"/>
      <c r="BP453" s="36"/>
      <c r="BQ453" s="36"/>
      <c r="BR453" s="36"/>
      <c r="BS453" s="36"/>
      <c r="BT453" s="36"/>
      <c r="BU453" s="36"/>
      <c r="BV453" s="36"/>
      <c r="BW453" s="36"/>
      <c r="BX453" s="36"/>
      <c r="BY453" s="36"/>
      <c r="BZ453" s="36"/>
      <c r="CA453" s="36"/>
      <c r="CB453" s="36"/>
      <c r="CC453" s="36"/>
      <c r="CD453" s="36"/>
      <c r="CE453" s="36"/>
      <c r="CF453" s="36"/>
      <c r="CG453" s="36"/>
      <c r="CH453" s="36"/>
      <c r="CI453" s="36"/>
      <c r="CJ453" s="36"/>
      <c r="CK453" s="36"/>
      <c r="CL453" s="36"/>
      <c r="CM453" s="36"/>
      <c r="CN453" s="36"/>
      <c r="CO453" s="36"/>
      <c r="CP453" s="36"/>
      <c r="CQ453" s="36"/>
      <c r="CR453" s="36"/>
      <c r="CS453" s="36"/>
      <c r="CT453" s="36"/>
      <c r="CU453" s="36"/>
      <c r="CV453" s="36"/>
      <c r="CW453" s="36"/>
      <c r="CX453" s="36"/>
      <c r="CY453" s="36"/>
      <c r="CZ453" s="36"/>
      <c r="DA453" s="36"/>
      <c r="DB453" s="36"/>
      <c r="DC453" s="36"/>
      <c r="DD453" s="36"/>
      <c r="DE453" s="36"/>
      <c r="DF453" s="36"/>
      <c r="DG453" s="36"/>
      <c r="DH453" s="36"/>
      <c r="DI453" s="36"/>
      <c r="DJ453" s="36"/>
      <c r="DK453" s="36"/>
      <c r="DL453" s="36"/>
      <c r="DM453" s="36"/>
      <c r="DN453" s="36"/>
      <c r="DO453" s="36"/>
      <c r="DP453" s="36"/>
      <c r="DQ453" s="36"/>
      <c r="DR453" s="36"/>
      <c r="DS453" s="36"/>
      <c r="DT453" s="36"/>
      <c r="DU453" s="36"/>
      <c r="DV453" s="36"/>
      <c r="DW453" s="36"/>
      <c r="DX453" s="36"/>
      <c r="DY453" s="36"/>
      <c r="DZ453" s="36"/>
      <c r="EA453" s="36"/>
      <c r="EB453" s="36"/>
      <c r="EC453" s="36"/>
      <c r="ED453" s="36"/>
      <c r="EE453" s="36"/>
      <c r="EF453" s="36"/>
      <c r="EG453" s="36"/>
      <c r="EH453" s="36"/>
      <c r="EI453" s="36"/>
      <c r="EJ453" s="36"/>
      <c r="EK453" s="36"/>
      <c r="EL453" s="36"/>
      <c r="EM453" s="36"/>
      <c r="EN453" s="36"/>
      <c r="EO453" s="36"/>
      <c r="EP453" s="36"/>
      <c r="EQ453" s="36"/>
      <c r="ER453" s="36"/>
      <c r="ES453" s="36"/>
      <c r="ET453" s="36"/>
      <c r="EU453" s="36"/>
    </row>
    <row r="454" spans="1:151" ht="183.75" customHeight="1" x14ac:dyDescent="0.3">
      <c r="A454" s="36"/>
      <c r="B454" s="36"/>
      <c r="C454" s="36"/>
      <c r="D454" s="36"/>
      <c r="E454" s="37"/>
      <c r="F454" s="36"/>
      <c r="G454" s="36"/>
      <c r="H454" s="36"/>
      <c r="I454" s="37"/>
      <c r="J454" s="38"/>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8"/>
      <c r="AS454" s="36"/>
      <c r="AT454" s="36"/>
      <c r="AU454" s="36"/>
      <c r="AV454" s="36"/>
      <c r="AW454" s="36"/>
      <c r="AX454" s="36"/>
      <c r="AY454" s="36"/>
      <c r="AZ454" s="36"/>
      <c r="BA454" s="36"/>
      <c r="BB454" s="36"/>
      <c r="BC454" s="36"/>
      <c r="BD454" s="36"/>
      <c r="BE454" s="36"/>
      <c r="BF454" s="36"/>
      <c r="BG454" s="36"/>
      <c r="BH454" s="36"/>
      <c r="BI454" s="36"/>
      <c r="BJ454" s="36"/>
      <c r="BK454" s="36"/>
      <c r="BL454" s="36"/>
      <c r="BM454" s="36"/>
      <c r="BN454" s="36"/>
      <c r="BO454" s="36"/>
      <c r="BP454" s="36"/>
      <c r="BQ454" s="36"/>
      <c r="BR454" s="36"/>
      <c r="BS454" s="36"/>
      <c r="BT454" s="36"/>
      <c r="BU454" s="36"/>
      <c r="BV454" s="36"/>
      <c r="BW454" s="36"/>
      <c r="BX454" s="36"/>
      <c r="BY454" s="36"/>
      <c r="BZ454" s="36"/>
      <c r="CA454" s="36"/>
      <c r="CB454" s="36"/>
      <c r="CC454" s="36"/>
      <c r="CD454" s="36"/>
      <c r="CE454" s="36"/>
      <c r="CF454" s="36"/>
      <c r="CG454" s="36"/>
      <c r="CH454" s="36"/>
      <c r="CI454" s="36"/>
      <c r="CJ454" s="36"/>
      <c r="CK454" s="36"/>
      <c r="CL454" s="36"/>
      <c r="CM454" s="36"/>
      <c r="CN454" s="36"/>
      <c r="CO454" s="36"/>
      <c r="CP454" s="36"/>
      <c r="CQ454" s="36"/>
      <c r="CR454" s="36"/>
      <c r="CS454" s="36"/>
      <c r="CT454" s="36"/>
      <c r="CU454" s="36"/>
      <c r="CV454" s="36"/>
      <c r="CW454" s="36"/>
      <c r="CX454" s="36"/>
      <c r="CY454" s="36"/>
      <c r="CZ454" s="36"/>
      <c r="DA454" s="36"/>
      <c r="DB454" s="36"/>
      <c r="DC454" s="36"/>
      <c r="DD454" s="36"/>
      <c r="DE454" s="36"/>
      <c r="DF454" s="36"/>
      <c r="DG454" s="36"/>
      <c r="DH454" s="36"/>
      <c r="DI454" s="36"/>
      <c r="DJ454" s="36"/>
      <c r="DK454" s="36"/>
      <c r="DL454" s="36"/>
      <c r="DM454" s="36"/>
      <c r="DN454" s="36"/>
      <c r="DO454" s="36"/>
      <c r="DP454" s="36"/>
      <c r="DQ454" s="36"/>
      <c r="DR454" s="36"/>
      <c r="DS454" s="36"/>
      <c r="DT454" s="36"/>
      <c r="DU454" s="36"/>
      <c r="DV454" s="36"/>
      <c r="DW454" s="36"/>
      <c r="DX454" s="36"/>
      <c r="DY454" s="36"/>
      <c r="DZ454" s="36"/>
      <c r="EA454" s="36"/>
      <c r="EB454" s="36"/>
      <c r="EC454" s="36"/>
      <c r="ED454" s="36"/>
      <c r="EE454" s="36"/>
      <c r="EF454" s="36"/>
      <c r="EG454" s="36"/>
      <c r="EH454" s="36"/>
      <c r="EI454" s="36"/>
      <c r="EJ454" s="36"/>
      <c r="EK454" s="36"/>
      <c r="EL454" s="36"/>
      <c r="EM454" s="36"/>
      <c r="EN454" s="36"/>
      <c r="EO454" s="36"/>
      <c r="EP454" s="36"/>
      <c r="EQ454" s="36"/>
      <c r="ER454" s="36"/>
      <c r="ES454" s="36"/>
      <c r="ET454" s="36"/>
      <c r="EU454" s="36"/>
    </row>
    <row r="455" spans="1:151" ht="183.75" customHeight="1" x14ac:dyDescent="0.3">
      <c r="A455" s="36"/>
      <c r="B455" s="36"/>
      <c r="C455" s="36"/>
      <c r="D455" s="36"/>
      <c r="E455" s="37"/>
      <c r="F455" s="36"/>
      <c r="G455" s="36"/>
      <c r="H455" s="36"/>
      <c r="I455" s="37"/>
      <c r="J455" s="38"/>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8"/>
      <c r="AS455" s="36"/>
      <c r="AT455" s="36"/>
      <c r="AU455" s="36"/>
      <c r="AV455" s="36"/>
      <c r="AW455" s="36"/>
      <c r="AX455" s="36"/>
      <c r="AY455" s="36"/>
      <c r="AZ455" s="36"/>
      <c r="BA455" s="36"/>
      <c r="BB455" s="36"/>
      <c r="BC455" s="36"/>
      <c r="BD455" s="36"/>
      <c r="BE455" s="36"/>
      <c r="BF455" s="36"/>
      <c r="BG455" s="36"/>
      <c r="BH455" s="36"/>
      <c r="BI455" s="36"/>
      <c r="BJ455" s="36"/>
      <c r="BK455" s="36"/>
      <c r="BL455" s="36"/>
      <c r="BM455" s="36"/>
      <c r="BN455" s="36"/>
      <c r="BO455" s="36"/>
      <c r="BP455" s="36"/>
      <c r="BQ455" s="36"/>
      <c r="BR455" s="36"/>
      <c r="BS455" s="36"/>
      <c r="BT455" s="36"/>
      <c r="BU455" s="36"/>
      <c r="BV455" s="36"/>
      <c r="BW455" s="36"/>
      <c r="BX455" s="36"/>
      <c r="BY455" s="36"/>
      <c r="BZ455" s="36"/>
      <c r="CA455" s="36"/>
      <c r="CB455" s="36"/>
      <c r="CC455" s="36"/>
      <c r="CD455" s="36"/>
      <c r="CE455" s="36"/>
      <c r="CF455" s="36"/>
      <c r="CG455" s="36"/>
      <c r="CH455" s="36"/>
      <c r="CI455" s="36"/>
      <c r="CJ455" s="36"/>
      <c r="CK455" s="36"/>
      <c r="CL455" s="36"/>
      <c r="CM455" s="36"/>
      <c r="CN455" s="36"/>
      <c r="CO455" s="36"/>
      <c r="CP455" s="36"/>
      <c r="CQ455" s="36"/>
      <c r="CR455" s="36"/>
      <c r="CS455" s="36"/>
      <c r="CT455" s="36"/>
      <c r="CU455" s="36"/>
      <c r="CV455" s="36"/>
      <c r="CW455" s="36"/>
      <c r="CX455" s="36"/>
      <c r="CY455" s="36"/>
      <c r="CZ455" s="36"/>
      <c r="DA455" s="36"/>
      <c r="DB455" s="36"/>
      <c r="DC455" s="36"/>
      <c r="DD455" s="36"/>
      <c r="DE455" s="36"/>
      <c r="DF455" s="36"/>
      <c r="DG455" s="36"/>
      <c r="DH455" s="36"/>
      <c r="DI455" s="36"/>
      <c r="DJ455" s="36"/>
      <c r="DK455" s="36"/>
      <c r="DL455" s="36"/>
      <c r="DM455" s="36"/>
      <c r="DN455" s="36"/>
      <c r="DO455" s="36"/>
      <c r="DP455" s="36"/>
      <c r="DQ455" s="36"/>
      <c r="DR455" s="36"/>
      <c r="DS455" s="36"/>
      <c r="DT455" s="36"/>
      <c r="DU455" s="36"/>
      <c r="DV455" s="36"/>
      <c r="DW455" s="36"/>
      <c r="DX455" s="36"/>
      <c r="DY455" s="36"/>
      <c r="DZ455" s="36"/>
      <c r="EA455" s="36"/>
      <c r="EB455" s="36"/>
      <c r="EC455" s="36"/>
      <c r="ED455" s="36"/>
      <c r="EE455" s="36"/>
      <c r="EF455" s="36"/>
      <c r="EG455" s="36"/>
      <c r="EH455" s="36"/>
      <c r="EI455" s="36"/>
      <c r="EJ455" s="36"/>
      <c r="EK455" s="36"/>
      <c r="EL455" s="36"/>
      <c r="EM455" s="36"/>
      <c r="EN455" s="36"/>
      <c r="EO455" s="36"/>
      <c r="EP455" s="36"/>
      <c r="EQ455" s="36"/>
      <c r="ER455" s="36"/>
      <c r="ES455" s="36"/>
      <c r="ET455" s="36"/>
      <c r="EU455" s="36"/>
    </row>
    <row r="456" spans="1:151" ht="183.75" customHeight="1" x14ac:dyDescent="0.3">
      <c r="A456" s="36"/>
      <c r="B456" s="36"/>
      <c r="C456" s="36"/>
      <c r="D456" s="36"/>
      <c r="E456" s="37"/>
      <c r="F456" s="36"/>
      <c r="G456" s="36"/>
      <c r="H456" s="36"/>
      <c r="I456" s="37"/>
      <c r="J456" s="38"/>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8"/>
      <c r="AS456" s="36"/>
      <c r="AT456" s="36"/>
      <c r="AU456" s="36"/>
      <c r="AV456" s="36"/>
      <c r="AW456" s="36"/>
      <c r="AX456" s="36"/>
      <c r="AY456" s="36"/>
      <c r="AZ456" s="36"/>
      <c r="BA456" s="36"/>
      <c r="BB456" s="36"/>
      <c r="BC456" s="36"/>
      <c r="BD456" s="36"/>
      <c r="BE456" s="36"/>
      <c r="BF456" s="36"/>
      <c r="BG456" s="36"/>
      <c r="BH456" s="36"/>
      <c r="BI456" s="36"/>
      <c r="BJ456" s="36"/>
      <c r="BK456" s="36"/>
      <c r="BL456" s="36"/>
      <c r="BM456" s="36"/>
      <c r="BN456" s="36"/>
      <c r="BO456" s="36"/>
      <c r="BP456" s="36"/>
      <c r="BQ456" s="36"/>
      <c r="BR456" s="36"/>
      <c r="BS456" s="36"/>
      <c r="BT456" s="36"/>
      <c r="BU456" s="36"/>
      <c r="BV456" s="36"/>
      <c r="BW456" s="36"/>
      <c r="BX456" s="36"/>
      <c r="BY456" s="36"/>
      <c r="BZ456" s="36"/>
      <c r="CA456" s="36"/>
      <c r="CB456" s="36"/>
      <c r="CC456" s="36"/>
      <c r="CD456" s="36"/>
      <c r="CE456" s="36"/>
      <c r="CF456" s="36"/>
      <c r="CG456" s="36"/>
      <c r="CH456" s="36"/>
      <c r="CI456" s="36"/>
      <c r="CJ456" s="36"/>
      <c r="CK456" s="36"/>
      <c r="CL456" s="36"/>
      <c r="CM456" s="36"/>
      <c r="CN456" s="36"/>
      <c r="CO456" s="36"/>
      <c r="CP456" s="36"/>
      <c r="CQ456" s="36"/>
      <c r="CR456" s="36"/>
      <c r="CS456" s="36"/>
      <c r="CT456" s="36"/>
      <c r="CU456" s="36"/>
      <c r="CV456" s="36"/>
      <c r="CW456" s="36"/>
      <c r="CX456" s="36"/>
      <c r="CY456" s="36"/>
      <c r="CZ456" s="36"/>
      <c r="DA456" s="36"/>
      <c r="DB456" s="36"/>
      <c r="DC456" s="36"/>
      <c r="DD456" s="36"/>
      <c r="DE456" s="36"/>
      <c r="DF456" s="36"/>
      <c r="DG456" s="36"/>
      <c r="DH456" s="36"/>
      <c r="DI456" s="36"/>
      <c r="DJ456" s="36"/>
      <c r="DK456" s="36"/>
      <c r="DL456" s="36"/>
      <c r="DM456" s="36"/>
      <c r="DN456" s="36"/>
      <c r="DO456" s="36"/>
      <c r="DP456" s="36"/>
      <c r="DQ456" s="36"/>
      <c r="DR456" s="36"/>
      <c r="DS456" s="36"/>
      <c r="DT456" s="36"/>
      <c r="DU456" s="36"/>
      <c r="DV456" s="36"/>
      <c r="DW456" s="36"/>
      <c r="DX456" s="36"/>
      <c r="DY456" s="36"/>
      <c r="DZ456" s="36"/>
      <c r="EA456" s="36"/>
      <c r="EB456" s="36"/>
      <c r="EC456" s="36"/>
      <c r="ED456" s="36"/>
      <c r="EE456" s="36"/>
      <c r="EF456" s="36"/>
      <c r="EG456" s="36"/>
      <c r="EH456" s="36"/>
      <c r="EI456" s="36"/>
      <c r="EJ456" s="36"/>
      <c r="EK456" s="36"/>
      <c r="EL456" s="36"/>
      <c r="EM456" s="36"/>
      <c r="EN456" s="36"/>
      <c r="EO456" s="36"/>
      <c r="EP456" s="36"/>
      <c r="EQ456" s="36"/>
      <c r="ER456" s="36"/>
      <c r="ES456" s="36"/>
      <c r="ET456" s="36"/>
      <c r="EU456" s="36"/>
    </row>
    <row r="457" spans="1:151" ht="183.75" customHeight="1" x14ac:dyDescent="0.3">
      <c r="A457" s="36"/>
      <c r="B457" s="36"/>
      <c r="C457" s="36"/>
      <c r="D457" s="36"/>
      <c r="E457" s="37"/>
      <c r="F457" s="36"/>
      <c r="G457" s="36"/>
      <c r="H457" s="36"/>
      <c r="I457" s="37"/>
      <c r="J457" s="38"/>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8"/>
      <c r="AS457" s="36"/>
      <c r="AT457" s="36"/>
      <c r="AU457" s="36"/>
      <c r="AV457" s="36"/>
      <c r="AW457" s="36"/>
      <c r="AX457" s="36"/>
      <c r="AY457" s="36"/>
      <c r="AZ457" s="36"/>
      <c r="BA457" s="36"/>
      <c r="BB457" s="36"/>
      <c r="BC457" s="36"/>
      <c r="BD457" s="36"/>
      <c r="BE457" s="36"/>
      <c r="BF457" s="36"/>
      <c r="BG457" s="36"/>
      <c r="BH457" s="36"/>
      <c r="BI457" s="36"/>
      <c r="BJ457" s="36"/>
      <c r="BK457" s="36"/>
      <c r="BL457" s="36"/>
      <c r="BM457" s="36"/>
      <c r="BN457" s="36"/>
      <c r="BO457" s="36"/>
      <c r="BP457" s="36"/>
      <c r="BQ457" s="36"/>
      <c r="BR457" s="36"/>
      <c r="BS457" s="36"/>
      <c r="BT457" s="36"/>
      <c r="BU457" s="36"/>
      <c r="BV457" s="36"/>
      <c r="BW457" s="36"/>
      <c r="BX457" s="36"/>
      <c r="BY457" s="36"/>
      <c r="BZ457" s="36"/>
      <c r="CA457" s="36"/>
      <c r="CB457" s="36"/>
      <c r="CC457" s="36"/>
      <c r="CD457" s="36"/>
      <c r="CE457" s="36"/>
      <c r="CF457" s="36"/>
      <c r="CG457" s="36"/>
      <c r="CH457" s="36"/>
      <c r="CI457" s="36"/>
      <c r="CJ457" s="36"/>
      <c r="CK457" s="36"/>
      <c r="CL457" s="36"/>
      <c r="CM457" s="36"/>
      <c r="CN457" s="36"/>
      <c r="CO457" s="36"/>
      <c r="CP457" s="36"/>
      <c r="CQ457" s="36"/>
      <c r="CR457" s="36"/>
      <c r="CS457" s="36"/>
      <c r="CT457" s="36"/>
      <c r="CU457" s="36"/>
      <c r="CV457" s="36"/>
      <c r="CW457" s="36"/>
      <c r="CX457" s="36"/>
      <c r="CY457" s="36"/>
      <c r="CZ457" s="36"/>
      <c r="DA457" s="36"/>
      <c r="DB457" s="36"/>
      <c r="DC457" s="36"/>
      <c r="DD457" s="36"/>
      <c r="DE457" s="36"/>
      <c r="DF457" s="36"/>
      <c r="DG457" s="36"/>
      <c r="DH457" s="36"/>
      <c r="DI457" s="36"/>
      <c r="DJ457" s="36"/>
      <c r="DK457" s="36"/>
      <c r="DL457" s="36"/>
      <c r="DM457" s="36"/>
      <c r="DN457" s="36"/>
      <c r="DO457" s="36"/>
      <c r="DP457" s="36"/>
      <c r="DQ457" s="36"/>
      <c r="DR457" s="36"/>
      <c r="DS457" s="36"/>
      <c r="DT457" s="36"/>
      <c r="DU457" s="36"/>
      <c r="DV457" s="36"/>
      <c r="DW457" s="36"/>
      <c r="DX457" s="36"/>
      <c r="DY457" s="36"/>
      <c r="DZ457" s="36"/>
      <c r="EA457" s="36"/>
      <c r="EB457" s="36"/>
      <c r="EC457" s="36"/>
      <c r="ED457" s="36"/>
      <c r="EE457" s="36"/>
      <c r="EF457" s="36"/>
      <c r="EG457" s="36"/>
      <c r="EH457" s="36"/>
      <c r="EI457" s="36"/>
      <c r="EJ457" s="36"/>
      <c r="EK457" s="36"/>
      <c r="EL457" s="36"/>
      <c r="EM457" s="36"/>
      <c r="EN457" s="36"/>
      <c r="EO457" s="36"/>
      <c r="EP457" s="36"/>
      <c r="EQ457" s="36"/>
      <c r="ER457" s="36"/>
      <c r="ES457" s="36"/>
      <c r="ET457" s="36"/>
      <c r="EU457" s="36"/>
    </row>
    <row r="458" spans="1:151" ht="183.75" customHeight="1" x14ac:dyDescent="0.3">
      <c r="A458" s="36"/>
      <c r="B458" s="36"/>
      <c r="C458" s="36"/>
      <c r="D458" s="36"/>
      <c r="E458" s="37"/>
      <c r="F458" s="36"/>
      <c r="G458" s="36"/>
      <c r="H458" s="36"/>
      <c r="I458" s="37"/>
      <c r="J458" s="38"/>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8"/>
      <c r="AS458" s="36"/>
      <c r="AT458" s="36"/>
      <c r="AU458" s="36"/>
      <c r="AV458" s="36"/>
      <c r="AW458" s="36"/>
      <c r="AX458" s="36"/>
      <c r="AY458" s="36"/>
      <c r="AZ458" s="36"/>
      <c r="BA458" s="36"/>
      <c r="BB458" s="36"/>
      <c r="BC458" s="36"/>
      <c r="BD458" s="36"/>
      <c r="BE458" s="36"/>
      <c r="BF458" s="36"/>
      <c r="BG458" s="36"/>
      <c r="BH458" s="36"/>
      <c r="BI458" s="36"/>
      <c r="BJ458" s="36"/>
      <c r="BK458" s="36"/>
      <c r="BL458" s="36"/>
      <c r="BM458" s="36"/>
      <c r="BN458" s="36"/>
      <c r="BO458" s="36"/>
      <c r="BP458" s="36"/>
      <c r="BQ458" s="36"/>
      <c r="BR458" s="36"/>
      <c r="BS458" s="36"/>
      <c r="BT458" s="36"/>
      <c r="BU458" s="36"/>
      <c r="BV458" s="36"/>
      <c r="BW458" s="36"/>
      <c r="BX458" s="36"/>
      <c r="BY458" s="36"/>
      <c r="BZ458" s="36"/>
      <c r="CA458" s="36"/>
      <c r="CB458" s="36"/>
      <c r="CC458" s="36"/>
      <c r="CD458" s="36"/>
      <c r="CE458" s="36"/>
      <c r="CF458" s="36"/>
      <c r="CG458" s="36"/>
      <c r="CH458" s="36"/>
      <c r="CI458" s="36"/>
      <c r="CJ458" s="36"/>
      <c r="CK458" s="36"/>
      <c r="CL458" s="36"/>
      <c r="CM458" s="36"/>
      <c r="CN458" s="36"/>
      <c r="CO458" s="36"/>
      <c r="CP458" s="36"/>
      <c r="CQ458" s="36"/>
      <c r="CR458" s="36"/>
      <c r="CS458" s="36"/>
      <c r="CT458" s="36"/>
      <c r="CU458" s="36"/>
      <c r="CV458" s="36"/>
      <c r="CW458" s="36"/>
      <c r="CX458" s="36"/>
      <c r="CY458" s="36"/>
      <c r="CZ458" s="36"/>
      <c r="DA458" s="36"/>
      <c r="DB458" s="36"/>
      <c r="DC458" s="36"/>
      <c r="DD458" s="36"/>
      <c r="DE458" s="36"/>
      <c r="DF458" s="36"/>
      <c r="DG458" s="36"/>
      <c r="DH458" s="36"/>
      <c r="DI458" s="36"/>
      <c r="DJ458" s="36"/>
      <c r="DK458" s="36"/>
      <c r="DL458" s="36"/>
      <c r="DM458" s="36"/>
      <c r="DN458" s="36"/>
      <c r="DO458" s="36"/>
      <c r="DP458" s="36"/>
      <c r="DQ458" s="36"/>
      <c r="DR458" s="36"/>
      <c r="DS458" s="36"/>
      <c r="DT458" s="36"/>
      <c r="DU458" s="36"/>
      <c r="DV458" s="36"/>
      <c r="DW458" s="36"/>
      <c r="DX458" s="36"/>
      <c r="DY458" s="36"/>
      <c r="DZ458" s="36"/>
      <c r="EA458" s="36"/>
      <c r="EB458" s="36"/>
      <c r="EC458" s="36"/>
      <c r="ED458" s="36"/>
      <c r="EE458" s="36"/>
      <c r="EF458" s="36"/>
      <c r="EG458" s="36"/>
      <c r="EH458" s="36"/>
      <c r="EI458" s="36"/>
      <c r="EJ458" s="36"/>
      <c r="EK458" s="36"/>
      <c r="EL458" s="36"/>
      <c r="EM458" s="36"/>
      <c r="EN458" s="36"/>
      <c r="EO458" s="36"/>
      <c r="EP458" s="36"/>
      <c r="EQ458" s="36"/>
      <c r="ER458" s="36"/>
      <c r="ES458" s="36"/>
      <c r="ET458" s="36"/>
      <c r="EU458" s="36"/>
    </row>
    <row r="459" spans="1:151" ht="183.75" customHeight="1" x14ac:dyDescent="0.3">
      <c r="A459" s="36"/>
      <c r="B459" s="36"/>
      <c r="C459" s="36"/>
      <c r="D459" s="36"/>
      <c r="E459" s="37"/>
      <c r="F459" s="36"/>
      <c r="G459" s="36"/>
      <c r="H459" s="36"/>
      <c r="I459" s="37"/>
      <c r="J459" s="38"/>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8"/>
      <c r="AS459" s="36"/>
      <c r="AT459" s="36"/>
      <c r="AU459" s="36"/>
      <c r="AV459" s="36"/>
      <c r="AW459" s="36"/>
      <c r="AX459" s="36"/>
      <c r="AY459" s="36"/>
      <c r="AZ459" s="36"/>
      <c r="BA459" s="36"/>
      <c r="BB459" s="36"/>
      <c r="BC459" s="36"/>
      <c r="BD459" s="36"/>
      <c r="BE459" s="36"/>
      <c r="BF459" s="36"/>
      <c r="BG459" s="36"/>
      <c r="BH459" s="36"/>
      <c r="BI459" s="36"/>
      <c r="BJ459" s="36"/>
      <c r="BK459" s="36"/>
      <c r="BL459" s="36"/>
      <c r="BM459" s="36"/>
      <c r="BN459" s="36"/>
      <c r="BO459" s="36"/>
      <c r="BP459" s="36"/>
      <c r="BQ459" s="36"/>
      <c r="BR459" s="36"/>
      <c r="BS459" s="36"/>
      <c r="BT459" s="36"/>
      <c r="BU459" s="36"/>
      <c r="BV459" s="36"/>
      <c r="BW459" s="36"/>
      <c r="BX459" s="36"/>
      <c r="BY459" s="36"/>
      <c r="BZ459" s="36"/>
      <c r="CA459" s="36"/>
      <c r="CB459" s="36"/>
      <c r="CC459" s="36"/>
      <c r="CD459" s="36"/>
      <c r="CE459" s="36"/>
      <c r="CF459" s="36"/>
      <c r="CG459" s="36"/>
      <c r="CH459" s="36"/>
      <c r="CI459" s="36"/>
      <c r="CJ459" s="36"/>
      <c r="CK459" s="36"/>
      <c r="CL459" s="36"/>
      <c r="CM459" s="36"/>
      <c r="CN459" s="36"/>
      <c r="CO459" s="36"/>
      <c r="CP459" s="36"/>
      <c r="CQ459" s="36"/>
      <c r="CR459" s="36"/>
      <c r="CS459" s="36"/>
      <c r="CT459" s="36"/>
      <c r="CU459" s="36"/>
      <c r="CV459" s="36"/>
      <c r="CW459" s="36"/>
      <c r="CX459" s="36"/>
      <c r="CY459" s="36"/>
      <c r="CZ459" s="36"/>
      <c r="DA459" s="36"/>
      <c r="DB459" s="36"/>
      <c r="DC459" s="36"/>
      <c r="DD459" s="36"/>
      <c r="DE459" s="36"/>
      <c r="DF459" s="36"/>
      <c r="DG459" s="36"/>
      <c r="DH459" s="36"/>
      <c r="DI459" s="36"/>
      <c r="DJ459" s="36"/>
      <c r="DK459" s="36"/>
      <c r="DL459" s="36"/>
      <c r="DM459" s="36"/>
      <c r="DN459" s="36"/>
      <c r="DO459" s="36"/>
      <c r="DP459" s="36"/>
      <c r="DQ459" s="36"/>
      <c r="DR459" s="36"/>
      <c r="DS459" s="36"/>
      <c r="DT459" s="36"/>
      <c r="DU459" s="36"/>
      <c r="DV459" s="36"/>
      <c r="DW459" s="36"/>
      <c r="DX459" s="36"/>
      <c r="DY459" s="36"/>
      <c r="DZ459" s="36"/>
      <c r="EA459" s="36"/>
      <c r="EB459" s="36"/>
      <c r="EC459" s="36"/>
      <c r="ED459" s="36"/>
      <c r="EE459" s="36"/>
      <c r="EF459" s="36"/>
      <c r="EG459" s="36"/>
      <c r="EH459" s="36"/>
      <c r="EI459" s="36"/>
      <c r="EJ459" s="36"/>
      <c r="EK459" s="36"/>
      <c r="EL459" s="36"/>
      <c r="EM459" s="36"/>
      <c r="EN459" s="36"/>
      <c r="EO459" s="36"/>
      <c r="EP459" s="36"/>
      <c r="EQ459" s="36"/>
      <c r="ER459" s="36"/>
      <c r="ES459" s="36"/>
      <c r="ET459" s="36"/>
      <c r="EU459" s="36"/>
    </row>
    <row r="460" spans="1:151" ht="183.75" customHeight="1" x14ac:dyDescent="0.3">
      <c r="A460" s="36"/>
      <c r="B460" s="36"/>
      <c r="C460" s="36"/>
      <c r="D460" s="36"/>
      <c r="E460" s="37"/>
      <c r="F460" s="36"/>
      <c r="G460" s="36"/>
      <c r="H460" s="36"/>
      <c r="I460" s="37"/>
      <c r="J460" s="38"/>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8"/>
      <c r="AS460" s="36"/>
      <c r="AT460" s="36"/>
      <c r="AU460" s="36"/>
      <c r="AV460" s="36"/>
      <c r="AW460" s="36"/>
      <c r="AX460" s="36"/>
      <c r="AY460" s="36"/>
      <c r="AZ460" s="36"/>
      <c r="BA460" s="36"/>
      <c r="BB460" s="36"/>
      <c r="BC460" s="36"/>
      <c r="BD460" s="36"/>
      <c r="BE460" s="36"/>
      <c r="BF460" s="36"/>
      <c r="BG460" s="36"/>
      <c r="BH460" s="36"/>
      <c r="BI460" s="36"/>
      <c r="BJ460" s="36"/>
      <c r="BK460" s="36"/>
      <c r="BL460" s="36"/>
      <c r="BM460" s="36"/>
      <c r="BN460" s="36"/>
      <c r="BO460" s="36"/>
      <c r="BP460" s="36"/>
      <c r="BQ460" s="36"/>
      <c r="BR460" s="36"/>
      <c r="BS460" s="36"/>
      <c r="BT460" s="36"/>
      <c r="BU460" s="36"/>
      <c r="BV460" s="36"/>
      <c r="BW460" s="36"/>
      <c r="BX460" s="36"/>
      <c r="BY460" s="36"/>
      <c r="BZ460" s="36"/>
      <c r="CA460" s="36"/>
      <c r="CB460" s="36"/>
      <c r="CC460" s="36"/>
      <c r="CD460" s="36"/>
      <c r="CE460" s="36"/>
      <c r="CF460" s="36"/>
      <c r="CG460" s="36"/>
      <c r="CH460" s="36"/>
      <c r="CI460" s="36"/>
      <c r="CJ460" s="36"/>
      <c r="CK460" s="36"/>
      <c r="CL460" s="36"/>
      <c r="CM460" s="36"/>
      <c r="CN460" s="36"/>
      <c r="CO460" s="36"/>
      <c r="CP460" s="36"/>
      <c r="CQ460" s="36"/>
      <c r="CR460" s="36"/>
      <c r="CS460" s="36"/>
      <c r="CT460" s="36"/>
      <c r="CU460" s="36"/>
      <c r="CV460" s="36"/>
      <c r="CW460" s="36"/>
      <c r="CX460" s="36"/>
      <c r="CY460" s="36"/>
      <c r="CZ460" s="36"/>
      <c r="DA460" s="36"/>
      <c r="DB460" s="36"/>
      <c r="DC460" s="36"/>
      <c r="DD460" s="36"/>
      <c r="DE460" s="36"/>
      <c r="DF460" s="36"/>
      <c r="DG460" s="36"/>
      <c r="DH460" s="36"/>
      <c r="DI460" s="36"/>
      <c r="DJ460" s="36"/>
      <c r="DK460" s="36"/>
      <c r="DL460" s="36"/>
      <c r="DM460" s="36"/>
      <c r="DN460" s="36"/>
      <c r="DO460" s="36"/>
      <c r="DP460" s="36"/>
      <c r="DQ460" s="36"/>
      <c r="DR460" s="36"/>
      <c r="DS460" s="36"/>
      <c r="DT460" s="36"/>
      <c r="DU460" s="36"/>
      <c r="DV460" s="36"/>
      <c r="DW460" s="36"/>
      <c r="DX460" s="36"/>
      <c r="DY460" s="36"/>
      <c r="DZ460" s="36"/>
      <c r="EA460" s="36"/>
      <c r="EB460" s="36"/>
      <c r="EC460" s="36"/>
      <c r="ED460" s="36"/>
      <c r="EE460" s="36"/>
      <c r="EF460" s="36"/>
      <c r="EG460" s="36"/>
      <c r="EH460" s="36"/>
      <c r="EI460" s="36"/>
      <c r="EJ460" s="36"/>
      <c r="EK460" s="36"/>
      <c r="EL460" s="36"/>
      <c r="EM460" s="36"/>
      <c r="EN460" s="36"/>
      <c r="EO460" s="36"/>
      <c r="EP460" s="36"/>
      <c r="EQ460" s="36"/>
      <c r="ER460" s="36"/>
      <c r="ES460" s="36"/>
      <c r="ET460" s="36"/>
      <c r="EU460" s="36"/>
    </row>
    <row r="461" spans="1:151" ht="183.75" customHeight="1" x14ac:dyDescent="0.3">
      <c r="A461" s="36"/>
      <c r="B461" s="36"/>
      <c r="C461" s="36"/>
      <c r="D461" s="36"/>
      <c r="E461" s="37"/>
      <c r="F461" s="36"/>
      <c r="G461" s="36"/>
      <c r="H461" s="36"/>
      <c r="I461" s="37"/>
      <c r="J461" s="38"/>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8"/>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row>
    <row r="462" spans="1:151" ht="183.75" customHeight="1" x14ac:dyDescent="0.3">
      <c r="A462" s="36"/>
      <c r="B462" s="36"/>
      <c r="C462" s="36"/>
      <c r="D462" s="36"/>
      <c r="E462" s="37"/>
      <c r="F462" s="36"/>
      <c r="G462" s="36"/>
      <c r="H462" s="36"/>
      <c r="I462" s="37"/>
      <c r="J462" s="38"/>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8"/>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row>
    <row r="463" spans="1:151" ht="183.75" customHeight="1" x14ac:dyDescent="0.3">
      <c r="A463" s="36"/>
      <c r="B463" s="36"/>
      <c r="C463" s="36"/>
      <c r="D463" s="36"/>
      <c r="E463" s="37"/>
      <c r="F463" s="36"/>
      <c r="G463" s="36"/>
      <c r="H463" s="36"/>
      <c r="I463" s="37"/>
      <c r="J463" s="38"/>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8"/>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row>
    <row r="464" spans="1:151" ht="183.75" customHeight="1" x14ac:dyDescent="0.3">
      <c r="A464" s="36"/>
      <c r="B464" s="36"/>
      <c r="C464" s="36"/>
      <c r="D464" s="36"/>
      <c r="E464" s="37"/>
      <c r="F464" s="36"/>
      <c r="G464" s="36"/>
      <c r="H464" s="36"/>
      <c r="I464" s="37"/>
      <c r="J464" s="38"/>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8"/>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row>
    <row r="465" spans="1:151" ht="183.75" customHeight="1" x14ac:dyDescent="0.3">
      <c r="A465" s="36"/>
      <c r="B465" s="36"/>
      <c r="C465" s="36"/>
      <c r="D465" s="36"/>
      <c r="E465" s="37"/>
      <c r="F465" s="36"/>
      <c r="G465" s="36"/>
      <c r="H465" s="36"/>
      <c r="I465" s="37"/>
      <c r="J465" s="38"/>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8"/>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row>
    <row r="466" spans="1:151" ht="183.75" customHeight="1" x14ac:dyDescent="0.3">
      <c r="A466" s="36"/>
      <c r="B466" s="36"/>
      <c r="C466" s="36"/>
      <c r="D466" s="36"/>
      <c r="E466" s="37"/>
      <c r="F466" s="36"/>
      <c r="G466" s="36"/>
      <c r="H466" s="36"/>
      <c r="I466" s="37"/>
      <c r="J466" s="38"/>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8"/>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row>
    <row r="467" spans="1:151" ht="183.75" customHeight="1" x14ac:dyDescent="0.3">
      <c r="A467" s="36"/>
      <c r="B467" s="36"/>
      <c r="C467" s="36"/>
      <c r="D467" s="36"/>
      <c r="E467" s="37"/>
      <c r="F467" s="36"/>
      <c r="G467" s="36"/>
      <c r="H467" s="36"/>
      <c r="I467" s="37"/>
      <c r="J467" s="38"/>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8"/>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row>
    <row r="468" spans="1:151" ht="183.75" customHeight="1" x14ac:dyDescent="0.3">
      <c r="A468" s="36"/>
      <c r="B468" s="36"/>
      <c r="C468" s="36"/>
      <c r="D468" s="36"/>
      <c r="E468" s="37"/>
      <c r="F468" s="36"/>
      <c r="G468" s="36"/>
      <c r="H468" s="36"/>
      <c r="I468" s="37"/>
      <c r="J468" s="38"/>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8"/>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row>
    <row r="469" spans="1:151" ht="183.75" customHeight="1" x14ac:dyDescent="0.3">
      <c r="A469" s="36"/>
      <c r="B469" s="36"/>
      <c r="C469" s="36"/>
      <c r="D469" s="36"/>
      <c r="E469" s="37"/>
      <c r="F469" s="36"/>
      <c r="G469" s="36"/>
      <c r="H469" s="36"/>
      <c r="I469" s="37"/>
      <c r="J469" s="38"/>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8"/>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row>
    <row r="470" spans="1:151" ht="183.75" customHeight="1" x14ac:dyDescent="0.3">
      <c r="A470" s="36"/>
      <c r="B470" s="36"/>
      <c r="C470" s="36"/>
      <c r="D470" s="36"/>
      <c r="E470" s="37"/>
      <c r="F470" s="36"/>
      <c r="G470" s="36"/>
      <c r="H470" s="36"/>
      <c r="I470" s="37"/>
      <c r="J470" s="38"/>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8"/>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row>
    <row r="471" spans="1:151" ht="183.75" customHeight="1" x14ac:dyDescent="0.3">
      <c r="A471" s="36"/>
      <c r="B471" s="36"/>
      <c r="C471" s="36"/>
      <c r="D471" s="36"/>
      <c r="E471" s="37"/>
      <c r="F471" s="36"/>
      <c r="G471" s="36"/>
      <c r="H471" s="36"/>
      <c r="I471" s="37"/>
      <c r="J471" s="38"/>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8"/>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row>
    <row r="472" spans="1:151" ht="183.75" customHeight="1" x14ac:dyDescent="0.3">
      <c r="A472" s="36"/>
      <c r="B472" s="36"/>
      <c r="C472" s="36"/>
      <c r="D472" s="36"/>
      <c r="E472" s="37"/>
      <c r="F472" s="36"/>
      <c r="G472" s="36"/>
      <c r="H472" s="36"/>
      <c r="I472" s="37"/>
      <c r="J472" s="38"/>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8"/>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row>
    <row r="473" spans="1:151" ht="183.75" customHeight="1" x14ac:dyDescent="0.3">
      <c r="A473" s="36"/>
      <c r="B473" s="36"/>
      <c r="C473" s="36"/>
      <c r="D473" s="36"/>
      <c r="E473" s="37"/>
      <c r="F473" s="36"/>
      <c r="G473" s="36"/>
      <c r="H473" s="36"/>
      <c r="I473" s="37"/>
      <c r="J473" s="38"/>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8"/>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row>
    <row r="474" spans="1:151" ht="183.75" customHeight="1" x14ac:dyDescent="0.3">
      <c r="A474" s="36"/>
      <c r="B474" s="36"/>
      <c r="C474" s="36"/>
      <c r="D474" s="36"/>
      <c r="E474" s="37"/>
      <c r="F474" s="36"/>
      <c r="G474" s="36"/>
      <c r="H474" s="36"/>
      <c r="I474" s="37"/>
      <c r="J474" s="38"/>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8"/>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row>
    <row r="475" spans="1:151" ht="183.75" customHeight="1" x14ac:dyDescent="0.3">
      <c r="A475" s="36"/>
      <c r="B475" s="36"/>
      <c r="C475" s="36"/>
      <c r="D475" s="36"/>
      <c r="E475" s="37"/>
      <c r="F475" s="36"/>
      <c r="G475" s="36"/>
      <c r="H475" s="36"/>
      <c r="I475" s="37"/>
      <c r="J475" s="38"/>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8"/>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row>
    <row r="476" spans="1:151" ht="183.75" customHeight="1" x14ac:dyDescent="0.3">
      <c r="A476" s="36"/>
      <c r="B476" s="36"/>
      <c r="C476" s="36"/>
      <c r="D476" s="36"/>
      <c r="E476" s="37"/>
      <c r="F476" s="36"/>
      <c r="G476" s="36"/>
      <c r="H476" s="36"/>
      <c r="I476" s="37"/>
      <c r="J476" s="38"/>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8"/>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row>
    <row r="477" spans="1:151" ht="183.75" customHeight="1" x14ac:dyDescent="0.3">
      <c r="A477" s="36"/>
      <c r="B477" s="36"/>
      <c r="C477" s="36"/>
      <c r="D477" s="36"/>
      <c r="E477" s="37"/>
      <c r="F477" s="36"/>
      <c r="G477" s="36"/>
      <c r="H477" s="36"/>
      <c r="I477" s="37"/>
      <c r="J477" s="38"/>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8"/>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row>
    <row r="478" spans="1:151" ht="183.75" customHeight="1" x14ac:dyDescent="0.3">
      <c r="A478" s="36"/>
      <c r="B478" s="36"/>
      <c r="C478" s="36"/>
      <c r="D478" s="36"/>
      <c r="E478" s="37"/>
      <c r="F478" s="36"/>
      <c r="G478" s="36"/>
      <c r="H478" s="36"/>
      <c r="I478" s="37"/>
      <c r="J478" s="38"/>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8"/>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row>
    <row r="479" spans="1:151" ht="183.75" customHeight="1" x14ac:dyDescent="0.3">
      <c r="A479" s="36"/>
      <c r="B479" s="36"/>
      <c r="C479" s="36"/>
      <c r="D479" s="36"/>
      <c r="E479" s="37"/>
      <c r="F479" s="36"/>
      <c r="G479" s="36"/>
      <c r="H479" s="36"/>
      <c r="I479" s="37"/>
      <c r="J479" s="38"/>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8"/>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row>
    <row r="480" spans="1:151" ht="183.75" customHeight="1" x14ac:dyDescent="0.3">
      <c r="A480" s="36"/>
      <c r="B480" s="36"/>
      <c r="C480" s="36"/>
      <c r="D480" s="36"/>
      <c r="E480" s="37"/>
      <c r="F480" s="36"/>
      <c r="G480" s="36"/>
      <c r="H480" s="36"/>
      <c r="I480" s="37"/>
      <c r="J480" s="38"/>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8"/>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row>
    <row r="481" spans="1:151" ht="183.75" customHeight="1" x14ac:dyDescent="0.3">
      <c r="A481" s="36"/>
      <c r="B481" s="36"/>
      <c r="C481" s="36"/>
      <c r="D481" s="36"/>
      <c r="E481" s="37"/>
      <c r="F481" s="36"/>
      <c r="G481" s="36"/>
      <c r="H481" s="36"/>
      <c r="I481" s="37"/>
      <c r="J481" s="38"/>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8"/>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row>
    <row r="482" spans="1:151" ht="183.75" customHeight="1" x14ac:dyDescent="0.3">
      <c r="A482" s="36"/>
      <c r="B482" s="36"/>
      <c r="C482" s="36"/>
      <c r="D482" s="36"/>
      <c r="E482" s="37"/>
      <c r="F482" s="36"/>
      <c r="G482" s="36"/>
      <c r="H482" s="36"/>
      <c r="I482" s="37"/>
      <c r="J482" s="38"/>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8"/>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row>
    <row r="483" spans="1:151" ht="183.75" customHeight="1" x14ac:dyDescent="0.3">
      <c r="A483" s="36"/>
      <c r="B483" s="36"/>
      <c r="C483" s="36"/>
      <c r="D483" s="36"/>
      <c r="E483" s="37"/>
      <c r="F483" s="36"/>
      <c r="G483" s="36"/>
      <c r="H483" s="36"/>
      <c r="I483" s="37"/>
      <c r="J483" s="38"/>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8"/>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row>
    <row r="484" spans="1:151" ht="183.75" customHeight="1" x14ac:dyDescent="0.3">
      <c r="A484" s="36"/>
      <c r="B484" s="36"/>
      <c r="C484" s="36"/>
      <c r="D484" s="36"/>
      <c r="E484" s="37"/>
      <c r="F484" s="36"/>
      <c r="G484" s="36"/>
      <c r="H484" s="36"/>
      <c r="I484" s="37"/>
      <c r="J484" s="38"/>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8"/>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row>
    <row r="485" spans="1:151" ht="183.75" customHeight="1" x14ac:dyDescent="0.3">
      <c r="A485" s="36"/>
      <c r="B485" s="36"/>
      <c r="C485" s="36"/>
      <c r="D485" s="36"/>
      <c r="E485" s="37"/>
      <c r="F485" s="36"/>
      <c r="G485" s="36"/>
      <c r="H485" s="36"/>
      <c r="I485" s="37"/>
      <c r="J485" s="38"/>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8"/>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row>
    <row r="486" spans="1:151" ht="183.75" customHeight="1" x14ac:dyDescent="0.3">
      <c r="A486" s="36"/>
      <c r="B486" s="36"/>
      <c r="C486" s="36"/>
      <c r="D486" s="36"/>
      <c r="E486" s="37"/>
      <c r="F486" s="36"/>
      <c r="G486" s="36"/>
      <c r="H486" s="36"/>
      <c r="I486" s="37"/>
      <c r="J486" s="38"/>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8"/>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row>
    <row r="487" spans="1:151" ht="183.75" customHeight="1" x14ac:dyDescent="0.3">
      <c r="A487" s="36"/>
      <c r="B487" s="36"/>
      <c r="C487" s="36"/>
      <c r="D487" s="36"/>
      <c r="E487" s="37"/>
      <c r="F487" s="36"/>
      <c r="G487" s="36"/>
      <c r="H487" s="36"/>
      <c r="I487" s="37"/>
      <c r="J487" s="38"/>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8"/>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row>
    <row r="488" spans="1:151" ht="183.75" customHeight="1" x14ac:dyDescent="0.3">
      <c r="A488" s="36"/>
      <c r="B488" s="36"/>
      <c r="C488" s="36"/>
      <c r="D488" s="36"/>
      <c r="E488" s="37"/>
      <c r="F488" s="36"/>
      <c r="G488" s="36"/>
      <c r="H488" s="36"/>
      <c r="I488" s="37"/>
      <c r="J488" s="38"/>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8"/>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row>
    <row r="489" spans="1:151" ht="183.75" customHeight="1" x14ac:dyDescent="0.3">
      <c r="A489" s="36"/>
      <c r="B489" s="36"/>
      <c r="C489" s="36"/>
      <c r="D489" s="36"/>
      <c r="E489" s="37"/>
      <c r="F489" s="36"/>
      <c r="G489" s="36"/>
      <c r="H489" s="36"/>
      <c r="I489" s="37"/>
      <c r="J489" s="38"/>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8"/>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row>
    <row r="490" spans="1:151" ht="183.75" customHeight="1" x14ac:dyDescent="0.3">
      <c r="A490" s="36"/>
      <c r="B490" s="36"/>
      <c r="C490" s="36"/>
      <c r="D490" s="36"/>
      <c r="E490" s="37"/>
      <c r="F490" s="36"/>
      <c r="G490" s="36"/>
      <c r="H490" s="36"/>
      <c r="I490" s="37"/>
      <c r="J490" s="38"/>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8"/>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row>
    <row r="491" spans="1:151" ht="183.75" customHeight="1" x14ac:dyDescent="0.3">
      <c r="A491" s="36"/>
      <c r="B491" s="36"/>
      <c r="C491" s="36"/>
      <c r="D491" s="36"/>
      <c r="E491" s="37"/>
      <c r="F491" s="36"/>
      <c r="G491" s="36"/>
      <c r="H491" s="36"/>
      <c r="I491" s="37"/>
      <c r="J491" s="38"/>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8"/>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row>
    <row r="492" spans="1:151" ht="183.75" customHeight="1" x14ac:dyDescent="0.3">
      <c r="A492" s="36"/>
      <c r="B492" s="36"/>
      <c r="C492" s="36"/>
      <c r="D492" s="36"/>
      <c r="E492" s="37"/>
      <c r="F492" s="36"/>
      <c r="G492" s="36"/>
      <c r="H492" s="36"/>
      <c r="I492" s="37"/>
      <c r="J492" s="38"/>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8"/>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row>
    <row r="493" spans="1:151" ht="183.75" customHeight="1" x14ac:dyDescent="0.3">
      <c r="A493" s="36"/>
      <c r="B493" s="36"/>
      <c r="C493" s="36"/>
      <c r="D493" s="36"/>
      <c r="E493" s="37"/>
      <c r="F493" s="36"/>
      <c r="G493" s="36"/>
      <c r="H493" s="36"/>
      <c r="I493" s="37"/>
      <c r="J493" s="38"/>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8"/>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row>
    <row r="494" spans="1:151" ht="183.75" customHeight="1" x14ac:dyDescent="0.3">
      <c r="A494" s="36"/>
      <c r="B494" s="36"/>
      <c r="C494" s="36"/>
      <c r="D494" s="36"/>
      <c r="E494" s="37"/>
      <c r="F494" s="36"/>
      <c r="G494" s="36"/>
      <c r="H494" s="36"/>
      <c r="I494" s="37"/>
      <c r="J494" s="38"/>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8"/>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row>
    <row r="495" spans="1:151" ht="183.75" customHeight="1" x14ac:dyDescent="0.3">
      <c r="A495" s="36"/>
      <c r="B495" s="36"/>
      <c r="C495" s="36"/>
      <c r="D495" s="36"/>
      <c r="E495" s="37"/>
      <c r="F495" s="36"/>
      <c r="G495" s="36"/>
      <c r="H495" s="36"/>
      <c r="I495" s="37"/>
      <c r="J495" s="38"/>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8"/>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row>
    <row r="496" spans="1:151" ht="183.75" customHeight="1" x14ac:dyDescent="0.3">
      <c r="A496" s="36"/>
      <c r="B496" s="36"/>
      <c r="C496" s="36"/>
      <c r="D496" s="36"/>
      <c r="E496" s="37"/>
      <c r="F496" s="36"/>
      <c r="G496" s="36"/>
      <c r="H496" s="36"/>
      <c r="I496" s="37"/>
      <c r="J496" s="38"/>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8"/>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row>
    <row r="497" spans="1:151" ht="183.75" customHeight="1" x14ac:dyDescent="0.3">
      <c r="A497" s="36"/>
      <c r="B497" s="36"/>
      <c r="C497" s="36"/>
      <c r="D497" s="36"/>
      <c r="E497" s="37"/>
      <c r="F497" s="36"/>
      <c r="G497" s="36"/>
      <c r="H497" s="36"/>
      <c r="I497" s="37"/>
      <c r="J497" s="38"/>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8"/>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row>
    <row r="498" spans="1:151" ht="183.75" customHeight="1" x14ac:dyDescent="0.3">
      <c r="A498" s="36"/>
      <c r="B498" s="36"/>
      <c r="C498" s="36"/>
      <c r="D498" s="36"/>
      <c r="E498" s="37"/>
      <c r="F498" s="36"/>
      <c r="G498" s="36"/>
      <c r="H498" s="36"/>
      <c r="I498" s="37"/>
      <c r="J498" s="38"/>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8"/>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row>
    <row r="499" spans="1:151" ht="183.75" customHeight="1" x14ac:dyDescent="0.3">
      <c r="A499" s="36"/>
      <c r="B499" s="36"/>
      <c r="C499" s="36"/>
      <c r="D499" s="36"/>
      <c r="E499" s="37"/>
      <c r="F499" s="36"/>
      <c r="G499" s="36"/>
      <c r="H499" s="36"/>
      <c r="I499" s="37"/>
      <c r="J499" s="38"/>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8"/>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row>
    <row r="500" spans="1:151" ht="183.75" customHeight="1" x14ac:dyDescent="0.3">
      <c r="A500" s="36"/>
      <c r="B500" s="36"/>
      <c r="C500" s="36"/>
      <c r="D500" s="36"/>
      <c r="E500" s="37"/>
      <c r="F500" s="36"/>
      <c r="G500" s="36"/>
      <c r="H500" s="36"/>
      <c r="I500" s="37"/>
      <c r="J500" s="38"/>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8"/>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row>
    <row r="501" spans="1:151" ht="183.75" customHeight="1" x14ac:dyDescent="0.3">
      <c r="A501" s="36"/>
      <c r="B501" s="36"/>
      <c r="C501" s="36"/>
      <c r="D501" s="36"/>
      <c r="E501" s="37"/>
      <c r="F501" s="36"/>
      <c r="G501" s="36"/>
      <c r="H501" s="36"/>
      <c r="I501" s="37"/>
      <c r="J501" s="38"/>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8"/>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c r="DI501" s="36"/>
      <c r="DJ501" s="36"/>
      <c r="DK501" s="36"/>
      <c r="DL501" s="36"/>
      <c r="DM501" s="36"/>
      <c r="DN501" s="36"/>
      <c r="DO501" s="36"/>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row>
    <row r="502" spans="1:151" ht="183.75" customHeight="1" x14ac:dyDescent="0.3">
      <c r="A502" s="36"/>
      <c r="B502" s="36"/>
      <c r="C502" s="36"/>
      <c r="D502" s="36"/>
      <c r="E502" s="37"/>
      <c r="F502" s="36"/>
      <c r="G502" s="36"/>
      <c r="H502" s="36"/>
      <c r="I502" s="37"/>
      <c r="J502" s="38"/>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8"/>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c r="DI502" s="36"/>
      <c r="DJ502" s="36"/>
      <c r="DK502" s="36"/>
      <c r="DL502" s="36"/>
      <c r="DM502" s="36"/>
      <c r="DN502" s="36"/>
      <c r="DO502" s="36"/>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row>
    <row r="503" spans="1:151" ht="183.75" customHeight="1" x14ac:dyDescent="0.3">
      <c r="A503" s="36"/>
      <c r="B503" s="36"/>
      <c r="C503" s="36"/>
      <c r="D503" s="36"/>
      <c r="E503" s="37"/>
      <c r="F503" s="36"/>
      <c r="G503" s="36"/>
      <c r="H503" s="36"/>
      <c r="I503" s="37"/>
      <c r="J503" s="38"/>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8"/>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row>
    <row r="504" spans="1:151" ht="183.75" customHeight="1" x14ac:dyDescent="0.3">
      <c r="A504" s="36"/>
      <c r="B504" s="36"/>
      <c r="C504" s="36"/>
      <c r="D504" s="36"/>
      <c r="E504" s="37"/>
      <c r="F504" s="36"/>
      <c r="G504" s="36"/>
      <c r="H504" s="36"/>
      <c r="I504" s="37"/>
      <c r="J504" s="38"/>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8"/>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row>
    <row r="505" spans="1:151" ht="183.75" customHeight="1" x14ac:dyDescent="0.3">
      <c r="A505" s="36"/>
      <c r="B505" s="36"/>
      <c r="C505" s="36"/>
      <c r="D505" s="36"/>
      <c r="E505" s="37"/>
      <c r="F505" s="36"/>
      <c r="G505" s="36"/>
      <c r="H505" s="36"/>
      <c r="I505" s="37"/>
      <c r="J505" s="38"/>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8"/>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row>
    <row r="506" spans="1:151" ht="183.75" customHeight="1" x14ac:dyDescent="0.3">
      <c r="A506" s="36"/>
      <c r="B506" s="36"/>
      <c r="C506" s="36"/>
      <c r="D506" s="36"/>
      <c r="E506" s="37"/>
      <c r="F506" s="36"/>
      <c r="G506" s="36"/>
      <c r="H506" s="36"/>
      <c r="I506" s="37"/>
      <c r="J506" s="38"/>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8"/>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row>
    <row r="507" spans="1:151" ht="183.75" customHeight="1" x14ac:dyDescent="0.3">
      <c r="A507" s="36"/>
      <c r="B507" s="36"/>
      <c r="C507" s="36"/>
      <c r="D507" s="36"/>
      <c r="E507" s="37"/>
      <c r="F507" s="36"/>
      <c r="G507" s="36"/>
      <c r="H507" s="36"/>
      <c r="I507" s="37"/>
      <c r="J507" s="38"/>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8"/>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row>
    <row r="508" spans="1:151" ht="183.75" customHeight="1" x14ac:dyDescent="0.3">
      <c r="A508" s="36"/>
      <c r="B508" s="36"/>
      <c r="C508" s="36"/>
      <c r="D508" s="36"/>
      <c r="E508" s="37"/>
      <c r="F508" s="36"/>
      <c r="G508" s="36"/>
      <c r="H508" s="36"/>
      <c r="I508" s="37"/>
      <c r="J508" s="38"/>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8"/>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row>
    <row r="509" spans="1:151" ht="183.75" customHeight="1" x14ac:dyDescent="0.3">
      <c r="A509" s="36"/>
      <c r="B509" s="36"/>
      <c r="C509" s="36"/>
      <c r="D509" s="36"/>
      <c r="E509" s="37"/>
      <c r="F509" s="36"/>
      <c r="G509" s="36"/>
      <c r="H509" s="36"/>
      <c r="I509" s="37"/>
      <c r="J509" s="38"/>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8"/>
      <c r="AS509" s="36"/>
      <c r="AT509" s="36"/>
      <c r="AU509" s="36"/>
      <c r="AV509" s="36"/>
      <c r="AW509" s="36"/>
      <c r="AX509" s="36"/>
      <c r="AY509" s="36"/>
      <c r="AZ509" s="36"/>
      <c r="BA509" s="36"/>
      <c r="BB509" s="36"/>
      <c r="BC509" s="36"/>
      <c r="BD509" s="36"/>
      <c r="BE509" s="36"/>
      <c r="BF509" s="36"/>
      <c r="BG509" s="36"/>
      <c r="BH509" s="36"/>
      <c r="BI509" s="36"/>
      <c r="BJ509" s="36"/>
      <c r="BK509" s="36"/>
      <c r="BL509" s="36"/>
      <c r="BM509" s="36"/>
      <c r="BN509" s="36"/>
      <c r="BO509" s="36"/>
      <c r="BP509" s="36"/>
      <c r="BQ509" s="36"/>
      <c r="BR509" s="36"/>
      <c r="BS509" s="36"/>
      <c r="BT509" s="36"/>
      <c r="BU509" s="36"/>
      <c r="BV509" s="36"/>
      <c r="BW509" s="36"/>
      <c r="BX509" s="36"/>
      <c r="BY509" s="36"/>
      <c r="BZ509" s="36"/>
      <c r="CA509" s="36"/>
      <c r="CB509" s="36"/>
      <c r="CC509" s="36"/>
      <c r="CD509" s="36"/>
      <c r="CE509" s="36"/>
      <c r="CF509" s="36"/>
      <c r="CG509" s="36"/>
      <c r="CH509" s="36"/>
      <c r="CI509" s="36"/>
      <c r="CJ509" s="36"/>
      <c r="CK509" s="36"/>
      <c r="CL509" s="36"/>
      <c r="CM509" s="36"/>
      <c r="CN509" s="36"/>
      <c r="CO509" s="36"/>
      <c r="CP509" s="36"/>
      <c r="CQ509" s="36"/>
      <c r="CR509" s="36"/>
      <c r="CS509" s="36"/>
      <c r="CT509" s="36"/>
      <c r="CU509" s="36"/>
      <c r="CV509" s="36"/>
      <c r="CW509" s="36"/>
      <c r="CX509" s="36"/>
      <c r="CY509" s="36"/>
      <c r="CZ509" s="36"/>
      <c r="DA509" s="36"/>
      <c r="DB509" s="36"/>
      <c r="DC509" s="36"/>
      <c r="DD509" s="36"/>
      <c r="DE509" s="36"/>
      <c r="DF509" s="36"/>
      <c r="DG509" s="36"/>
      <c r="DH509" s="36"/>
      <c r="DI509" s="36"/>
      <c r="DJ509" s="36"/>
      <c r="DK509" s="36"/>
      <c r="DL509" s="36"/>
      <c r="DM509" s="36"/>
      <c r="DN509" s="36"/>
      <c r="DO509" s="36"/>
      <c r="DP509" s="36"/>
      <c r="DQ509" s="36"/>
      <c r="DR509" s="36"/>
      <c r="DS509" s="36"/>
      <c r="DT509" s="36"/>
      <c r="DU509" s="36"/>
      <c r="DV509" s="36"/>
      <c r="DW509" s="36"/>
      <c r="DX509" s="36"/>
      <c r="DY509" s="36"/>
      <c r="DZ509" s="36"/>
      <c r="EA509" s="36"/>
      <c r="EB509" s="36"/>
      <c r="EC509" s="36"/>
      <c r="ED509" s="36"/>
      <c r="EE509" s="36"/>
      <c r="EF509" s="36"/>
      <c r="EG509" s="36"/>
      <c r="EH509" s="36"/>
      <c r="EI509" s="36"/>
      <c r="EJ509" s="36"/>
      <c r="EK509" s="36"/>
      <c r="EL509" s="36"/>
      <c r="EM509" s="36"/>
      <c r="EN509" s="36"/>
      <c r="EO509" s="36"/>
      <c r="EP509" s="36"/>
      <c r="EQ509" s="36"/>
      <c r="ER509" s="36"/>
      <c r="ES509" s="36"/>
      <c r="ET509" s="36"/>
      <c r="EU509" s="36"/>
    </row>
    <row r="510" spans="1:151" ht="183.75" customHeight="1" x14ac:dyDescent="0.3">
      <c r="A510" s="36"/>
      <c r="B510" s="36"/>
      <c r="C510" s="36"/>
      <c r="D510" s="36"/>
      <c r="E510" s="37"/>
      <c r="F510" s="36"/>
      <c r="G510" s="36"/>
      <c r="H510" s="36"/>
      <c r="I510" s="37"/>
      <c r="J510" s="38"/>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8"/>
      <c r="AS510" s="36"/>
      <c r="AT510" s="36"/>
      <c r="AU510" s="36"/>
      <c r="AV510" s="36"/>
      <c r="AW510" s="36"/>
      <c r="AX510" s="36"/>
      <c r="AY510" s="36"/>
      <c r="AZ510" s="36"/>
      <c r="BA510" s="36"/>
      <c r="BB510" s="36"/>
      <c r="BC510" s="36"/>
      <c r="BD510" s="36"/>
      <c r="BE510" s="36"/>
      <c r="BF510" s="36"/>
      <c r="BG510" s="36"/>
      <c r="BH510" s="36"/>
      <c r="BI510" s="36"/>
      <c r="BJ510" s="36"/>
      <c r="BK510" s="36"/>
      <c r="BL510" s="36"/>
      <c r="BM510" s="36"/>
      <c r="BN510" s="36"/>
      <c r="BO510" s="36"/>
      <c r="BP510" s="36"/>
      <c r="BQ510" s="36"/>
      <c r="BR510" s="36"/>
      <c r="BS510" s="36"/>
      <c r="BT510" s="36"/>
      <c r="BU510" s="36"/>
      <c r="BV510" s="36"/>
      <c r="BW510" s="36"/>
      <c r="BX510" s="36"/>
      <c r="BY510" s="36"/>
      <c r="BZ510" s="36"/>
      <c r="CA510" s="36"/>
      <c r="CB510" s="36"/>
      <c r="CC510" s="36"/>
      <c r="CD510" s="36"/>
      <c r="CE510" s="36"/>
      <c r="CF510" s="36"/>
      <c r="CG510" s="36"/>
      <c r="CH510" s="36"/>
      <c r="CI510" s="36"/>
      <c r="CJ510" s="36"/>
      <c r="CK510" s="36"/>
      <c r="CL510" s="36"/>
      <c r="CM510" s="36"/>
      <c r="CN510" s="36"/>
      <c r="CO510" s="36"/>
      <c r="CP510" s="36"/>
      <c r="CQ510" s="36"/>
      <c r="CR510" s="36"/>
      <c r="CS510" s="36"/>
      <c r="CT510" s="36"/>
      <c r="CU510" s="36"/>
      <c r="CV510" s="36"/>
      <c r="CW510" s="36"/>
      <c r="CX510" s="36"/>
      <c r="CY510" s="36"/>
      <c r="CZ510" s="36"/>
      <c r="DA510" s="36"/>
      <c r="DB510" s="36"/>
      <c r="DC510" s="36"/>
      <c r="DD510" s="36"/>
      <c r="DE510" s="36"/>
      <c r="DF510" s="36"/>
      <c r="DG510" s="36"/>
      <c r="DH510" s="36"/>
      <c r="DI510" s="36"/>
      <c r="DJ510" s="36"/>
      <c r="DK510" s="36"/>
      <c r="DL510" s="36"/>
      <c r="DM510" s="36"/>
      <c r="DN510" s="36"/>
      <c r="DO510" s="36"/>
      <c r="DP510" s="36"/>
      <c r="DQ510" s="36"/>
      <c r="DR510" s="36"/>
      <c r="DS510" s="36"/>
      <c r="DT510" s="36"/>
      <c r="DU510" s="36"/>
      <c r="DV510" s="36"/>
      <c r="DW510" s="36"/>
      <c r="DX510" s="36"/>
      <c r="DY510" s="36"/>
      <c r="DZ510" s="36"/>
      <c r="EA510" s="36"/>
      <c r="EB510" s="36"/>
      <c r="EC510" s="36"/>
      <c r="ED510" s="36"/>
      <c r="EE510" s="36"/>
      <c r="EF510" s="36"/>
      <c r="EG510" s="36"/>
      <c r="EH510" s="36"/>
      <c r="EI510" s="36"/>
      <c r="EJ510" s="36"/>
      <c r="EK510" s="36"/>
      <c r="EL510" s="36"/>
      <c r="EM510" s="36"/>
      <c r="EN510" s="36"/>
      <c r="EO510" s="36"/>
      <c r="EP510" s="36"/>
      <c r="EQ510" s="36"/>
      <c r="ER510" s="36"/>
      <c r="ES510" s="36"/>
      <c r="ET510" s="36"/>
      <c r="EU510" s="36"/>
    </row>
    <row r="511" spans="1:151" ht="183.75" customHeight="1" x14ac:dyDescent="0.3">
      <c r="A511" s="36"/>
      <c r="B511" s="36"/>
      <c r="C511" s="36"/>
      <c r="D511" s="36"/>
      <c r="E511" s="37"/>
      <c r="F511" s="36"/>
      <c r="G511" s="36"/>
      <c r="H511" s="36"/>
      <c r="I511" s="37"/>
      <c r="J511" s="38"/>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8"/>
      <c r="AS511" s="36"/>
      <c r="AT511" s="36"/>
      <c r="AU511" s="36"/>
      <c r="AV511" s="36"/>
      <c r="AW511" s="36"/>
      <c r="AX511" s="36"/>
      <c r="AY511" s="36"/>
      <c r="AZ511" s="36"/>
      <c r="BA511" s="36"/>
      <c r="BB511" s="36"/>
      <c r="BC511" s="36"/>
      <c r="BD511" s="36"/>
      <c r="BE511" s="36"/>
      <c r="BF511" s="36"/>
      <c r="BG511" s="36"/>
      <c r="BH511" s="36"/>
      <c r="BI511" s="36"/>
      <c r="BJ511" s="36"/>
      <c r="BK511" s="36"/>
      <c r="BL511" s="36"/>
      <c r="BM511" s="36"/>
      <c r="BN511" s="36"/>
      <c r="BO511" s="36"/>
      <c r="BP511" s="36"/>
      <c r="BQ511" s="36"/>
      <c r="BR511" s="36"/>
      <c r="BS511" s="36"/>
      <c r="BT511" s="36"/>
      <c r="BU511" s="36"/>
      <c r="BV511" s="36"/>
      <c r="BW511" s="36"/>
      <c r="BX511" s="36"/>
      <c r="BY511" s="36"/>
      <c r="BZ511" s="36"/>
      <c r="CA511" s="36"/>
      <c r="CB511" s="36"/>
      <c r="CC511" s="36"/>
      <c r="CD511" s="36"/>
      <c r="CE511" s="36"/>
      <c r="CF511" s="36"/>
      <c r="CG511" s="36"/>
      <c r="CH511" s="36"/>
      <c r="CI511" s="36"/>
      <c r="CJ511" s="36"/>
      <c r="CK511" s="36"/>
      <c r="CL511" s="36"/>
      <c r="CM511" s="36"/>
      <c r="CN511" s="36"/>
      <c r="CO511" s="36"/>
      <c r="CP511" s="36"/>
      <c r="CQ511" s="36"/>
      <c r="CR511" s="36"/>
      <c r="CS511" s="36"/>
      <c r="CT511" s="36"/>
      <c r="CU511" s="36"/>
      <c r="CV511" s="36"/>
      <c r="CW511" s="36"/>
      <c r="CX511" s="36"/>
      <c r="CY511" s="36"/>
      <c r="CZ511" s="36"/>
      <c r="DA511" s="36"/>
      <c r="DB511" s="36"/>
      <c r="DC511" s="36"/>
      <c r="DD511" s="36"/>
      <c r="DE511" s="36"/>
      <c r="DF511" s="36"/>
      <c r="DG511" s="36"/>
      <c r="DH511" s="36"/>
      <c r="DI511" s="36"/>
      <c r="DJ511" s="36"/>
      <c r="DK511" s="36"/>
      <c r="DL511" s="36"/>
      <c r="DM511" s="36"/>
      <c r="DN511" s="36"/>
      <c r="DO511" s="36"/>
      <c r="DP511" s="36"/>
      <c r="DQ511" s="36"/>
      <c r="DR511" s="36"/>
      <c r="DS511" s="36"/>
      <c r="DT511" s="36"/>
      <c r="DU511" s="36"/>
      <c r="DV511" s="36"/>
      <c r="DW511" s="36"/>
      <c r="DX511" s="36"/>
      <c r="DY511" s="36"/>
      <c r="DZ511" s="36"/>
      <c r="EA511" s="36"/>
      <c r="EB511" s="36"/>
      <c r="EC511" s="36"/>
      <c r="ED511" s="36"/>
      <c r="EE511" s="36"/>
      <c r="EF511" s="36"/>
      <c r="EG511" s="36"/>
      <c r="EH511" s="36"/>
      <c r="EI511" s="36"/>
      <c r="EJ511" s="36"/>
      <c r="EK511" s="36"/>
      <c r="EL511" s="36"/>
      <c r="EM511" s="36"/>
      <c r="EN511" s="36"/>
      <c r="EO511" s="36"/>
      <c r="EP511" s="36"/>
      <c r="EQ511" s="36"/>
      <c r="ER511" s="36"/>
      <c r="ES511" s="36"/>
      <c r="ET511" s="36"/>
      <c r="EU511" s="36"/>
    </row>
    <row r="512" spans="1:151" ht="183.75" customHeight="1" x14ac:dyDescent="0.3">
      <c r="A512" s="36"/>
      <c r="B512" s="36"/>
      <c r="C512" s="36"/>
      <c r="D512" s="36"/>
      <c r="E512" s="37"/>
      <c r="F512" s="36"/>
      <c r="G512" s="36"/>
      <c r="H512" s="36"/>
      <c r="I512" s="37"/>
      <c r="J512" s="38"/>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8"/>
      <c r="AS512" s="36"/>
      <c r="AT512" s="36"/>
      <c r="AU512" s="36"/>
      <c r="AV512" s="36"/>
      <c r="AW512" s="36"/>
      <c r="AX512" s="36"/>
      <c r="AY512" s="36"/>
      <c r="AZ512" s="36"/>
      <c r="BA512" s="36"/>
      <c r="BB512" s="36"/>
      <c r="BC512" s="36"/>
      <c r="BD512" s="36"/>
      <c r="BE512" s="36"/>
      <c r="BF512" s="36"/>
      <c r="BG512" s="36"/>
      <c r="BH512" s="36"/>
      <c r="BI512" s="36"/>
      <c r="BJ512" s="36"/>
      <c r="BK512" s="36"/>
      <c r="BL512" s="36"/>
      <c r="BM512" s="36"/>
      <c r="BN512" s="36"/>
      <c r="BO512" s="36"/>
      <c r="BP512" s="36"/>
      <c r="BQ512" s="36"/>
      <c r="BR512" s="36"/>
      <c r="BS512" s="36"/>
      <c r="BT512" s="36"/>
      <c r="BU512" s="36"/>
      <c r="BV512" s="36"/>
      <c r="BW512" s="36"/>
      <c r="BX512" s="36"/>
      <c r="BY512" s="36"/>
      <c r="BZ512" s="36"/>
      <c r="CA512" s="36"/>
      <c r="CB512" s="36"/>
      <c r="CC512" s="36"/>
      <c r="CD512" s="36"/>
      <c r="CE512" s="36"/>
      <c r="CF512" s="36"/>
      <c r="CG512" s="36"/>
      <c r="CH512" s="36"/>
      <c r="CI512" s="36"/>
      <c r="CJ512" s="36"/>
      <c r="CK512" s="36"/>
      <c r="CL512" s="36"/>
      <c r="CM512" s="36"/>
      <c r="CN512" s="36"/>
      <c r="CO512" s="36"/>
      <c r="CP512" s="36"/>
      <c r="CQ512" s="36"/>
      <c r="CR512" s="36"/>
      <c r="CS512" s="36"/>
      <c r="CT512" s="36"/>
      <c r="CU512" s="36"/>
      <c r="CV512" s="36"/>
      <c r="CW512" s="36"/>
      <c r="CX512" s="36"/>
      <c r="CY512" s="36"/>
      <c r="CZ512" s="36"/>
      <c r="DA512" s="36"/>
      <c r="DB512" s="36"/>
      <c r="DC512" s="36"/>
      <c r="DD512" s="36"/>
      <c r="DE512" s="36"/>
      <c r="DF512" s="36"/>
      <c r="DG512" s="36"/>
      <c r="DH512" s="36"/>
      <c r="DI512" s="36"/>
      <c r="DJ512" s="36"/>
      <c r="DK512" s="36"/>
      <c r="DL512" s="36"/>
      <c r="DM512" s="36"/>
      <c r="DN512" s="36"/>
      <c r="DO512" s="36"/>
      <c r="DP512" s="36"/>
      <c r="DQ512" s="36"/>
      <c r="DR512" s="36"/>
      <c r="DS512" s="36"/>
      <c r="DT512" s="36"/>
      <c r="DU512" s="36"/>
      <c r="DV512" s="36"/>
      <c r="DW512" s="36"/>
      <c r="DX512" s="36"/>
      <c r="DY512" s="36"/>
      <c r="DZ512" s="36"/>
      <c r="EA512" s="36"/>
      <c r="EB512" s="36"/>
      <c r="EC512" s="36"/>
      <c r="ED512" s="36"/>
      <c r="EE512" s="36"/>
      <c r="EF512" s="36"/>
      <c r="EG512" s="36"/>
      <c r="EH512" s="36"/>
      <c r="EI512" s="36"/>
      <c r="EJ512" s="36"/>
      <c r="EK512" s="36"/>
      <c r="EL512" s="36"/>
      <c r="EM512" s="36"/>
      <c r="EN512" s="36"/>
      <c r="EO512" s="36"/>
      <c r="EP512" s="36"/>
      <c r="EQ512" s="36"/>
      <c r="ER512" s="36"/>
      <c r="ES512" s="36"/>
      <c r="ET512" s="36"/>
      <c r="EU512" s="36"/>
    </row>
    <row r="513" spans="1:151" ht="183.75" customHeight="1" x14ac:dyDescent="0.3">
      <c r="A513" s="36"/>
      <c r="B513" s="36"/>
      <c r="C513" s="36"/>
      <c r="D513" s="36"/>
      <c r="E513" s="37"/>
      <c r="F513" s="36"/>
      <c r="G513" s="36"/>
      <c r="H513" s="36"/>
      <c r="I513" s="37"/>
      <c r="J513" s="38"/>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8"/>
      <c r="AS513" s="36"/>
      <c r="AT513" s="36"/>
      <c r="AU513" s="36"/>
      <c r="AV513" s="36"/>
      <c r="AW513" s="36"/>
      <c r="AX513" s="36"/>
      <c r="AY513" s="36"/>
      <c r="AZ513" s="36"/>
      <c r="BA513" s="36"/>
      <c r="BB513" s="36"/>
      <c r="BC513" s="36"/>
      <c r="BD513" s="36"/>
      <c r="BE513" s="36"/>
      <c r="BF513" s="36"/>
      <c r="BG513" s="36"/>
      <c r="BH513" s="36"/>
      <c r="BI513" s="36"/>
      <c r="BJ513" s="36"/>
      <c r="BK513" s="36"/>
      <c r="BL513" s="36"/>
      <c r="BM513" s="36"/>
      <c r="BN513" s="36"/>
      <c r="BO513" s="36"/>
      <c r="BP513" s="36"/>
      <c r="BQ513" s="36"/>
      <c r="BR513" s="36"/>
      <c r="BS513" s="36"/>
      <c r="BT513" s="36"/>
      <c r="BU513" s="36"/>
      <c r="BV513" s="36"/>
      <c r="BW513" s="36"/>
      <c r="BX513" s="36"/>
      <c r="BY513" s="36"/>
      <c r="BZ513" s="36"/>
      <c r="CA513" s="36"/>
      <c r="CB513" s="36"/>
      <c r="CC513" s="36"/>
      <c r="CD513" s="36"/>
      <c r="CE513" s="36"/>
      <c r="CF513" s="36"/>
      <c r="CG513" s="36"/>
      <c r="CH513" s="36"/>
      <c r="CI513" s="36"/>
      <c r="CJ513" s="36"/>
      <c r="CK513" s="36"/>
      <c r="CL513" s="36"/>
      <c r="CM513" s="36"/>
      <c r="CN513" s="36"/>
      <c r="CO513" s="36"/>
      <c r="CP513" s="36"/>
      <c r="CQ513" s="36"/>
      <c r="CR513" s="36"/>
      <c r="CS513" s="36"/>
      <c r="CT513" s="36"/>
      <c r="CU513" s="36"/>
      <c r="CV513" s="36"/>
      <c r="CW513" s="36"/>
      <c r="CX513" s="36"/>
      <c r="CY513" s="36"/>
      <c r="CZ513" s="36"/>
      <c r="DA513" s="36"/>
      <c r="DB513" s="36"/>
      <c r="DC513" s="36"/>
      <c r="DD513" s="36"/>
      <c r="DE513" s="36"/>
      <c r="DF513" s="36"/>
      <c r="DG513" s="36"/>
      <c r="DH513" s="36"/>
      <c r="DI513" s="36"/>
      <c r="DJ513" s="36"/>
      <c r="DK513" s="36"/>
      <c r="DL513" s="36"/>
      <c r="DM513" s="36"/>
      <c r="DN513" s="36"/>
      <c r="DO513" s="36"/>
      <c r="DP513" s="36"/>
      <c r="DQ513" s="36"/>
      <c r="DR513" s="36"/>
      <c r="DS513" s="36"/>
      <c r="DT513" s="36"/>
      <c r="DU513" s="36"/>
      <c r="DV513" s="36"/>
      <c r="DW513" s="36"/>
      <c r="DX513" s="36"/>
      <c r="DY513" s="36"/>
      <c r="DZ513" s="36"/>
      <c r="EA513" s="36"/>
      <c r="EB513" s="36"/>
      <c r="EC513" s="36"/>
      <c r="ED513" s="36"/>
      <c r="EE513" s="36"/>
      <c r="EF513" s="36"/>
      <c r="EG513" s="36"/>
      <c r="EH513" s="36"/>
      <c r="EI513" s="36"/>
      <c r="EJ513" s="36"/>
      <c r="EK513" s="36"/>
      <c r="EL513" s="36"/>
      <c r="EM513" s="36"/>
      <c r="EN513" s="36"/>
      <c r="EO513" s="36"/>
      <c r="EP513" s="36"/>
      <c r="EQ513" s="36"/>
      <c r="ER513" s="36"/>
      <c r="ES513" s="36"/>
      <c r="ET513" s="36"/>
      <c r="EU513" s="36"/>
    </row>
    <row r="514" spans="1:151" ht="183.75" customHeight="1" x14ac:dyDescent="0.3">
      <c r="A514" s="36"/>
      <c r="B514" s="36"/>
      <c r="C514" s="36"/>
      <c r="D514" s="36"/>
      <c r="E514" s="37"/>
      <c r="F514" s="36"/>
      <c r="G514" s="36"/>
      <c r="H514" s="36"/>
      <c r="I514" s="37"/>
      <c r="J514" s="38"/>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8"/>
      <c r="AS514" s="36"/>
      <c r="AT514" s="36"/>
      <c r="AU514" s="36"/>
      <c r="AV514" s="36"/>
      <c r="AW514" s="36"/>
      <c r="AX514" s="36"/>
      <c r="AY514" s="36"/>
      <c r="AZ514" s="36"/>
      <c r="BA514" s="36"/>
      <c r="BB514" s="36"/>
      <c r="BC514" s="36"/>
      <c r="BD514" s="36"/>
      <c r="BE514" s="36"/>
      <c r="BF514" s="36"/>
      <c r="BG514" s="36"/>
      <c r="BH514" s="36"/>
      <c r="BI514" s="36"/>
      <c r="BJ514" s="36"/>
      <c r="BK514" s="36"/>
      <c r="BL514" s="36"/>
      <c r="BM514" s="36"/>
      <c r="BN514" s="36"/>
      <c r="BO514" s="36"/>
      <c r="BP514" s="36"/>
      <c r="BQ514" s="36"/>
      <c r="BR514" s="36"/>
      <c r="BS514" s="36"/>
      <c r="BT514" s="36"/>
      <c r="BU514" s="36"/>
      <c r="BV514" s="36"/>
      <c r="BW514" s="36"/>
      <c r="BX514" s="36"/>
      <c r="BY514" s="36"/>
      <c r="BZ514" s="36"/>
      <c r="CA514" s="36"/>
      <c r="CB514" s="36"/>
      <c r="CC514" s="36"/>
      <c r="CD514" s="36"/>
      <c r="CE514" s="36"/>
      <c r="CF514" s="36"/>
      <c r="CG514" s="36"/>
      <c r="CH514" s="36"/>
      <c r="CI514" s="36"/>
      <c r="CJ514" s="36"/>
      <c r="CK514" s="36"/>
      <c r="CL514" s="36"/>
      <c r="CM514" s="36"/>
      <c r="CN514" s="36"/>
      <c r="CO514" s="36"/>
      <c r="CP514" s="36"/>
      <c r="CQ514" s="36"/>
      <c r="CR514" s="36"/>
      <c r="CS514" s="36"/>
      <c r="CT514" s="36"/>
      <c r="CU514" s="36"/>
      <c r="CV514" s="36"/>
      <c r="CW514" s="36"/>
      <c r="CX514" s="36"/>
      <c r="CY514" s="36"/>
      <c r="CZ514" s="36"/>
      <c r="DA514" s="36"/>
      <c r="DB514" s="36"/>
      <c r="DC514" s="36"/>
      <c r="DD514" s="36"/>
      <c r="DE514" s="36"/>
      <c r="DF514" s="36"/>
      <c r="DG514" s="36"/>
      <c r="DH514" s="36"/>
      <c r="DI514" s="36"/>
      <c r="DJ514" s="36"/>
      <c r="DK514" s="36"/>
      <c r="DL514" s="36"/>
      <c r="DM514" s="36"/>
      <c r="DN514" s="36"/>
      <c r="DO514" s="36"/>
      <c r="DP514" s="36"/>
      <c r="DQ514" s="36"/>
      <c r="DR514" s="36"/>
      <c r="DS514" s="36"/>
      <c r="DT514" s="36"/>
      <c r="DU514" s="36"/>
      <c r="DV514" s="36"/>
      <c r="DW514" s="36"/>
      <c r="DX514" s="36"/>
      <c r="DY514" s="36"/>
      <c r="DZ514" s="36"/>
      <c r="EA514" s="36"/>
      <c r="EB514" s="36"/>
      <c r="EC514" s="36"/>
      <c r="ED514" s="36"/>
      <c r="EE514" s="36"/>
      <c r="EF514" s="36"/>
      <c r="EG514" s="36"/>
      <c r="EH514" s="36"/>
      <c r="EI514" s="36"/>
      <c r="EJ514" s="36"/>
      <c r="EK514" s="36"/>
      <c r="EL514" s="36"/>
      <c r="EM514" s="36"/>
      <c r="EN514" s="36"/>
      <c r="EO514" s="36"/>
      <c r="EP514" s="36"/>
      <c r="EQ514" s="36"/>
      <c r="ER514" s="36"/>
      <c r="ES514" s="36"/>
      <c r="ET514" s="36"/>
      <c r="EU514" s="36"/>
    </row>
    <row r="515" spans="1:151" ht="183.75" customHeight="1" x14ac:dyDescent="0.3">
      <c r="A515" s="36"/>
      <c r="B515" s="36"/>
      <c r="C515" s="36"/>
      <c r="D515" s="36"/>
      <c r="E515" s="37"/>
      <c r="F515" s="36"/>
      <c r="G515" s="36"/>
      <c r="H515" s="36"/>
      <c r="I515" s="37"/>
      <c r="J515" s="38"/>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8"/>
      <c r="AS515" s="36"/>
      <c r="AT515" s="36"/>
      <c r="AU515" s="36"/>
      <c r="AV515" s="36"/>
      <c r="AW515" s="36"/>
      <c r="AX515" s="36"/>
      <c r="AY515" s="36"/>
      <c r="AZ515" s="36"/>
      <c r="BA515" s="36"/>
      <c r="BB515" s="36"/>
      <c r="BC515" s="36"/>
      <c r="BD515" s="36"/>
      <c r="BE515" s="36"/>
      <c r="BF515" s="36"/>
      <c r="BG515" s="36"/>
      <c r="BH515" s="36"/>
      <c r="BI515" s="36"/>
      <c r="BJ515" s="36"/>
      <c r="BK515" s="36"/>
      <c r="BL515" s="36"/>
      <c r="BM515" s="36"/>
      <c r="BN515" s="36"/>
      <c r="BO515" s="36"/>
      <c r="BP515" s="36"/>
      <c r="BQ515" s="36"/>
      <c r="BR515" s="36"/>
      <c r="BS515" s="36"/>
      <c r="BT515" s="36"/>
      <c r="BU515" s="36"/>
      <c r="BV515" s="36"/>
      <c r="BW515" s="36"/>
      <c r="BX515" s="36"/>
      <c r="BY515" s="36"/>
      <c r="BZ515" s="36"/>
      <c r="CA515" s="36"/>
      <c r="CB515" s="36"/>
      <c r="CC515" s="36"/>
      <c r="CD515" s="36"/>
      <c r="CE515" s="36"/>
      <c r="CF515" s="36"/>
      <c r="CG515" s="36"/>
      <c r="CH515" s="36"/>
      <c r="CI515" s="36"/>
      <c r="CJ515" s="36"/>
      <c r="CK515" s="36"/>
      <c r="CL515" s="36"/>
      <c r="CM515" s="36"/>
      <c r="CN515" s="36"/>
      <c r="CO515" s="36"/>
      <c r="CP515" s="36"/>
      <c r="CQ515" s="36"/>
      <c r="CR515" s="36"/>
      <c r="CS515" s="36"/>
      <c r="CT515" s="36"/>
      <c r="CU515" s="36"/>
      <c r="CV515" s="36"/>
      <c r="CW515" s="36"/>
      <c r="CX515" s="36"/>
      <c r="CY515" s="36"/>
      <c r="CZ515" s="36"/>
      <c r="DA515" s="36"/>
      <c r="DB515" s="36"/>
      <c r="DC515" s="36"/>
      <c r="DD515" s="36"/>
      <c r="DE515" s="36"/>
      <c r="DF515" s="36"/>
      <c r="DG515" s="36"/>
      <c r="DH515" s="36"/>
      <c r="DI515" s="36"/>
      <c r="DJ515" s="36"/>
      <c r="DK515" s="36"/>
      <c r="DL515" s="36"/>
      <c r="DM515" s="36"/>
      <c r="DN515" s="36"/>
      <c r="DO515" s="36"/>
      <c r="DP515" s="36"/>
      <c r="DQ515" s="36"/>
      <c r="DR515" s="36"/>
      <c r="DS515" s="36"/>
      <c r="DT515" s="36"/>
      <c r="DU515" s="36"/>
      <c r="DV515" s="36"/>
      <c r="DW515" s="36"/>
      <c r="DX515" s="36"/>
      <c r="DY515" s="36"/>
      <c r="DZ515" s="36"/>
      <c r="EA515" s="36"/>
      <c r="EB515" s="36"/>
      <c r="EC515" s="36"/>
      <c r="ED515" s="36"/>
      <c r="EE515" s="36"/>
      <c r="EF515" s="36"/>
      <c r="EG515" s="36"/>
      <c r="EH515" s="36"/>
      <c r="EI515" s="36"/>
      <c r="EJ515" s="36"/>
      <c r="EK515" s="36"/>
      <c r="EL515" s="36"/>
      <c r="EM515" s="36"/>
      <c r="EN515" s="36"/>
      <c r="EO515" s="36"/>
      <c r="EP515" s="36"/>
      <c r="EQ515" s="36"/>
      <c r="ER515" s="36"/>
      <c r="ES515" s="36"/>
      <c r="ET515" s="36"/>
      <c r="EU515" s="36"/>
    </row>
    <row r="516" spans="1:151" ht="183.75" customHeight="1" x14ac:dyDescent="0.3">
      <c r="A516" s="36"/>
      <c r="B516" s="36"/>
      <c r="C516" s="36"/>
      <c r="D516" s="36"/>
      <c r="E516" s="37"/>
      <c r="F516" s="36"/>
      <c r="G516" s="36"/>
      <c r="H516" s="36"/>
      <c r="I516" s="37"/>
      <c r="J516" s="38"/>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8"/>
      <c r="AS516" s="36"/>
      <c r="AT516" s="36"/>
      <c r="AU516" s="36"/>
      <c r="AV516" s="36"/>
      <c r="AW516" s="36"/>
      <c r="AX516" s="36"/>
      <c r="AY516" s="36"/>
      <c r="AZ516" s="36"/>
      <c r="BA516" s="36"/>
      <c r="BB516" s="36"/>
      <c r="BC516" s="36"/>
      <c r="BD516" s="36"/>
      <c r="BE516" s="36"/>
      <c r="BF516" s="36"/>
      <c r="BG516" s="36"/>
      <c r="BH516" s="36"/>
      <c r="BI516" s="36"/>
      <c r="BJ516" s="36"/>
      <c r="BK516" s="36"/>
      <c r="BL516" s="36"/>
      <c r="BM516" s="36"/>
      <c r="BN516" s="36"/>
      <c r="BO516" s="36"/>
      <c r="BP516" s="36"/>
      <c r="BQ516" s="36"/>
      <c r="BR516" s="36"/>
      <c r="BS516" s="36"/>
      <c r="BT516" s="36"/>
      <c r="BU516" s="36"/>
      <c r="BV516" s="36"/>
      <c r="BW516" s="36"/>
      <c r="BX516" s="36"/>
      <c r="BY516" s="36"/>
      <c r="BZ516" s="36"/>
      <c r="CA516" s="36"/>
      <c r="CB516" s="36"/>
      <c r="CC516" s="36"/>
      <c r="CD516" s="36"/>
      <c r="CE516" s="36"/>
      <c r="CF516" s="36"/>
      <c r="CG516" s="36"/>
      <c r="CH516" s="36"/>
      <c r="CI516" s="36"/>
      <c r="CJ516" s="36"/>
      <c r="CK516" s="36"/>
      <c r="CL516" s="36"/>
      <c r="CM516" s="36"/>
      <c r="CN516" s="36"/>
      <c r="CO516" s="36"/>
      <c r="CP516" s="36"/>
      <c r="CQ516" s="36"/>
      <c r="CR516" s="36"/>
      <c r="CS516" s="36"/>
      <c r="CT516" s="36"/>
      <c r="CU516" s="36"/>
      <c r="CV516" s="36"/>
      <c r="CW516" s="36"/>
      <c r="CX516" s="36"/>
      <c r="CY516" s="36"/>
      <c r="CZ516" s="36"/>
      <c r="DA516" s="36"/>
      <c r="DB516" s="36"/>
      <c r="DC516" s="36"/>
      <c r="DD516" s="36"/>
      <c r="DE516" s="36"/>
      <c r="DF516" s="36"/>
      <c r="DG516" s="36"/>
      <c r="DH516" s="36"/>
      <c r="DI516" s="36"/>
      <c r="DJ516" s="36"/>
      <c r="DK516" s="36"/>
      <c r="DL516" s="36"/>
      <c r="DM516" s="36"/>
      <c r="DN516" s="36"/>
      <c r="DO516" s="36"/>
      <c r="DP516" s="36"/>
      <c r="DQ516" s="36"/>
      <c r="DR516" s="36"/>
      <c r="DS516" s="36"/>
      <c r="DT516" s="36"/>
      <c r="DU516" s="36"/>
      <c r="DV516" s="36"/>
      <c r="DW516" s="36"/>
      <c r="DX516" s="36"/>
      <c r="DY516" s="36"/>
      <c r="DZ516" s="36"/>
      <c r="EA516" s="36"/>
      <c r="EB516" s="36"/>
      <c r="EC516" s="36"/>
      <c r="ED516" s="36"/>
      <c r="EE516" s="36"/>
      <c r="EF516" s="36"/>
      <c r="EG516" s="36"/>
      <c r="EH516" s="36"/>
      <c r="EI516" s="36"/>
      <c r="EJ516" s="36"/>
      <c r="EK516" s="36"/>
      <c r="EL516" s="36"/>
      <c r="EM516" s="36"/>
      <c r="EN516" s="36"/>
      <c r="EO516" s="36"/>
      <c r="EP516" s="36"/>
      <c r="EQ516" s="36"/>
      <c r="ER516" s="36"/>
      <c r="ES516" s="36"/>
      <c r="ET516" s="36"/>
      <c r="EU516" s="36"/>
    </row>
    <row r="517" spans="1:151" ht="183.75" customHeight="1" x14ac:dyDescent="0.3">
      <c r="A517" s="36"/>
      <c r="B517" s="36"/>
      <c r="C517" s="36"/>
      <c r="D517" s="36"/>
      <c r="E517" s="37"/>
      <c r="F517" s="36"/>
      <c r="G517" s="36"/>
      <c r="H517" s="36"/>
      <c r="I517" s="37"/>
      <c r="J517" s="38"/>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8"/>
      <c r="AS517" s="36"/>
      <c r="AT517" s="36"/>
      <c r="AU517" s="36"/>
      <c r="AV517" s="36"/>
      <c r="AW517" s="36"/>
      <c r="AX517" s="36"/>
      <c r="AY517" s="36"/>
      <c r="AZ517" s="36"/>
      <c r="BA517" s="36"/>
      <c r="BB517" s="36"/>
      <c r="BC517" s="36"/>
      <c r="BD517" s="36"/>
      <c r="BE517" s="36"/>
      <c r="BF517" s="36"/>
      <c r="BG517" s="36"/>
      <c r="BH517" s="36"/>
      <c r="BI517" s="36"/>
      <c r="BJ517" s="36"/>
      <c r="BK517" s="36"/>
      <c r="BL517" s="36"/>
      <c r="BM517" s="36"/>
      <c r="BN517" s="36"/>
      <c r="BO517" s="36"/>
      <c r="BP517" s="36"/>
      <c r="BQ517" s="36"/>
      <c r="BR517" s="36"/>
      <c r="BS517" s="36"/>
      <c r="BT517" s="36"/>
      <c r="BU517" s="36"/>
      <c r="BV517" s="36"/>
      <c r="BW517" s="36"/>
      <c r="BX517" s="36"/>
      <c r="BY517" s="36"/>
      <c r="BZ517" s="36"/>
      <c r="CA517" s="36"/>
      <c r="CB517" s="36"/>
      <c r="CC517" s="36"/>
      <c r="CD517" s="36"/>
      <c r="CE517" s="36"/>
      <c r="CF517" s="36"/>
      <c r="CG517" s="36"/>
      <c r="CH517" s="36"/>
      <c r="CI517" s="36"/>
      <c r="CJ517" s="36"/>
      <c r="CK517" s="36"/>
      <c r="CL517" s="36"/>
      <c r="CM517" s="36"/>
      <c r="CN517" s="36"/>
      <c r="CO517" s="36"/>
      <c r="CP517" s="36"/>
      <c r="CQ517" s="36"/>
      <c r="CR517" s="36"/>
      <c r="CS517" s="36"/>
      <c r="CT517" s="36"/>
      <c r="CU517" s="36"/>
      <c r="CV517" s="36"/>
      <c r="CW517" s="36"/>
      <c r="CX517" s="36"/>
      <c r="CY517" s="36"/>
      <c r="CZ517" s="36"/>
      <c r="DA517" s="36"/>
      <c r="DB517" s="36"/>
      <c r="DC517" s="36"/>
      <c r="DD517" s="36"/>
      <c r="DE517" s="36"/>
      <c r="DF517" s="36"/>
      <c r="DG517" s="36"/>
      <c r="DH517" s="36"/>
      <c r="DI517" s="36"/>
      <c r="DJ517" s="36"/>
      <c r="DK517" s="36"/>
      <c r="DL517" s="36"/>
      <c r="DM517" s="36"/>
      <c r="DN517" s="36"/>
      <c r="DO517" s="36"/>
      <c r="DP517" s="36"/>
      <c r="DQ517" s="36"/>
      <c r="DR517" s="36"/>
      <c r="DS517" s="36"/>
      <c r="DT517" s="36"/>
      <c r="DU517" s="36"/>
      <c r="DV517" s="36"/>
      <c r="DW517" s="36"/>
      <c r="DX517" s="36"/>
      <c r="DY517" s="36"/>
      <c r="DZ517" s="36"/>
      <c r="EA517" s="36"/>
      <c r="EB517" s="36"/>
      <c r="EC517" s="36"/>
      <c r="ED517" s="36"/>
      <c r="EE517" s="36"/>
      <c r="EF517" s="36"/>
      <c r="EG517" s="36"/>
      <c r="EH517" s="36"/>
      <c r="EI517" s="36"/>
      <c r="EJ517" s="36"/>
      <c r="EK517" s="36"/>
      <c r="EL517" s="36"/>
      <c r="EM517" s="36"/>
      <c r="EN517" s="36"/>
      <c r="EO517" s="36"/>
      <c r="EP517" s="36"/>
      <c r="EQ517" s="36"/>
      <c r="ER517" s="36"/>
      <c r="ES517" s="36"/>
      <c r="ET517" s="36"/>
      <c r="EU517" s="36"/>
    </row>
    <row r="518" spans="1:151" ht="183.75" customHeight="1" x14ac:dyDescent="0.3">
      <c r="A518" s="36"/>
      <c r="B518" s="36"/>
      <c r="C518" s="36"/>
      <c r="D518" s="36"/>
      <c r="E518" s="37"/>
      <c r="F518" s="36"/>
      <c r="G518" s="36"/>
      <c r="H518" s="36"/>
      <c r="I518" s="37"/>
      <c r="J518" s="38"/>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8"/>
      <c r="AS518" s="36"/>
      <c r="AT518" s="36"/>
      <c r="AU518" s="36"/>
      <c r="AV518" s="36"/>
      <c r="AW518" s="36"/>
      <c r="AX518" s="36"/>
      <c r="AY518" s="36"/>
      <c r="AZ518" s="36"/>
      <c r="BA518" s="36"/>
      <c r="BB518" s="36"/>
      <c r="BC518" s="36"/>
      <c r="BD518" s="36"/>
      <c r="BE518" s="36"/>
      <c r="BF518" s="36"/>
      <c r="BG518" s="36"/>
      <c r="BH518" s="36"/>
      <c r="BI518" s="36"/>
      <c r="BJ518" s="36"/>
      <c r="BK518" s="36"/>
      <c r="BL518" s="36"/>
      <c r="BM518" s="36"/>
      <c r="BN518" s="36"/>
      <c r="BO518" s="36"/>
      <c r="BP518" s="36"/>
      <c r="BQ518" s="36"/>
      <c r="BR518" s="36"/>
      <c r="BS518" s="36"/>
      <c r="BT518" s="36"/>
      <c r="BU518" s="36"/>
      <c r="BV518" s="36"/>
      <c r="BW518" s="36"/>
      <c r="BX518" s="36"/>
      <c r="BY518" s="36"/>
      <c r="BZ518" s="36"/>
      <c r="CA518" s="36"/>
      <c r="CB518" s="36"/>
      <c r="CC518" s="36"/>
      <c r="CD518" s="36"/>
      <c r="CE518" s="36"/>
      <c r="CF518" s="36"/>
      <c r="CG518" s="36"/>
      <c r="CH518" s="36"/>
      <c r="CI518" s="36"/>
      <c r="CJ518" s="36"/>
      <c r="CK518" s="36"/>
      <c r="CL518" s="36"/>
      <c r="CM518" s="36"/>
      <c r="CN518" s="36"/>
      <c r="CO518" s="36"/>
      <c r="CP518" s="36"/>
      <c r="CQ518" s="36"/>
      <c r="CR518" s="36"/>
      <c r="CS518" s="36"/>
      <c r="CT518" s="36"/>
      <c r="CU518" s="36"/>
      <c r="CV518" s="36"/>
      <c r="CW518" s="36"/>
      <c r="CX518" s="36"/>
      <c r="CY518" s="36"/>
      <c r="CZ518" s="36"/>
      <c r="DA518" s="36"/>
      <c r="DB518" s="36"/>
      <c r="DC518" s="36"/>
      <c r="DD518" s="36"/>
      <c r="DE518" s="36"/>
      <c r="DF518" s="36"/>
      <c r="DG518" s="36"/>
      <c r="DH518" s="36"/>
      <c r="DI518" s="36"/>
      <c r="DJ518" s="36"/>
      <c r="DK518" s="36"/>
      <c r="DL518" s="36"/>
      <c r="DM518" s="36"/>
      <c r="DN518" s="36"/>
      <c r="DO518" s="36"/>
      <c r="DP518" s="36"/>
      <c r="DQ518" s="36"/>
      <c r="DR518" s="36"/>
      <c r="DS518" s="36"/>
      <c r="DT518" s="36"/>
      <c r="DU518" s="36"/>
      <c r="DV518" s="36"/>
      <c r="DW518" s="36"/>
      <c r="DX518" s="36"/>
      <c r="DY518" s="36"/>
      <c r="DZ518" s="36"/>
      <c r="EA518" s="36"/>
      <c r="EB518" s="36"/>
      <c r="EC518" s="36"/>
      <c r="ED518" s="36"/>
      <c r="EE518" s="36"/>
      <c r="EF518" s="36"/>
      <c r="EG518" s="36"/>
      <c r="EH518" s="36"/>
      <c r="EI518" s="36"/>
      <c r="EJ518" s="36"/>
      <c r="EK518" s="36"/>
      <c r="EL518" s="36"/>
      <c r="EM518" s="36"/>
      <c r="EN518" s="36"/>
      <c r="EO518" s="36"/>
      <c r="EP518" s="36"/>
      <c r="EQ518" s="36"/>
      <c r="ER518" s="36"/>
      <c r="ES518" s="36"/>
      <c r="ET518" s="36"/>
      <c r="EU518" s="36"/>
    </row>
    <row r="519" spans="1:151" ht="183.75" customHeight="1" x14ac:dyDescent="0.3">
      <c r="A519" s="36"/>
      <c r="B519" s="36"/>
      <c r="C519" s="36"/>
      <c r="D519" s="36"/>
      <c r="E519" s="37"/>
      <c r="F519" s="36"/>
      <c r="G519" s="36"/>
      <c r="H519" s="36"/>
      <c r="I519" s="37"/>
      <c r="J519" s="38"/>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8"/>
      <c r="AS519" s="36"/>
      <c r="AT519" s="36"/>
      <c r="AU519" s="36"/>
      <c r="AV519" s="36"/>
      <c r="AW519" s="36"/>
      <c r="AX519" s="36"/>
      <c r="AY519" s="36"/>
      <c r="AZ519" s="36"/>
      <c r="BA519" s="36"/>
      <c r="BB519" s="36"/>
      <c r="BC519" s="36"/>
      <c r="BD519" s="36"/>
      <c r="BE519" s="36"/>
      <c r="BF519" s="36"/>
      <c r="BG519" s="36"/>
      <c r="BH519" s="36"/>
      <c r="BI519" s="36"/>
      <c r="BJ519" s="36"/>
      <c r="BK519" s="36"/>
      <c r="BL519" s="36"/>
      <c r="BM519" s="36"/>
      <c r="BN519" s="36"/>
      <c r="BO519" s="36"/>
      <c r="BP519" s="36"/>
      <c r="BQ519" s="36"/>
      <c r="BR519" s="36"/>
      <c r="BS519" s="36"/>
      <c r="BT519" s="36"/>
      <c r="BU519" s="36"/>
      <c r="BV519" s="36"/>
      <c r="BW519" s="36"/>
      <c r="BX519" s="36"/>
      <c r="BY519" s="36"/>
      <c r="BZ519" s="36"/>
      <c r="CA519" s="36"/>
      <c r="CB519" s="36"/>
      <c r="CC519" s="36"/>
      <c r="CD519" s="36"/>
      <c r="CE519" s="36"/>
      <c r="CF519" s="36"/>
      <c r="CG519" s="36"/>
      <c r="CH519" s="36"/>
      <c r="CI519" s="36"/>
      <c r="CJ519" s="36"/>
      <c r="CK519" s="36"/>
      <c r="CL519" s="36"/>
      <c r="CM519" s="36"/>
      <c r="CN519" s="36"/>
      <c r="CO519" s="36"/>
      <c r="CP519" s="36"/>
      <c r="CQ519" s="36"/>
      <c r="CR519" s="36"/>
      <c r="CS519" s="36"/>
      <c r="CT519" s="36"/>
      <c r="CU519" s="36"/>
      <c r="CV519" s="36"/>
      <c r="CW519" s="36"/>
      <c r="CX519" s="36"/>
      <c r="CY519" s="36"/>
      <c r="CZ519" s="36"/>
      <c r="DA519" s="36"/>
      <c r="DB519" s="36"/>
      <c r="DC519" s="36"/>
      <c r="DD519" s="36"/>
      <c r="DE519" s="36"/>
      <c r="DF519" s="36"/>
      <c r="DG519" s="36"/>
      <c r="DH519" s="36"/>
      <c r="DI519" s="36"/>
      <c r="DJ519" s="36"/>
      <c r="DK519" s="36"/>
      <c r="DL519" s="36"/>
      <c r="DM519" s="36"/>
      <c r="DN519" s="36"/>
      <c r="DO519" s="36"/>
      <c r="DP519" s="36"/>
      <c r="DQ519" s="36"/>
      <c r="DR519" s="36"/>
      <c r="DS519" s="36"/>
      <c r="DT519" s="36"/>
      <c r="DU519" s="36"/>
      <c r="DV519" s="36"/>
      <c r="DW519" s="36"/>
      <c r="DX519" s="36"/>
      <c r="DY519" s="36"/>
      <c r="DZ519" s="36"/>
      <c r="EA519" s="36"/>
      <c r="EB519" s="36"/>
      <c r="EC519" s="36"/>
      <c r="ED519" s="36"/>
      <c r="EE519" s="36"/>
      <c r="EF519" s="36"/>
      <c r="EG519" s="36"/>
      <c r="EH519" s="36"/>
      <c r="EI519" s="36"/>
      <c r="EJ519" s="36"/>
      <c r="EK519" s="36"/>
      <c r="EL519" s="36"/>
      <c r="EM519" s="36"/>
      <c r="EN519" s="36"/>
      <c r="EO519" s="36"/>
      <c r="EP519" s="36"/>
      <c r="EQ519" s="36"/>
      <c r="ER519" s="36"/>
      <c r="ES519" s="36"/>
      <c r="ET519" s="36"/>
      <c r="EU519" s="36"/>
    </row>
    <row r="520" spans="1:151" ht="183.75" customHeight="1" x14ac:dyDescent="0.3">
      <c r="A520" s="36"/>
      <c r="B520" s="36"/>
      <c r="C520" s="36"/>
      <c r="D520" s="36"/>
      <c r="E520" s="37"/>
      <c r="F520" s="36"/>
      <c r="G520" s="36"/>
      <c r="H520" s="36"/>
      <c r="I520" s="37"/>
      <c r="J520" s="38"/>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8"/>
      <c r="AS520" s="36"/>
      <c r="AT520" s="36"/>
      <c r="AU520" s="36"/>
      <c r="AV520" s="36"/>
      <c r="AW520" s="36"/>
      <c r="AX520" s="36"/>
      <c r="AY520" s="36"/>
      <c r="AZ520" s="36"/>
      <c r="BA520" s="36"/>
      <c r="BB520" s="36"/>
      <c r="BC520" s="36"/>
      <c r="BD520" s="36"/>
      <c r="BE520" s="36"/>
      <c r="BF520" s="36"/>
      <c r="BG520" s="36"/>
      <c r="BH520" s="36"/>
      <c r="BI520" s="36"/>
      <c r="BJ520" s="36"/>
      <c r="BK520" s="36"/>
      <c r="BL520" s="36"/>
      <c r="BM520" s="36"/>
      <c r="BN520" s="36"/>
      <c r="BO520" s="36"/>
      <c r="BP520" s="36"/>
      <c r="BQ520" s="36"/>
      <c r="BR520" s="36"/>
      <c r="BS520" s="36"/>
      <c r="BT520" s="36"/>
      <c r="BU520" s="36"/>
      <c r="BV520" s="36"/>
      <c r="BW520" s="36"/>
      <c r="BX520" s="36"/>
      <c r="BY520" s="36"/>
      <c r="BZ520" s="36"/>
      <c r="CA520" s="36"/>
      <c r="CB520" s="36"/>
      <c r="CC520" s="36"/>
      <c r="CD520" s="36"/>
      <c r="CE520" s="36"/>
      <c r="CF520" s="36"/>
      <c r="CG520" s="36"/>
      <c r="CH520" s="36"/>
      <c r="CI520" s="36"/>
      <c r="CJ520" s="36"/>
      <c r="CK520" s="36"/>
      <c r="CL520" s="36"/>
      <c r="CM520" s="36"/>
      <c r="CN520" s="36"/>
      <c r="CO520" s="36"/>
      <c r="CP520" s="36"/>
      <c r="CQ520" s="36"/>
      <c r="CR520" s="36"/>
      <c r="CS520" s="36"/>
      <c r="CT520" s="36"/>
      <c r="CU520" s="36"/>
      <c r="CV520" s="36"/>
      <c r="CW520" s="36"/>
      <c r="CX520" s="36"/>
      <c r="CY520" s="36"/>
      <c r="CZ520" s="36"/>
      <c r="DA520" s="36"/>
      <c r="DB520" s="36"/>
      <c r="DC520" s="36"/>
      <c r="DD520" s="36"/>
      <c r="DE520" s="36"/>
      <c r="DF520" s="36"/>
      <c r="DG520" s="36"/>
      <c r="DH520" s="36"/>
      <c r="DI520" s="36"/>
      <c r="DJ520" s="36"/>
      <c r="DK520" s="36"/>
      <c r="DL520" s="36"/>
      <c r="DM520" s="36"/>
      <c r="DN520" s="36"/>
      <c r="DO520" s="36"/>
      <c r="DP520" s="36"/>
      <c r="DQ520" s="36"/>
      <c r="DR520" s="36"/>
      <c r="DS520" s="36"/>
      <c r="DT520" s="36"/>
      <c r="DU520" s="36"/>
      <c r="DV520" s="36"/>
      <c r="DW520" s="36"/>
      <c r="DX520" s="36"/>
      <c r="DY520" s="36"/>
      <c r="DZ520" s="36"/>
      <c r="EA520" s="36"/>
      <c r="EB520" s="36"/>
      <c r="EC520" s="36"/>
      <c r="ED520" s="36"/>
      <c r="EE520" s="36"/>
      <c r="EF520" s="36"/>
      <c r="EG520" s="36"/>
      <c r="EH520" s="36"/>
      <c r="EI520" s="36"/>
      <c r="EJ520" s="36"/>
      <c r="EK520" s="36"/>
      <c r="EL520" s="36"/>
      <c r="EM520" s="36"/>
      <c r="EN520" s="36"/>
      <c r="EO520" s="36"/>
      <c r="EP520" s="36"/>
      <c r="EQ520" s="36"/>
      <c r="ER520" s="36"/>
      <c r="ES520" s="36"/>
      <c r="ET520" s="36"/>
      <c r="EU520" s="36"/>
    </row>
    <row r="521" spans="1:151" ht="183.75" customHeight="1" x14ac:dyDescent="0.3">
      <c r="A521" s="36"/>
      <c r="B521" s="36"/>
      <c r="C521" s="36"/>
      <c r="D521" s="36"/>
      <c r="E521" s="37"/>
      <c r="F521" s="36"/>
      <c r="G521" s="36"/>
      <c r="H521" s="36"/>
      <c r="I521" s="37"/>
      <c r="J521" s="38"/>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8"/>
      <c r="AS521" s="36"/>
      <c r="AT521" s="36"/>
      <c r="AU521" s="36"/>
      <c r="AV521" s="36"/>
      <c r="AW521" s="36"/>
      <c r="AX521" s="36"/>
      <c r="AY521" s="36"/>
      <c r="AZ521" s="36"/>
      <c r="BA521" s="36"/>
      <c r="BB521" s="36"/>
      <c r="BC521" s="36"/>
      <c r="BD521" s="36"/>
      <c r="BE521" s="36"/>
      <c r="BF521" s="36"/>
      <c r="BG521" s="36"/>
      <c r="BH521" s="36"/>
      <c r="BI521" s="36"/>
      <c r="BJ521" s="36"/>
      <c r="BK521" s="36"/>
      <c r="BL521" s="36"/>
      <c r="BM521" s="36"/>
      <c r="BN521" s="36"/>
      <c r="BO521" s="36"/>
      <c r="BP521" s="36"/>
      <c r="BQ521" s="36"/>
      <c r="BR521" s="36"/>
      <c r="BS521" s="36"/>
      <c r="BT521" s="36"/>
      <c r="BU521" s="36"/>
      <c r="BV521" s="36"/>
      <c r="BW521" s="36"/>
      <c r="BX521" s="36"/>
      <c r="BY521" s="36"/>
      <c r="BZ521" s="36"/>
      <c r="CA521" s="36"/>
      <c r="CB521" s="36"/>
      <c r="CC521" s="36"/>
      <c r="CD521" s="36"/>
      <c r="CE521" s="36"/>
      <c r="CF521" s="36"/>
      <c r="CG521" s="36"/>
      <c r="CH521" s="36"/>
      <c r="CI521" s="36"/>
      <c r="CJ521" s="36"/>
      <c r="CK521" s="36"/>
      <c r="CL521" s="36"/>
      <c r="CM521" s="36"/>
      <c r="CN521" s="36"/>
      <c r="CO521" s="36"/>
      <c r="CP521" s="36"/>
      <c r="CQ521" s="36"/>
      <c r="CR521" s="36"/>
      <c r="CS521" s="36"/>
      <c r="CT521" s="36"/>
      <c r="CU521" s="36"/>
      <c r="CV521" s="36"/>
      <c r="CW521" s="36"/>
      <c r="CX521" s="36"/>
      <c r="CY521" s="36"/>
      <c r="CZ521" s="36"/>
      <c r="DA521" s="36"/>
      <c r="DB521" s="36"/>
      <c r="DC521" s="36"/>
      <c r="DD521" s="36"/>
      <c r="DE521" s="36"/>
      <c r="DF521" s="36"/>
      <c r="DG521" s="36"/>
      <c r="DH521" s="36"/>
      <c r="DI521" s="36"/>
      <c r="DJ521" s="36"/>
      <c r="DK521" s="36"/>
      <c r="DL521" s="36"/>
      <c r="DM521" s="36"/>
      <c r="DN521" s="36"/>
      <c r="DO521" s="36"/>
      <c r="DP521" s="36"/>
      <c r="DQ521" s="36"/>
      <c r="DR521" s="36"/>
      <c r="DS521" s="36"/>
      <c r="DT521" s="36"/>
      <c r="DU521" s="36"/>
      <c r="DV521" s="36"/>
      <c r="DW521" s="36"/>
      <c r="DX521" s="36"/>
      <c r="DY521" s="36"/>
      <c r="DZ521" s="36"/>
      <c r="EA521" s="36"/>
      <c r="EB521" s="36"/>
      <c r="EC521" s="36"/>
      <c r="ED521" s="36"/>
      <c r="EE521" s="36"/>
      <c r="EF521" s="36"/>
      <c r="EG521" s="36"/>
      <c r="EH521" s="36"/>
      <c r="EI521" s="36"/>
      <c r="EJ521" s="36"/>
      <c r="EK521" s="36"/>
      <c r="EL521" s="36"/>
      <c r="EM521" s="36"/>
      <c r="EN521" s="36"/>
      <c r="EO521" s="36"/>
      <c r="EP521" s="36"/>
      <c r="EQ521" s="36"/>
      <c r="ER521" s="36"/>
      <c r="ES521" s="36"/>
      <c r="ET521" s="36"/>
      <c r="EU521" s="36"/>
    </row>
    <row r="522" spans="1:151" ht="183.75" customHeight="1" x14ac:dyDescent="0.3">
      <c r="A522" s="36"/>
      <c r="B522" s="36"/>
      <c r="C522" s="36"/>
      <c r="D522" s="36"/>
      <c r="E522" s="37"/>
      <c r="F522" s="36"/>
      <c r="G522" s="36"/>
      <c r="H522" s="36"/>
      <c r="I522" s="37"/>
      <c r="J522" s="38"/>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8"/>
      <c r="AS522" s="36"/>
      <c r="AT522" s="36"/>
      <c r="AU522" s="36"/>
      <c r="AV522" s="36"/>
      <c r="AW522" s="36"/>
      <c r="AX522" s="36"/>
      <c r="AY522" s="36"/>
      <c r="AZ522" s="36"/>
      <c r="BA522" s="36"/>
      <c r="BB522" s="36"/>
      <c r="BC522" s="36"/>
      <c r="BD522" s="36"/>
      <c r="BE522" s="36"/>
      <c r="BF522" s="36"/>
      <c r="BG522" s="36"/>
      <c r="BH522" s="36"/>
      <c r="BI522" s="36"/>
      <c r="BJ522" s="36"/>
      <c r="BK522" s="36"/>
      <c r="BL522" s="36"/>
      <c r="BM522" s="36"/>
      <c r="BN522" s="36"/>
      <c r="BO522" s="36"/>
      <c r="BP522" s="36"/>
      <c r="BQ522" s="36"/>
      <c r="BR522" s="36"/>
      <c r="BS522" s="36"/>
      <c r="BT522" s="36"/>
      <c r="BU522" s="36"/>
      <c r="BV522" s="36"/>
      <c r="BW522" s="36"/>
      <c r="BX522" s="36"/>
      <c r="BY522" s="36"/>
      <c r="BZ522" s="36"/>
      <c r="CA522" s="36"/>
      <c r="CB522" s="36"/>
      <c r="CC522" s="36"/>
      <c r="CD522" s="36"/>
      <c r="CE522" s="36"/>
      <c r="CF522" s="36"/>
      <c r="CG522" s="36"/>
      <c r="CH522" s="36"/>
      <c r="CI522" s="36"/>
      <c r="CJ522" s="36"/>
      <c r="CK522" s="36"/>
      <c r="CL522" s="36"/>
      <c r="CM522" s="36"/>
      <c r="CN522" s="36"/>
      <c r="CO522" s="36"/>
      <c r="CP522" s="36"/>
      <c r="CQ522" s="36"/>
      <c r="CR522" s="36"/>
      <c r="CS522" s="36"/>
      <c r="CT522" s="36"/>
      <c r="CU522" s="36"/>
      <c r="CV522" s="36"/>
      <c r="CW522" s="36"/>
      <c r="CX522" s="36"/>
      <c r="CY522" s="36"/>
      <c r="CZ522" s="36"/>
      <c r="DA522" s="36"/>
      <c r="DB522" s="36"/>
      <c r="DC522" s="36"/>
      <c r="DD522" s="36"/>
      <c r="DE522" s="36"/>
      <c r="DF522" s="36"/>
      <c r="DG522" s="36"/>
      <c r="DH522" s="36"/>
      <c r="DI522" s="36"/>
      <c r="DJ522" s="36"/>
      <c r="DK522" s="36"/>
      <c r="DL522" s="36"/>
      <c r="DM522" s="36"/>
      <c r="DN522" s="36"/>
      <c r="DO522" s="36"/>
      <c r="DP522" s="36"/>
      <c r="DQ522" s="36"/>
      <c r="DR522" s="36"/>
      <c r="DS522" s="36"/>
      <c r="DT522" s="36"/>
      <c r="DU522" s="36"/>
      <c r="DV522" s="36"/>
      <c r="DW522" s="36"/>
      <c r="DX522" s="36"/>
      <c r="DY522" s="36"/>
      <c r="DZ522" s="36"/>
      <c r="EA522" s="36"/>
      <c r="EB522" s="36"/>
      <c r="EC522" s="36"/>
      <c r="ED522" s="36"/>
      <c r="EE522" s="36"/>
      <c r="EF522" s="36"/>
      <c r="EG522" s="36"/>
      <c r="EH522" s="36"/>
      <c r="EI522" s="36"/>
      <c r="EJ522" s="36"/>
      <c r="EK522" s="36"/>
      <c r="EL522" s="36"/>
      <c r="EM522" s="36"/>
      <c r="EN522" s="36"/>
      <c r="EO522" s="36"/>
      <c r="EP522" s="36"/>
      <c r="EQ522" s="36"/>
      <c r="ER522" s="36"/>
      <c r="ES522" s="36"/>
      <c r="ET522" s="36"/>
      <c r="EU522" s="36"/>
    </row>
    <row r="523" spans="1:151" ht="183.75" customHeight="1" x14ac:dyDescent="0.3">
      <c r="A523" s="36"/>
      <c r="B523" s="36"/>
      <c r="C523" s="36"/>
      <c r="D523" s="36"/>
      <c r="E523" s="37"/>
      <c r="F523" s="36"/>
      <c r="G523" s="36"/>
      <c r="H523" s="36"/>
      <c r="I523" s="37"/>
      <c r="J523" s="38"/>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8"/>
      <c r="AS523" s="36"/>
      <c r="AT523" s="36"/>
      <c r="AU523" s="36"/>
      <c r="AV523" s="36"/>
      <c r="AW523" s="36"/>
      <c r="AX523" s="36"/>
      <c r="AY523" s="36"/>
      <c r="AZ523" s="36"/>
      <c r="BA523" s="36"/>
      <c r="BB523" s="36"/>
      <c r="BC523" s="36"/>
      <c r="BD523" s="36"/>
      <c r="BE523" s="36"/>
      <c r="BF523" s="36"/>
      <c r="BG523" s="36"/>
      <c r="BH523" s="36"/>
      <c r="BI523" s="36"/>
      <c r="BJ523" s="36"/>
      <c r="BK523" s="36"/>
      <c r="BL523" s="36"/>
      <c r="BM523" s="36"/>
      <c r="BN523" s="36"/>
      <c r="BO523" s="36"/>
      <c r="BP523" s="36"/>
      <c r="BQ523" s="36"/>
      <c r="BR523" s="36"/>
      <c r="BS523" s="36"/>
      <c r="BT523" s="36"/>
      <c r="BU523" s="36"/>
      <c r="BV523" s="36"/>
      <c r="BW523" s="36"/>
      <c r="BX523" s="36"/>
      <c r="BY523" s="36"/>
      <c r="BZ523" s="36"/>
      <c r="CA523" s="36"/>
      <c r="CB523" s="36"/>
      <c r="CC523" s="36"/>
      <c r="CD523" s="36"/>
      <c r="CE523" s="36"/>
      <c r="CF523" s="36"/>
      <c r="CG523" s="36"/>
      <c r="CH523" s="36"/>
      <c r="CI523" s="36"/>
      <c r="CJ523" s="36"/>
      <c r="CK523" s="36"/>
      <c r="CL523" s="36"/>
      <c r="CM523" s="36"/>
      <c r="CN523" s="36"/>
      <c r="CO523" s="36"/>
      <c r="CP523" s="36"/>
      <c r="CQ523" s="36"/>
      <c r="CR523" s="36"/>
      <c r="CS523" s="36"/>
      <c r="CT523" s="36"/>
      <c r="CU523" s="36"/>
      <c r="CV523" s="36"/>
      <c r="CW523" s="36"/>
      <c r="CX523" s="36"/>
      <c r="CY523" s="36"/>
      <c r="CZ523" s="36"/>
      <c r="DA523" s="36"/>
      <c r="DB523" s="36"/>
      <c r="DC523" s="36"/>
      <c r="DD523" s="36"/>
      <c r="DE523" s="36"/>
      <c r="DF523" s="36"/>
      <c r="DG523" s="36"/>
      <c r="DH523" s="36"/>
      <c r="DI523" s="36"/>
      <c r="DJ523" s="36"/>
      <c r="DK523" s="36"/>
      <c r="DL523" s="36"/>
      <c r="DM523" s="36"/>
      <c r="DN523" s="36"/>
      <c r="DO523" s="36"/>
      <c r="DP523" s="36"/>
      <c r="DQ523" s="36"/>
      <c r="DR523" s="36"/>
      <c r="DS523" s="36"/>
      <c r="DT523" s="36"/>
      <c r="DU523" s="36"/>
      <c r="DV523" s="36"/>
      <c r="DW523" s="36"/>
      <c r="DX523" s="36"/>
      <c r="DY523" s="36"/>
      <c r="DZ523" s="36"/>
      <c r="EA523" s="36"/>
      <c r="EB523" s="36"/>
      <c r="EC523" s="36"/>
      <c r="ED523" s="36"/>
      <c r="EE523" s="36"/>
      <c r="EF523" s="36"/>
      <c r="EG523" s="36"/>
      <c r="EH523" s="36"/>
      <c r="EI523" s="36"/>
      <c r="EJ523" s="36"/>
      <c r="EK523" s="36"/>
      <c r="EL523" s="36"/>
      <c r="EM523" s="36"/>
      <c r="EN523" s="36"/>
      <c r="EO523" s="36"/>
      <c r="EP523" s="36"/>
      <c r="EQ523" s="36"/>
      <c r="ER523" s="36"/>
      <c r="ES523" s="36"/>
      <c r="ET523" s="36"/>
      <c r="EU523" s="36"/>
    </row>
    <row r="524" spans="1:151" ht="183.75" customHeight="1" x14ac:dyDescent="0.3">
      <c r="A524" s="36"/>
      <c r="B524" s="36"/>
      <c r="C524" s="36"/>
      <c r="D524" s="36"/>
      <c r="E524" s="37"/>
      <c r="F524" s="36"/>
      <c r="G524" s="36"/>
      <c r="H524" s="36"/>
      <c r="I524" s="37"/>
      <c r="J524" s="38"/>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8"/>
      <c r="AS524" s="36"/>
      <c r="AT524" s="36"/>
      <c r="AU524" s="36"/>
      <c r="AV524" s="36"/>
      <c r="AW524" s="36"/>
      <c r="AX524" s="36"/>
      <c r="AY524" s="36"/>
      <c r="AZ524" s="36"/>
      <c r="BA524" s="36"/>
      <c r="BB524" s="36"/>
      <c r="BC524" s="36"/>
      <c r="BD524" s="36"/>
      <c r="BE524" s="36"/>
      <c r="BF524" s="36"/>
      <c r="BG524" s="36"/>
      <c r="BH524" s="36"/>
      <c r="BI524" s="36"/>
      <c r="BJ524" s="36"/>
      <c r="BK524" s="36"/>
      <c r="BL524" s="36"/>
      <c r="BM524" s="36"/>
      <c r="BN524" s="36"/>
      <c r="BO524" s="36"/>
      <c r="BP524" s="36"/>
      <c r="BQ524" s="36"/>
      <c r="BR524" s="36"/>
      <c r="BS524" s="36"/>
      <c r="BT524" s="36"/>
      <c r="BU524" s="36"/>
      <c r="BV524" s="36"/>
      <c r="BW524" s="36"/>
      <c r="BX524" s="36"/>
      <c r="BY524" s="36"/>
      <c r="BZ524" s="36"/>
      <c r="CA524" s="36"/>
      <c r="CB524" s="36"/>
      <c r="CC524" s="36"/>
      <c r="CD524" s="36"/>
      <c r="CE524" s="36"/>
      <c r="CF524" s="36"/>
      <c r="CG524" s="36"/>
      <c r="CH524" s="36"/>
      <c r="CI524" s="36"/>
      <c r="CJ524" s="36"/>
      <c r="CK524" s="36"/>
      <c r="CL524" s="36"/>
      <c r="CM524" s="36"/>
      <c r="CN524" s="36"/>
      <c r="CO524" s="36"/>
      <c r="CP524" s="36"/>
      <c r="CQ524" s="36"/>
      <c r="CR524" s="36"/>
      <c r="CS524" s="36"/>
      <c r="CT524" s="36"/>
      <c r="CU524" s="36"/>
      <c r="CV524" s="36"/>
      <c r="CW524" s="36"/>
      <c r="CX524" s="36"/>
      <c r="CY524" s="36"/>
      <c r="CZ524" s="36"/>
      <c r="DA524" s="36"/>
      <c r="DB524" s="36"/>
      <c r="DC524" s="36"/>
      <c r="DD524" s="36"/>
      <c r="DE524" s="36"/>
      <c r="DF524" s="36"/>
      <c r="DG524" s="36"/>
      <c r="DH524" s="36"/>
      <c r="DI524" s="36"/>
      <c r="DJ524" s="36"/>
      <c r="DK524" s="36"/>
      <c r="DL524" s="36"/>
      <c r="DM524" s="36"/>
      <c r="DN524" s="36"/>
      <c r="DO524" s="36"/>
      <c r="DP524" s="36"/>
      <c r="DQ524" s="36"/>
      <c r="DR524" s="36"/>
      <c r="DS524" s="36"/>
      <c r="DT524" s="36"/>
      <c r="DU524" s="36"/>
      <c r="DV524" s="36"/>
      <c r="DW524" s="36"/>
      <c r="DX524" s="36"/>
      <c r="DY524" s="36"/>
      <c r="DZ524" s="36"/>
      <c r="EA524" s="36"/>
      <c r="EB524" s="36"/>
      <c r="EC524" s="36"/>
      <c r="ED524" s="36"/>
      <c r="EE524" s="36"/>
      <c r="EF524" s="36"/>
      <c r="EG524" s="36"/>
      <c r="EH524" s="36"/>
      <c r="EI524" s="36"/>
      <c r="EJ524" s="36"/>
      <c r="EK524" s="36"/>
      <c r="EL524" s="36"/>
      <c r="EM524" s="36"/>
      <c r="EN524" s="36"/>
      <c r="EO524" s="36"/>
      <c r="EP524" s="36"/>
      <c r="EQ524" s="36"/>
      <c r="ER524" s="36"/>
      <c r="ES524" s="36"/>
      <c r="ET524" s="36"/>
      <c r="EU524" s="36"/>
    </row>
    <row r="525" spans="1:151" ht="183.75" customHeight="1" x14ac:dyDescent="0.3">
      <c r="A525" s="36"/>
      <c r="B525" s="36"/>
      <c r="C525" s="36"/>
      <c r="D525" s="36"/>
      <c r="E525" s="37"/>
      <c r="F525" s="36"/>
      <c r="G525" s="36"/>
      <c r="H525" s="36"/>
      <c r="I525" s="37"/>
      <c r="J525" s="38"/>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8"/>
      <c r="AS525" s="36"/>
      <c r="AT525" s="36"/>
      <c r="AU525" s="36"/>
      <c r="AV525" s="36"/>
      <c r="AW525" s="36"/>
      <c r="AX525" s="36"/>
      <c r="AY525" s="36"/>
      <c r="AZ525" s="36"/>
      <c r="BA525" s="36"/>
      <c r="BB525" s="36"/>
      <c r="BC525" s="36"/>
      <c r="BD525" s="36"/>
      <c r="BE525" s="36"/>
      <c r="BF525" s="36"/>
      <c r="BG525" s="36"/>
      <c r="BH525" s="36"/>
      <c r="BI525" s="36"/>
      <c r="BJ525" s="36"/>
      <c r="BK525" s="36"/>
      <c r="BL525" s="36"/>
      <c r="BM525" s="36"/>
      <c r="BN525" s="36"/>
      <c r="BO525" s="36"/>
      <c r="BP525" s="36"/>
      <c r="BQ525" s="36"/>
      <c r="BR525" s="36"/>
      <c r="BS525" s="36"/>
      <c r="BT525" s="36"/>
      <c r="BU525" s="36"/>
      <c r="BV525" s="36"/>
      <c r="BW525" s="36"/>
      <c r="BX525" s="36"/>
      <c r="BY525" s="36"/>
      <c r="BZ525" s="36"/>
      <c r="CA525" s="36"/>
      <c r="CB525" s="36"/>
      <c r="CC525" s="36"/>
      <c r="CD525" s="36"/>
      <c r="CE525" s="36"/>
      <c r="CF525" s="36"/>
      <c r="CG525" s="36"/>
      <c r="CH525" s="36"/>
      <c r="CI525" s="36"/>
      <c r="CJ525" s="36"/>
      <c r="CK525" s="36"/>
      <c r="CL525" s="36"/>
      <c r="CM525" s="36"/>
      <c r="CN525" s="36"/>
      <c r="CO525" s="36"/>
      <c r="CP525" s="36"/>
      <c r="CQ525" s="36"/>
      <c r="CR525" s="36"/>
      <c r="CS525" s="36"/>
      <c r="CT525" s="36"/>
      <c r="CU525" s="36"/>
      <c r="CV525" s="36"/>
      <c r="CW525" s="36"/>
      <c r="CX525" s="36"/>
      <c r="CY525" s="36"/>
      <c r="CZ525" s="36"/>
      <c r="DA525" s="36"/>
      <c r="DB525" s="36"/>
      <c r="DC525" s="36"/>
      <c r="DD525" s="36"/>
      <c r="DE525" s="36"/>
      <c r="DF525" s="36"/>
      <c r="DG525" s="36"/>
      <c r="DH525" s="36"/>
      <c r="DI525" s="36"/>
      <c r="DJ525" s="36"/>
      <c r="DK525" s="36"/>
      <c r="DL525" s="36"/>
      <c r="DM525" s="36"/>
      <c r="DN525" s="36"/>
      <c r="DO525" s="36"/>
      <c r="DP525" s="36"/>
      <c r="DQ525" s="36"/>
      <c r="DR525" s="36"/>
      <c r="DS525" s="36"/>
      <c r="DT525" s="36"/>
      <c r="DU525" s="36"/>
      <c r="DV525" s="36"/>
      <c r="DW525" s="36"/>
      <c r="DX525" s="36"/>
      <c r="DY525" s="36"/>
      <c r="DZ525" s="36"/>
      <c r="EA525" s="36"/>
      <c r="EB525" s="36"/>
      <c r="EC525" s="36"/>
      <c r="ED525" s="36"/>
      <c r="EE525" s="36"/>
      <c r="EF525" s="36"/>
      <c r="EG525" s="36"/>
      <c r="EH525" s="36"/>
      <c r="EI525" s="36"/>
      <c r="EJ525" s="36"/>
      <c r="EK525" s="36"/>
      <c r="EL525" s="36"/>
      <c r="EM525" s="36"/>
      <c r="EN525" s="36"/>
      <c r="EO525" s="36"/>
      <c r="EP525" s="36"/>
      <c r="EQ525" s="36"/>
      <c r="ER525" s="36"/>
      <c r="ES525" s="36"/>
      <c r="ET525" s="36"/>
      <c r="EU525" s="36"/>
    </row>
    <row r="526" spans="1:151" ht="183.75" customHeight="1" x14ac:dyDescent="0.3">
      <c r="A526" s="36"/>
      <c r="B526" s="36"/>
      <c r="C526" s="36"/>
      <c r="D526" s="36"/>
      <c r="E526" s="37"/>
      <c r="F526" s="36"/>
      <c r="G526" s="36"/>
      <c r="H526" s="36"/>
      <c r="I526" s="37"/>
      <c r="J526" s="38"/>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8"/>
      <c r="AS526" s="36"/>
      <c r="AT526" s="36"/>
      <c r="AU526" s="36"/>
      <c r="AV526" s="36"/>
      <c r="AW526" s="36"/>
      <c r="AX526" s="36"/>
      <c r="AY526" s="36"/>
      <c r="AZ526" s="36"/>
      <c r="BA526" s="36"/>
      <c r="BB526" s="36"/>
      <c r="BC526" s="36"/>
      <c r="BD526" s="36"/>
      <c r="BE526" s="36"/>
      <c r="BF526" s="36"/>
      <c r="BG526" s="36"/>
      <c r="BH526" s="36"/>
      <c r="BI526" s="36"/>
      <c r="BJ526" s="36"/>
      <c r="BK526" s="36"/>
      <c r="BL526" s="36"/>
      <c r="BM526" s="36"/>
      <c r="BN526" s="36"/>
      <c r="BO526" s="36"/>
      <c r="BP526" s="36"/>
      <c r="BQ526" s="36"/>
      <c r="BR526" s="36"/>
      <c r="BS526" s="36"/>
      <c r="BT526" s="36"/>
      <c r="BU526" s="36"/>
      <c r="BV526" s="36"/>
      <c r="BW526" s="36"/>
      <c r="BX526" s="36"/>
      <c r="BY526" s="36"/>
      <c r="BZ526" s="36"/>
      <c r="CA526" s="36"/>
      <c r="CB526" s="36"/>
      <c r="CC526" s="36"/>
      <c r="CD526" s="36"/>
      <c r="CE526" s="36"/>
      <c r="CF526" s="36"/>
      <c r="CG526" s="36"/>
      <c r="CH526" s="36"/>
      <c r="CI526" s="36"/>
      <c r="CJ526" s="36"/>
      <c r="CK526" s="36"/>
      <c r="CL526" s="36"/>
      <c r="CM526" s="36"/>
      <c r="CN526" s="36"/>
      <c r="CO526" s="36"/>
      <c r="CP526" s="36"/>
      <c r="CQ526" s="36"/>
      <c r="CR526" s="36"/>
      <c r="CS526" s="36"/>
      <c r="CT526" s="36"/>
      <c r="CU526" s="36"/>
      <c r="CV526" s="36"/>
      <c r="CW526" s="36"/>
      <c r="CX526" s="36"/>
      <c r="CY526" s="36"/>
      <c r="CZ526" s="36"/>
      <c r="DA526" s="36"/>
      <c r="DB526" s="36"/>
      <c r="DC526" s="36"/>
      <c r="DD526" s="36"/>
      <c r="DE526" s="36"/>
      <c r="DF526" s="36"/>
      <c r="DG526" s="36"/>
      <c r="DH526" s="36"/>
      <c r="DI526" s="36"/>
      <c r="DJ526" s="36"/>
      <c r="DK526" s="36"/>
      <c r="DL526" s="36"/>
      <c r="DM526" s="36"/>
      <c r="DN526" s="36"/>
      <c r="DO526" s="36"/>
      <c r="DP526" s="36"/>
      <c r="DQ526" s="36"/>
      <c r="DR526" s="36"/>
      <c r="DS526" s="36"/>
      <c r="DT526" s="36"/>
      <c r="DU526" s="36"/>
      <c r="DV526" s="36"/>
      <c r="DW526" s="36"/>
      <c r="DX526" s="36"/>
      <c r="DY526" s="36"/>
      <c r="DZ526" s="36"/>
      <c r="EA526" s="36"/>
      <c r="EB526" s="36"/>
      <c r="EC526" s="36"/>
      <c r="ED526" s="36"/>
      <c r="EE526" s="36"/>
      <c r="EF526" s="36"/>
      <c r="EG526" s="36"/>
      <c r="EH526" s="36"/>
      <c r="EI526" s="36"/>
      <c r="EJ526" s="36"/>
      <c r="EK526" s="36"/>
      <c r="EL526" s="36"/>
      <c r="EM526" s="36"/>
      <c r="EN526" s="36"/>
      <c r="EO526" s="36"/>
      <c r="EP526" s="36"/>
      <c r="EQ526" s="36"/>
      <c r="ER526" s="36"/>
      <c r="ES526" s="36"/>
      <c r="ET526" s="36"/>
      <c r="EU526" s="36"/>
    </row>
    <row r="527" spans="1:151" ht="183.75" customHeight="1" x14ac:dyDescent="0.3">
      <c r="A527" s="36"/>
      <c r="B527" s="36"/>
      <c r="C527" s="36"/>
      <c r="D527" s="36"/>
      <c r="E527" s="37"/>
      <c r="F527" s="36"/>
      <c r="G527" s="36"/>
      <c r="H527" s="36"/>
      <c r="I527" s="37"/>
      <c r="J527" s="38"/>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8"/>
      <c r="AS527" s="36"/>
      <c r="AT527" s="36"/>
      <c r="AU527" s="36"/>
      <c r="AV527" s="36"/>
      <c r="AW527" s="36"/>
      <c r="AX527" s="36"/>
      <c r="AY527" s="36"/>
      <c r="AZ527" s="36"/>
      <c r="BA527" s="36"/>
      <c r="BB527" s="36"/>
      <c r="BC527" s="36"/>
      <c r="BD527" s="36"/>
      <c r="BE527" s="36"/>
      <c r="BF527" s="36"/>
      <c r="BG527" s="36"/>
      <c r="BH527" s="36"/>
      <c r="BI527" s="36"/>
      <c r="BJ527" s="36"/>
      <c r="BK527" s="36"/>
      <c r="BL527" s="36"/>
      <c r="BM527" s="36"/>
      <c r="BN527" s="36"/>
      <c r="BO527" s="36"/>
      <c r="BP527" s="36"/>
      <c r="BQ527" s="36"/>
      <c r="BR527" s="36"/>
      <c r="BS527" s="36"/>
      <c r="BT527" s="36"/>
      <c r="BU527" s="36"/>
      <c r="BV527" s="36"/>
      <c r="BW527" s="36"/>
      <c r="BX527" s="36"/>
      <c r="BY527" s="36"/>
      <c r="BZ527" s="36"/>
      <c r="CA527" s="36"/>
      <c r="CB527" s="36"/>
      <c r="CC527" s="36"/>
      <c r="CD527" s="36"/>
      <c r="CE527" s="36"/>
      <c r="CF527" s="36"/>
      <c r="CG527" s="36"/>
      <c r="CH527" s="36"/>
      <c r="CI527" s="36"/>
      <c r="CJ527" s="36"/>
      <c r="CK527" s="36"/>
      <c r="CL527" s="36"/>
      <c r="CM527" s="36"/>
      <c r="CN527" s="36"/>
      <c r="CO527" s="36"/>
      <c r="CP527" s="36"/>
      <c r="CQ527" s="36"/>
      <c r="CR527" s="36"/>
      <c r="CS527" s="36"/>
      <c r="CT527" s="36"/>
      <c r="CU527" s="36"/>
      <c r="CV527" s="36"/>
      <c r="CW527" s="36"/>
      <c r="CX527" s="36"/>
      <c r="CY527" s="36"/>
      <c r="CZ527" s="36"/>
      <c r="DA527" s="36"/>
      <c r="DB527" s="36"/>
      <c r="DC527" s="36"/>
      <c r="DD527" s="36"/>
      <c r="DE527" s="36"/>
      <c r="DF527" s="36"/>
      <c r="DG527" s="36"/>
      <c r="DH527" s="36"/>
      <c r="DI527" s="36"/>
      <c r="DJ527" s="36"/>
      <c r="DK527" s="36"/>
      <c r="DL527" s="36"/>
      <c r="DM527" s="36"/>
      <c r="DN527" s="36"/>
      <c r="DO527" s="36"/>
      <c r="DP527" s="36"/>
      <c r="DQ527" s="36"/>
      <c r="DR527" s="36"/>
      <c r="DS527" s="36"/>
      <c r="DT527" s="36"/>
      <c r="DU527" s="36"/>
      <c r="DV527" s="36"/>
      <c r="DW527" s="36"/>
      <c r="DX527" s="36"/>
      <c r="DY527" s="36"/>
      <c r="DZ527" s="36"/>
      <c r="EA527" s="36"/>
      <c r="EB527" s="36"/>
      <c r="EC527" s="36"/>
      <c r="ED527" s="36"/>
      <c r="EE527" s="36"/>
      <c r="EF527" s="36"/>
      <c r="EG527" s="36"/>
      <c r="EH527" s="36"/>
      <c r="EI527" s="36"/>
      <c r="EJ527" s="36"/>
      <c r="EK527" s="36"/>
      <c r="EL527" s="36"/>
      <c r="EM527" s="36"/>
      <c r="EN527" s="36"/>
      <c r="EO527" s="36"/>
      <c r="EP527" s="36"/>
      <c r="EQ527" s="36"/>
      <c r="ER527" s="36"/>
      <c r="ES527" s="36"/>
      <c r="ET527" s="36"/>
      <c r="EU527" s="36"/>
    </row>
    <row r="528" spans="1:151" ht="183.75" customHeight="1" x14ac:dyDescent="0.3">
      <c r="A528" s="36"/>
      <c r="B528" s="36"/>
      <c r="C528" s="36"/>
      <c r="D528" s="36"/>
      <c r="E528" s="37"/>
      <c r="F528" s="36"/>
      <c r="G528" s="36"/>
      <c r="H528" s="36"/>
      <c r="I528" s="37"/>
      <c r="J528" s="38"/>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8"/>
      <c r="AS528" s="36"/>
      <c r="AT528" s="36"/>
      <c r="AU528" s="36"/>
      <c r="AV528" s="36"/>
      <c r="AW528" s="36"/>
      <c r="AX528" s="36"/>
      <c r="AY528" s="36"/>
      <c r="AZ528" s="36"/>
      <c r="BA528" s="36"/>
      <c r="BB528" s="36"/>
      <c r="BC528" s="36"/>
      <c r="BD528" s="36"/>
      <c r="BE528" s="36"/>
      <c r="BF528" s="36"/>
      <c r="BG528" s="36"/>
      <c r="BH528" s="36"/>
      <c r="BI528" s="36"/>
      <c r="BJ528" s="36"/>
      <c r="BK528" s="36"/>
      <c r="BL528" s="36"/>
      <c r="BM528" s="36"/>
      <c r="BN528" s="36"/>
      <c r="BO528" s="36"/>
      <c r="BP528" s="36"/>
      <c r="BQ528" s="36"/>
      <c r="BR528" s="36"/>
      <c r="BS528" s="36"/>
      <c r="BT528" s="36"/>
      <c r="BU528" s="36"/>
      <c r="BV528" s="36"/>
      <c r="BW528" s="36"/>
      <c r="BX528" s="36"/>
      <c r="BY528" s="36"/>
      <c r="BZ528" s="36"/>
      <c r="CA528" s="36"/>
      <c r="CB528" s="36"/>
      <c r="CC528" s="36"/>
      <c r="CD528" s="36"/>
      <c r="CE528" s="36"/>
      <c r="CF528" s="36"/>
      <c r="CG528" s="36"/>
      <c r="CH528" s="36"/>
      <c r="CI528" s="36"/>
      <c r="CJ528" s="36"/>
      <c r="CK528" s="36"/>
      <c r="CL528" s="36"/>
      <c r="CM528" s="36"/>
      <c r="CN528" s="36"/>
      <c r="CO528" s="36"/>
      <c r="CP528" s="36"/>
      <c r="CQ528" s="36"/>
      <c r="CR528" s="36"/>
      <c r="CS528" s="36"/>
      <c r="CT528" s="36"/>
      <c r="CU528" s="36"/>
      <c r="CV528" s="36"/>
      <c r="CW528" s="36"/>
      <c r="CX528" s="36"/>
      <c r="CY528" s="36"/>
      <c r="CZ528" s="36"/>
      <c r="DA528" s="36"/>
      <c r="DB528" s="36"/>
      <c r="DC528" s="36"/>
      <c r="DD528" s="36"/>
      <c r="DE528" s="36"/>
      <c r="DF528" s="36"/>
      <c r="DG528" s="36"/>
      <c r="DH528" s="36"/>
      <c r="DI528" s="36"/>
      <c r="DJ528" s="36"/>
      <c r="DK528" s="36"/>
      <c r="DL528" s="36"/>
      <c r="DM528" s="36"/>
      <c r="DN528" s="36"/>
      <c r="DO528" s="36"/>
      <c r="DP528" s="36"/>
      <c r="DQ528" s="36"/>
      <c r="DR528" s="36"/>
      <c r="DS528" s="36"/>
      <c r="DT528" s="36"/>
      <c r="DU528" s="36"/>
      <c r="DV528" s="36"/>
      <c r="DW528" s="36"/>
      <c r="DX528" s="36"/>
      <c r="DY528" s="36"/>
      <c r="DZ528" s="36"/>
      <c r="EA528" s="36"/>
      <c r="EB528" s="36"/>
      <c r="EC528" s="36"/>
      <c r="ED528" s="36"/>
      <c r="EE528" s="36"/>
      <c r="EF528" s="36"/>
      <c r="EG528" s="36"/>
      <c r="EH528" s="36"/>
      <c r="EI528" s="36"/>
      <c r="EJ528" s="36"/>
      <c r="EK528" s="36"/>
      <c r="EL528" s="36"/>
      <c r="EM528" s="36"/>
      <c r="EN528" s="36"/>
      <c r="EO528" s="36"/>
      <c r="EP528" s="36"/>
      <c r="EQ528" s="36"/>
      <c r="ER528" s="36"/>
      <c r="ES528" s="36"/>
      <c r="ET528" s="36"/>
      <c r="EU528" s="36"/>
    </row>
    <row r="529" spans="1:151" ht="183.75" customHeight="1" x14ac:dyDescent="0.3">
      <c r="A529" s="36"/>
      <c r="B529" s="36"/>
      <c r="C529" s="36"/>
      <c r="D529" s="36"/>
      <c r="E529" s="37"/>
      <c r="F529" s="36"/>
      <c r="G529" s="36"/>
      <c r="H529" s="36"/>
      <c r="I529" s="37"/>
      <c r="J529" s="38"/>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8"/>
      <c r="AS529" s="36"/>
      <c r="AT529" s="36"/>
      <c r="AU529" s="36"/>
      <c r="AV529" s="36"/>
      <c r="AW529" s="36"/>
      <c r="AX529" s="36"/>
      <c r="AY529" s="36"/>
      <c r="AZ529" s="36"/>
      <c r="BA529" s="36"/>
      <c r="BB529" s="36"/>
      <c r="BC529" s="36"/>
      <c r="BD529" s="36"/>
      <c r="BE529" s="36"/>
      <c r="BF529" s="36"/>
      <c r="BG529" s="36"/>
      <c r="BH529" s="36"/>
      <c r="BI529" s="36"/>
      <c r="BJ529" s="36"/>
      <c r="BK529" s="36"/>
      <c r="BL529" s="36"/>
      <c r="BM529" s="36"/>
      <c r="BN529" s="36"/>
      <c r="BO529" s="36"/>
      <c r="BP529" s="36"/>
      <c r="BQ529" s="36"/>
      <c r="BR529" s="36"/>
      <c r="BS529" s="36"/>
      <c r="BT529" s="36"/>
      <c r="BU529" s="36"/>
      <c r="BV529" s="36"/>
      <c r="BW529" s="36"/>
      <c r="BX529" s="36"/>
      <c r="BY529" s="36"/>
      <c r="BZ529" s="36"/>
      <c r="CA529" s="36"/>
      <c r="CB529" s="36"/>
      <c r="CC529" s="36"/>
      <c r="CD529" s="36"/>
      <c r="CE529" s="36"/>
      <c r="CF529" s="36"/>
      <c r="CG529" s="36"/>
      <c r="CH529" s="36"/>
      <c r="CI529" s="36"/>
      <c r="CJ529" s="36"/>
      <c r="CK529" s="36"/>
      <c r="CL529" s="36"/>
      <c r="CM529" s="36"/>
      <c r="CN529" s="36"/>
      <c r="CO529" s="36"/>
      <c r="CP529" s="36"/>
      <c r="CQ529" s="36"/>
      <c r="CR529" s="36"/>
      <c r="CS529" s="36"/>
      <c r="CT529" s="36"/>
      <c r="CU529" s="36"/>
      <c r="CV529" s="36"/>
      <c r="CW529" s="36"/>
      <c r="CX529" s="36"/>
      <c r="CY529" s="36"/>
      <c r="CZ529" s="36"/>
      <c r="DA529" s="36"/>
      <c r="DB529" s="36"/>
      <c r="DC529" s="36"/>
      <c r="DD529" s="36"/>
      <c r="DE529" s="36"/>
      <c r="DF529" s="36"/>
      <c r="DG529" s="36"/>
      <c r="DH529" s="36"/>
      <c r="DI529" s="36"/>
      <c r="DJ529" s="36"/>
      <c r="DK529" s="36"/>
      <c r="DL529" s="36"/>
      <c r="DM529" s="36"/>
      <c r="DN529" s="36"/>
      <c r="DO529" s="36"/>
      <c r="DP529" s="36"/>
      <c r="DQ529" s="36"/>
      <c r="DR529" s="36"/>
      <c r="DS529" s="36"/>
      <c r="DT529" s="36"/>
      <c r="DU529" s="36"/>
      <c r="DV529" s="36"/>
      <c r="DW529" s="36"/>
      <c r="DX529" s="36"/>
      <c r="DY529" s="36"/>
      <c r="DZ529" s="36"/>
      <c r="EA529" s="36"/>
      <c r="EB529" s="36"/>
      <c r="EC529" s="36"/>
      <c r="ED529" s="36"/>
      <c r="EE529" s="36"/>
      <c r="EF529" s="36"/>
      <c r="EG529" s="36"/>
      <c r="EH529" s="36"/>
      <c r="EI529" s="36"/>
      <c r="EJ529" s="36"/>
      <c r="EK529" s="36"/>
      <c r="EL529" s="36"/>
      <c r="EM529" s="36"/>
      <c r="EN529" s="36"/>
      <c r="EO529" s="36"/>
      <c r="EP529" s="36"/>
      <c r="EQ529" s="36"/>
      <c r="ER529" s="36"/>
      <c r="ES529" s="36"/>
      <c r="ET529" s="36"/>
      <c r="EU529" s="36"/>
    </row>
    <row r="530" spans="1:151" ht="183.75" customHeight="1" x14ac:dyDescent="0.3">
      <c r="A530" s="36"/>
      <c r="B530" s="36"/>
      <c r="C530" s="36"/>
      <c r="D530" s="36"/>
      <c r="E530" s="37"/>
      <c r="F530" s="36"/>
      <c r="G530" s="36"/>
      <c r="H530" s="36"/>
      <c r="I530" s="37"/>
      <c r="J530" s="38"/>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8"/>
      <c r="AS530" s="36"/>
      <c r="AT530" s="36"/>
      <c r="AU530" s="36"/>
      <c r="AV530" s="36"/>
      <c r="AW530" s="36"/>
      <c r="AX530" s="36"/>
      <c r="AY530" s="36"/>
      <c r="AZ530" s="36"/>
      <c r="BA530" s="36"/>
      <c r="BB530" s="36"/>
      <c r="BC530" s="36"/>
      <c r="BD530" s="36"/>
      <c r="BE530" s="36"/>
      <c r="BF530" s="36"/>
      <c r="BG530" s="36"/>
      <c r="BH530" s="36"/>
      <c r="BI530" s="36"/>
      <c r="BJ530" s="36"/>
      <c r="BK530" s="36"/>
      <c r="BL530" s="36"/>
      <c r="BM530" s="36"/>
      <c r="BN530" s="36"/>
      <c r="BO530" s="36"/>
      <c r="BP530" s="36"/>
      <c r="BQ530" s="36"/>
      <c r="BR530" s="36"/>
      <c r="BS530" s="36"/>
      <c r="BT530" s="36"/>
      <c r="BU530" s="36"/>
      <c r="BV530" s="36"/>
      <c r="BW530" s="36"/>
      <c r="BX530" s="36"/>
      <c r="BY530" s="36"/>
      <c r="BZ530" s="36"/>
      <c r="CA530" s="36"/>
      <c r="CB530" s="36"/>
      <c r="CC530" s="36"/>
      <c r="CD530" s="36"/>
      <c r="CE530" s="36"/>
      <c r="CF530" s="36"/>
      <c r="CG530" s="36"/>
      <c r="CH530" s="36"/>
      <c r="CI530" s="36"/>
      <c r="CJ530" s="36"/>
      <c r="CK530" s="36"/>
      <c r="CL530" s="36"/>
      <c r="CM530" s="36"/>
      <c r="CN530" s="36"/>
      <c r="CO530" s="36"/>
      <c r="CP530" s="36"/>
      <c r="CQ530" s="36"/>
      <c r="CR530" s="36"/>
      <c r="CS530" s="36"/>
      <c r="CT530" s="36"/>
      <c r="CU530" s="36"/>
      <c r="CV530" s="36"/>
      <c r="CW530" s="36"/>
      <c r="CX530" s="36"/>
      <c r="CY530" s="36"/>
      <c r="CZ530" s="36"/>
      <c r="DA530" s="36"/>
      <c r="DB530" s="36"/>
      <c r="DC530" s="36"/>
      <c r="DD530" s="36"/>
      <c r="DE530" s="36"/>
      <c r="DF530" s="36"/>
      <c r="DG530" s="36"/>
      <c r="DH530" s="36"/>
      <c r="DI530" s="36"/>
      <c r="DJ530" s="36"/>
      <c r="DK530" s="36"/>
      <c r="DL530" s="36"/>
      <c r="DM530" s="36"/>
      <c r="DN530" s="36"/>
      <c r="DO530" s="36"/>
      <c r="DP530" s="36"/>
      <c r="DQ530" s="36"/>
      <c r="DR530" s="36"/>
      <c r="DS530" s="36"/>
      <c r="DT530" s="36"/>
      <c r="DU530" s="36"/>
      <c r="DV530" s="36"/>
      <c r="DW530" s="36"/>
      <c r="DX530" s="36"/>
      <c r="DY530" s="36"/>
      <c r="DZ530" s="36"/>
      <c r="EA530" s="36"/>
      <c r="EB530" s="36"/>
      <c r="EC530" s="36"/>
      <c r="ED530" s="36"/>
      <c r="EE530" s="36"/>
      <c r="EF530" s="36"/>
      <c r="EG530" s="36"/>
      <c r="EH530" s="36"/>
      <c r="EI530" s="36"/>
      <c r="EJ530" s="36"/>
      <c r="EK530" s="36"/>
      <c r="EL530" s="36"/>
      <c r="EM530" s="36"/>
      <c r="EN530" s="36"/>
      <c r="EO530" s="36"/>
      <c r="EP530" s="36"/>
      <c r="EQ530" s="36"/>
      <c r="ER530" s="36"/>
      <c r="ES530" s="36"/>
      <c r="ET530" s="36"/>
      <c r="EU530" s="36"/>
    </row>
    <row r="531" spans="1:151" ht="183.75" customHeight="1" x14ac:dyDescent="0.3">
      <c r="A531" s="36"/>
      <c r="B531" s="36"/>
      <c r="C531" s="36"/>
      <c r="D531" s="36"/>
      <c r="E531" s="37"/>
      <c r="F531" s="36"/>
      <c r="G531" s="36"/>
      <c r="H531" s="36"/>
      <c r="I531" s="37"/>
      <c r="J531" s="38"/>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8"/>
      <c r="AS531" s="36"/>
      <c r="AT531" s="36"/>
      <c r="AU531" s="36"/>
      <c r="AV531" s="36"/>
      <c r="AW531" s="36"/>
      <c r="AX531" s="36"/>
      <c r="AY531" s="36"/>
      <c r="AZ531" s="36"/>
      <c r="BA531" s="36"/>
      <c r="BB531" s="36"/>
      <c r="BC531" s="36"/>
      <c r="BD531" s="36"/>
      <c r="BE531" s="36"/>
      <c r="BF531" s="36"/>
      <c r="BG531" s="36"/>
      <c r="BH531" s="36"/>
      <c r="BI531" s="36"/>
      <c r="BJ531" s="36"/>
      <c r="BK531" s="36"/>
      <c r="BL531" s="36"/>
      <c r="BM531" s="36"/>
      <c r="BN531" s="36"/>
      <c r="BO531" s="36"/>
      <c r="BP531" s="36"/>
      <c r="BQ531" s="36"/>
      <c r="BR531" s="36"/>
      <c r="BS531" s="36"/>
      <c r="BT531" s="36"/>
      <c r="BU531" s="36"/>
      <c r="BV531" s="36"/>
      <c r="BW531" s="36"/>
      <c r="BX531" s="36"/>
      <c r="BY531" s="36"/>
      <c r="BZ531" s="36"/>
      <c r="CA531" s="36"/>
      <c r="CB531" s="36"/>
      <c r="CC531" s="36"/>
      <c r="CD531" s="36"/>
      <c r="CE531" s="36"/>
      <c r="CF531" s="36"/>
      <c r="CG531" s="36"/>
      <c r="CH531" s="36"/>
      <c r="CI531" s="36"/>
      <c r="CJ531" s="36"/>
      <c r="CK531" s="36"/>
      <c r="CL531" s="36"/>
      <c r="CM531" s="36"/>
      <c r="CN531" s="36"/>
      <c r="CO531" s="36"/>
      <c r="CP531" s="36"/>
      <c r="CQ531" s="36"/>
      <c r="CR531" s="36"/>
      <c r="CS531" s="36"/>
      <c r="CT531" s="36"/>
      <c r="CU531" s="36"/>
      <c r="CV531" s="36"/>
      <c r="CW531" s="36"/>
      <c r="CX531" s="36"/>
      <c r="CY531" s="36"/>
      <c r="CZ531" s="36"/>
      <c r="DA531" s="36"/>
      <c r="DB531" s="36"/>
      <c r="DC531" s="36"/>
      <c r="DD531" s="36"/>
      <c r="DE531" s="36"/>
      <c r="DF531" s="36"/>
      <c r="DG531" s="36"/>
      <c r="DH531" s="36"/>
      <c r="DI531" s="36"/>
      <c r="DJ531" s="36"/>
      <c r="DK531" s="36"/>
      <c r="DL531" s="36"/>
      <c r="DM531" s="36"/>
      <c r="DN531" s="36"/>
      <c r="DO531" s="36"/>
      <c r="DP531" s="36"/>
      <c r="DQ531" s="36"/>
      <c r="DR531" s="36"/>
      <c r="DS531" s="36"/>
      <c r="DT531" s="36"/>
      <c r="DU531" s="36"/>
      <c r="DV531" s="36"/>
      <c r="DW531" s="36"/>
      <c r="DX531" s="36"/>
      <c r="DY531" s="36"/>
      <c r="DZ531" s="36"/>
      <c r="EA531" s="36"/>
      <c r="EB531" s="36"/>
      <c r="EC531" s="36"/>
      <c r="ED531" s="36"/>
      <c r="EE531" s="36"/>
      <c r="EF531" s="36"/>
      <c r="EG531" s="36"/>
      <c r="EH531" s="36"/>
      <c r="EI531" s="36"/>
      <c r="EJ531" s="36"/>
      <c r="EK531" s="36"/>
      <c r="EL531" s="36"/>
      <c r="EM531" s="36"/>
      <c r="EN531" s="36"/>
      <c r="EO531" s="36"/>
      <c r="EP531" s="36"/>
      <c r="EQ531" s="36"/>
      <c r="ER531" s="36"/>
      <c r="ES531" s="36"/>
      <c r="ET531" s="36"/>
      <c r="EU531" s="36"/>
    </row>
    <row r="532" spans="1:151" ht="183.75" customHeight="1" x14ac:dyDescent="0.3">
      <c r="A532" s="36"/>
      <c r="B532" s="36"/>
      <c r="C532" s="36"/>
      <c r="D532" s="36"/>
      <c r="E532" s="37"/>
      <c r="F532" s="36"/>
      <c r="G532" s="36"/>
      <c r="H532" s="36"/>
      <c r="I532" s="37"/>
      <c r="J532" s="38"/>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8"/>
      <c r="AS532" s="36"/>
      <c r="AT532" s="36"/>
      <c r="AU532" s="36"/>
      <c r="AV532" s="36"/>
      <c r="AW532" s="36"/>
      <c r="AX532" s="36"/>
      <c r="AY532" s="36"/>
      <c r="AZ532" s="36"/>
      <c r="BA532" s="36"/>
      <c r="BB532" s="36"/>
      <c r="BC532" s="36"/>
      <c r="BD532" s="36"/>
      <c r="BE532" s="36"/>
      <c r="BF532" s="36"/>
      <c r="BG532" s="36"/>
      <c r="BH532" s="36"/>
      <c r="BI532" s="36"/>
      <c r="BJ532" s="36"/>
      <c r="BK532" s="36"/>
      <c r="BL532" s="36"/>
      <c r="BM532" s="36"/>
      <c r="BN532" s="36"/>
      <c r="BO532" s="36"/>
      <c r="BP532" s="36"/>
      <c r="BQ532" s="36"/>
      <c r="BR532" s="36"/>
      <c r="BS532" s="36"/>
      <c r="BT532" s="36"/>
      <c r="BU532" s="36"/>
      <c r="BV532" s="36"/>
      <c r="BW532" s="36"/>
      <c r="BX532" s="36"/>
      <c r="BY532" s="36"/>
      <c r="BZ532" s="36"/>
      <c r="CA532" s="36"/>
      <c r="CB532" s="36"/>
      <c r="CC532" s="36"/>
      <c r="CD532" s="36"/>
      <c r="CE532" s="36"/>
      <c r="CF532" s="36"/>
      <c r="CG532" s="36"/>
      <c r="CH532" s="36"/>
      <c r="CI532" s="36"/>
      <c r="CJ532" s="36"/>
      <c r="CK532" s="36"/>
      <c r="CL532" s="36"/>
      <c r="CM532" s="36"/>
      <c r="CN532" s="36"/>
      <c r="CO532" s="36"/>
      <c r="CP532" s="36"/>
      <c r="CQ532" s="36"/>
      <c r="CR532" s="36"/>
      <c r="CS532" s="36"/>
      <c r="CT532" s="36"/>
      <c r="CU532" s="36"/>
      <c r="CV532" s="36"/>
      <c r="CW532" s="36"/>
      <c r="CX532" s="36"/>
      <c r="CY532" s="36"/>
      <c r="CZ532" s="36"/>
      <c r="DA532" s="36"/>
      <c r="DB532" s="36"/>
      <c r="DC532" s="36"/>
      <c r="DD532" s="36"/>
      <c r="DE532" s="36"/>
      <c r="DF532" s="36"/>
      <c r="DG532" s="36"/>
      <c r="DH532" s="36"/>
      <c r="DI532" s="36"/>
      <c r="DJ532" s="36"/>
      <c r="DK532" s="36"/>
      <c r="DL532" s="36"/>
      <c r="DM532" s="36"/>
      <c r="DN532" s="36"/>
      <c r="DO532" s="36"/>
      <c r="DP532" s="36"/>
      <c r="DQ532" s="36"/>
      <c r="DR532" s="36"/>
      <c r="DS532" s="36"/>
      <c r="DT532" s="36"/>
      <c r="DU532" s="36"/>
      <c r="DV532" s="36"/>
      <c r="DW532" s="36"/>
      <c r="DX532" s="36"/>
      <c r="DY532" s="36"/>
      <c r="DZ532" s="36"/>
      <c r="EA532" s="36"/>
      <c r="EB532" s="36"/>
      <c r="EC532" s="36"/>
      <c r="ED532" s="36"/>
      <c r="EE532" s="36"/>
      <c r="EF532" s="36"/>
      <c r="EG532" s="36"/>
      <c r="EH532" s="36"/>
      <c r="EI532" s="36"/>
      <c r="EJ532" s="36"/>
      <c r="EK532" s="36"/>
      <c r="EL532" s="36"/>
      <c r="EM532" s="36"/>
      <c r="EN532" s="36"/>
      <c r="EO532" s="36"/>
      <c r="EP532" s="36"/>
      <c r="EQ532" s="36"/>
      <c r="ER532" s="36"/>
      <c r="ES532" s="36"/>
      <c r="ET532" s="36"/>
      <c r="EU532" s="36"/>
    </row>
    <row r="533" spans="1:151" ht="183.75" customHeight="1" x14ac:dyDescent="0.3">
      <c r="A533" s="36"/>
      <c r="B533" s="36"/>
      <c r="C533" s="36"/>
      <c r="D533" s="36"/>
      <c r="E533" s="37"/>
      <c r="F533" s="36"/>
      <c r="G533" s="36"/>
      <c r="H533" s="36"/>
      <c r="I533" s="37"/>
      <c r="J533" s="38"/>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8"/>
      <c r="AS533" s="36"/>
      <c r="AT533" s="36"/>
      <c r="AU533" s="36"/>
      <c r="AV533" s="36"/>
      <c r="AW533" s="36"/>
      <c r="AX533" s="36"/>
      <c r="AY533" s="36"/>
      <c r="AZ533" s="36"/>
      <c r="BA533" s="36"/>
      <c r="BB533" s="36"/>
      <c r="BC533" s="36"/>
      <c r="BD533" s="36"/>
      <c r="BE533" s="36"/>
      <c r="BF533" s="36"/>
      <c r="BG533" s="36"/>
      <c r="BH533" s="36"/>
      <c r="BI533" s="36"/>
      <c r="BJ533" s="36"/>
      <c r="BK533" s="36"/>
      <c r="BL533" s="36"/>
      <c r="BM533" s="36"/>
      <c r="BN533" s="36"/>
      <c r="BO533" s="36"/>
      <c r="BP533" s="36"/>
      <c r="BQ533" s="36"/>
      <c r="BR533" s="36"/>
      <c r="BS533" s="36"/>
      <c r="BT533" s="36"/>
      <c r="BU533" s="36"/>
      <c r="BV533" s="36"/>
      <c r="BW533" s="36"/>
      <c r="BX533" s="36"/>
      <c r="BY533" s="36"/>
      <c r="BZ533" s="36"/>
      <c r="CA533" s="36"/>
      <c r="CB533" s="36"/>
      <c r="CC533" s="36"/>
      <c r="CD533" s="36"/>
      <c r="CE533" s="36"/>
      <c r="CF533" s="36"/>
      <c r="CG533" s="36"/>
      <c r="CH533" s="36"/>
      <c r="CI533" s="36"/>
      <c r="CJ533" s="36"/>
      <c r="CK533" s="36"/>
      <c r="CL533" s="36"/>
      <c r="CM533" s="36"/>
      <c r="CN533" s="36"/>
      <c r="CO533" s="36"/>
      <c r="CP533" s="36"/>
      <c r="CQ533" s="36"/>
      <c r="CR533" s="36"/>
      <c r="CS533" s="36"/>
      <c r="CT533" s="36"/>
      <c r="CU533" s="36"/>
      <c r="CV533" s="36"/>
      <c r="CW533" s="36"/>
      <c r="CX533" s="36"/>
      <c r="CY533" s="36"/>
      <c r="CZ533" s="36"/>
      <c r="DA533" s="36"/>
      <c r="DB533" s="36"/>
      <c r="DC533" s="36"/>
      <c r="DD533" s="36"/>
      <c r="DE533" s="36"/>
      <c r="DF533" s="36"/>
      <c r="DG533" s="36"/>
      <c r="DH533" s="36"/>
      <c r="DI533" s="36"/>
      <c r="DJ533" s="36"/>
      <c r="DK533" s="36"/>
      <c r="DL533" s="36"/>
      <c r="DM533" s="36"/>
      <c r="DN533" s="36"/>
      <c r="DO533" s="36"/>
      <c r="DP533" s="36"/>
      <c r="DQ533" s="36"/>
      <c r="DR533" s="36"/>
      <c r="DS533" s="36"/>
      <c r="DT533" s="36"/>
      <c r="DU533" s="36"/>
      <c r="DV533" s="36"/>
      <c r="DW533" s="36"/>
      <c r="DX533" s="36"/>
      <c r="DY533" s="36"/>
      <c r="DZ533" s="36"/>
      <c r="EA533" s="36"/>
      <c r="EB533" s="36"/>
      <c r="EC533" s="36"/>
      <c r="ED533" s="36"/>
      <c r="EE533" s="36"/>
      <c r="EF533" s="36"/>
      <c r="EG533" s="36"/>
      <c r="EH533" s="36"/>
      <c r="EI533" s="36"/>
      <c r="EJ533" s="36"/>
      <c r="EK533" s="36"/>
      <c r="EL533" s="36"/>
      <c r="EM533" s="36"/>
      <c r="EN533" s="36"/>
      <c r="EO533" s="36"/>
      <c r="EP533" s="36"/>
      <c r="EQ533" s="36"/>
      <c r="ER533" s="36"/>
      <c r="ES533" s="36"/>
      <c r="ET533" s="36"/>
      <c r="EU533" s="36"/>
    </row>
    <row r="534" spans="1:151" ht="183.75" customHeight="1" x14ac:dyDescent="0.3">
      <c r="A534" s="36"/>
      <c r="B534" s="36"/>
      <c r="C534" s="36"/>
      <c r="D534" s="36"/>
      <c r="E534" s="37"/>
      <c r="F534" s="36"/>
      <c r="G534" s="36"/>
      <c r="H534" s="36"/>
      <c r="I534" s="37"/>
      <c r="J534" s="38"/>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8"/>
      <c r="AS534" s="36"/>
      <c r="AT534" s="36"/>
      <c r="AU534" s="36"/>
      <c r="AV534" s="36"/>
      <c r="AW534" s="36"/>
      <c r="AX534" s="36"/>
      <c r="AY534" s="36"/>
      <c r="AZ534" s="36"/>
      <c r="BA534" s="36"/>
      <c r="BB534" s="36"/>
      <c r="BC534" s="36"/>
      <c r="BD534" s="36"/>
      <c r="BE534" s="36"/>
      <c r="BF534" s="36"/>
      <c r="BG534" s="36"/>
      <c r="BH534" s="36"/>
      <c r="BI534" s="36"/>
      <c r="BJ534" s="36"/>
      <c r="BK534" s="36"/>
      <c r="BL534" s="36"/>
      <c r="BM534" s="36"/>
      <c r="BN534" s="36"/>
      <c r="BO534" s="36"/>
      <c r="BP534" s="36"/>
      <c r="BQ534" s="36"/>
      <c r="BR534" s="36"/>
      <c r="BS534" s="36"/>
      <c r="BT534" s="36"/>
      <c r="BU534" s="36"/>
      <c r="BV534" s="36"/>
      <c r="BW534" s="36"/>
      <c r="BX534" s="36"/>
      <c r="BY534" s="36"/>
      <c r="BZ534" s="36"/>
      <c r="CA534" s="36"/>
      <c r="CB534" s="36"/>
      <c r="CC534" s="36"/>
      <c r="CD534" s="36"/>
      <c r="CE534" s="36"/>
      <c r="CF534" s="36"/>
      <c r="CG534" s="36"/>
      <c r="CH534" s="36"/>
      <c r="CI534" s="36"/>
      <c r="CJ534" s="36"/>
      <c r="CK534" s="36"/>
      <c r="CL534" s="36"/>
      <c r="CM534" s="36"/>
      <c r="CN534" s="36"/>
      <c r="CO534" s="36"/>
      <c r="CP534" s="36"/>
      <c r="CQ534" s="36"/>
      <c r="CR534" s="36"/>
      <c r="CS534" s="36"/>
      <c r="CT534" s="36"/>
      <c r="CU534" s="36"/>
      <c r="CV534" s="36"/>
      <c r="CW534" s="36"/>
      <c r="CX534" s="36"/>
      <c r="CY534" s="36"/>
      <c r="CZ534" s="36"/>
      <c r="DA534" s="36"/>
      <c r="DB534" s="36"/>
      <c r="DC534" s="36"/>
      <c r="DD534" s="36"/>
      <c r="DE534" s="36"/>
      <c r="DF534" s="36"/>
      <c r="DG534" s="36"/>
      <c r="DH534" s="36"/>
      <c r="DI534" s="36"/>
      <c r="DJ534" s="36"/>
      <c r="DK534" s="36"/>
      <c r="DL534" s="36"/>
      <c r="DM534" s="36"/>
      <c r="DN534" s="36"/>
      <c r="DO534" s="36"/>
      <c r="DP534" s="36"/>
      <c r="DQ534" s="36"/>
      <c r="DR534" s="36"/>
      <c r="DS534" s="36"/>
      <c r="DT534" s="36"/>
      <c r="DU534" s="36"/>
      <c r="DV534" s="36"/>
      <c r="DW534" s="36"/>
      <c r="DX534" s="36"/>
      <c r="DY534" s="36"/>
      <c r="DZ534" s="36"/>
      <c r="EA534" s="36"/>
      <c r="EB534" s="36"/>
      <c r="EC534" s="36"/>
      <c r="ED534" s="36"/>
      <c r="EE534" s="36"/>
      <c r="EF534" s="36"/>
      <c r="EG534" s="36"/>
      <c r="EH534" s="36"/>
      <c r="EI534" s="36"/>
      <c r="EJ534" s="36"/>
      <c r="EK534" s="36"/>
      <c r="EL534" s="36"/>
      <c r="EM534" s="36"/>
      <c r="EN534" s="36"/>
      <c r="EO534" s="36"/>
      <c r="EP534" s="36"/>
      <c r="EQ534" s="36"/>
      <c r="ER534" s="36"/>
      <c r="ES534" s="36"/>
      <c r="ET534" s="36"/>
      <c r="EU534" s="36"/>
    </row>
    <row r="535" spans="1:151" ht="183.75" customHeight="1" x14ac:dyDescent="0.3">
      <c r="A535" s="36"/>
      <c r="B535" s="36"/>
      <c r="C535" s="36"/>
      <c r="D535" s="36"/>
      <c r="E535" s="37"/>
      <c r="F535" s="36"/>
      <c r="G535" s="36"/>
      <c r="H535" s="36"/>
      <c r="I535" s="37"/>
      <c r="J535" s="38"/>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8"/>
      <c r="AS535" s="36"/>
      <c r="AT535" s="36"/>
      <c r="AU535" s="36"/>
      <c r="AV535" s="36"/>
      <c r="AW535" s="36"/>
      <c r="AX535" s="36"/>
      <c r="AY535" s="36"/>
      <c r="AZ535" s="36"/>
      <c r="BA535" s="36"/>
      <c r="BB535" s="36"/>
      <c r="BC535" s="36"/>
      <c r="BD535" s="36"/>
      <c r="BE535" s="36"/>
      <c r="BF535" s="36"/>
      <c r="BG535" s="36"/>
      <c r="BH535" s="36"/>
      <c r="BI535" s="36"/>
      <c r="BJ535" s="36"/>
      <c r="BK535" s="36"/>
      <c r="BL535" s="36"/>
      <c r="BM535" s="36"/>
      <c r="BN535" s="36"/>
      <c r="BO535" s="36"/>
      <c r="BP535" s="36"/>
      <c r="BQ535" s="36"/>
      <c r="BR535" s="36"/>
      <c r="BS535" s="36"/>
      <c r="BT535" s="36"/>
      <c r="BU535" s="36"/>
      <c r="BV535" s="36"/>
      <c r="BW535" s="36"/>
      <c r="BX535" s="36"/>
      <c r="BY535" s="36"/>
      <c r="BZ535" s="36"/>
      <c r="CA535" s="36"/>
      <c r="CB535" s="36"/>
      <c r="CC535" s="36"/>
      <c r="CD535" s="36"/>
      <c r="CE535" s="36"/>
      <c r="CF535" s="36"/>
      <c r="CG535" s="36"/>
      <c r="CH535" s="36"/>
      <c r="CI535" s="36"/>
      <c r="CJ535" s="36"/>
      <c r="CK535" s="36"/>
      <c r="CL535" s="36"/>
      <c r="CM535" s="36"/>
      <c r="CN535" s="36"/>
      <c r="CO535" s="36"/>
      <c r="CP535" s="36"/>
      <c r="CQ535" s="36"/>
      <c r="CR535" s="36"/>
      <c r="CS535" s="36"/>
      <c r="CT535" s="36"/>
      <c r="CU535" s="36"/>
      <c r="CV535" s="36"/>
      <c r="CW535" s="36"/>
      <c r="CX535" s="36"/>
      <c r="CY535" s="36"/>
      <c r="CZ535" s="36"/>
      <c r="DA535" s="36"/>
      <c r="DB535" s="36"/>
      <c r="DC535" s="36"/>
      <c r="DD535" s="36"/>
      <c r="DE535" s="36"/>
      <c r="DF535" s="36"/>
      <c r="DG535" s="36"/>
      <c r="DH535" s="36"/>
      <c r="DI535" s="36"/>
      <c r="DJ535" s="36"/>
      <c r="DK535" s="36"/>
      <c r="DL535" s="36"/>
      <c r="DM535" s="36"/>
      <c r="DN535" s="36"/>
      <c r="DO535" s="36"/>
      <c r="DP535" s="36"/>
      <c r="DQ535" s="36"/>
      <c r="DR535" s="36"/>
      <c r="DS535" s="36"/>
      <c r="DT535" s="36"/>
      <c r="DU535" s="36"/>
      <c r="DV535" s="36"/>
      <c r="DW535" s="36"/>
      <c r="DX535" s="36"/>
      <c r="DY535" s="36"/>
      <c r="DZ535" s="36"/>
      <c r="EA535" s="36"/>
      <c r="EB535" s="36"/>
      <c r="EC535" s="36"/>
      <c r="ED535" s="36"/>
      <c r="EE535" s="36"/>
      <c r="EF535" s="36"/>
      <c r="EG535" s="36"/>
      <c r="EH535" s="36"/>
      <c r="EI535" s="36"/>
      <c r="EJ535" s="36"/>
      <c r="EK535" s="36"/>
      <c r="EL535" s="36"/>
      <c r="EM535" s="36"/>
      <c r="EN535" s="36"/>
      <c r="EO535" s="36"/>
      <c r="EP535" s="36"/>
      <c r="EQ535" s="36"/>
      <c r="ER535" s="36"/>
      <c r="ES535" s="36"/>
      <c r="ET535" s="36"/>
      <c r="EU535" s="36"/>
    </row>
    <row r="536" spans="1:151" ht="183.75" customHeight="1" x14ac:dyDescent="0.3">
      <c r="A536" s="36"/>
      <c r="B536" s="36"/>
      <c r="C536" s="36"/>
      <c r="D536" s="36"/>
      <c r="E536" s="37"/>
      <c r="F536" s="36"/>
      <c r="G536" s="36"/>
      <c r="H536" s="36"/>
      <c r="I536" s="37"/>
      <c r="J536" s="38"/>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8"/>
      <c r="AS536" s="36"/>
      <c r="AT536" s="36"/>
      <c r="AU536" s="36"/>
      <c r="AV536" s="36"/>
      <c r="AW536" s="36"/>
      <c r="AX536" s="36"/>
      <c r="AY536" s="36"/>
      <c r="AZ536" s="36"/>
      <c r="BA536" s="36"/>
      <c r="BB536" s="36"/>
      <c r="BC536" s="36"/>
      <c r="BD536" s="36"/>
      <c r="BE536" s="36"/>
      <c r="BF536" s="36"/>
      <c r="BG536" s="36"/>
      <c r="BH536" s="36"/>
      <c r="BI536" s="36"/>
      <c r="BJ536" s="36"/>
      <c r="BK536" s="36"/>
      <c r="BL536" s="36"/>
      <c r="BM536" s="36"/>
      <c r="BN536" s="36"/>
      <c r="BO536" s="36"/>
      <c r="BP536" s="36"/>
      <c r="BQ536" s="36"/>
      <c r="BR536" s="36"/>
      <c r="BS536" s="36"/>
      <c r="BT536" s="36"/>
      <c r="BU536" s="36"/>
      <c r="BV536" s="36"/>
      <c r="BW536" s="36"/>
      <c r="BX536" s="36"/>
      <c r="BY536" s="36"/>
      <c r="BZ536" s="36"/>
      <c r="CA536" s="36"/>
      <c r="CB536" s="36"/>
      <c r="CC536" s="36"/>
      <c r="CD536" s="36"/>
      <c r="CE536" s="36"/>
      <c r="CF536" s="36"/>
      <c r="CG536" s="36"/>
      <c r="CH536" s="36"/>
      <c r="CI536" s="36"/>
      <c r="CJ536" s="36"/>
      <c r="CK536" s="36"/>
      <c r="CL536" s="36"/>
      <c r="CM536" s="36"/>
      <c r="CN536" s="36"/>
      <c r="CO536" s="36"/>
      <c r="CP536" s="36"/>
      <c r="CQ536" s="36"/>
      <c r="CR536" s="36"/>
      <c r="CS536" s="36"/>
      <c r="CT536" s="36"/>
      <c r="CU536" s="36"/>
      <c r="CV536" s="36"/>
      <c r="CW536" s="36"/>
      <c r="CX536" s="36"/>
      <c r="CY536" s="36"/>
      <c r="CZ536" s="36"/>
      <c r="DA536" s="36"/>
      <c r="DB536" s="36"/>
      <c r="DC536" s="36"/>
      <c r="DD536" s="36"/>
      <c r="DE536" s="36"/>
      <c r="DF536" s="36"/>
      <c r="DG536" s="36"/>
      <c r="DH536" s="36"/>
      <c r="DI536" s="36"/>
      <c r="DJ536" s="36"/>
      <c r="DK536" s="36"/>
      <c r="DL536" s="36"/>
      <c r="DM536" s="36"/>
      <c r="DN536" s="36"/>
      <c r="DO536" s="36"/>
      <c r="DP536" s="36"/>
      <c r="DQ536" s="36"/>
      <c r="DR536" s="36"/>
      <c r="DS536" s="36"/>
      <c r="DT536" s="36"/>
      <c r="DU536" s="36"/>
      <c r="DV536" s="36"/>
      <c r="DW536" s="36"/>
      <c r="DX536" s="36"/>
      <c r="DY536" s="36"/>
      <c r="DZ536" s="36"/>
      <c r="EA536" s="36"/>
      <c r="EB536" s="36"/>
      <c r="EC536" s="36"/>
      <c r="ED536" s="36"/>
      <c r="EE536" s="36"/>
      <c r="EF536" s="36"/>
      <c r="EG536" s="36"/>
      <c r="EH536" s="36"/>
      <c r="EI536" s="36"/>
      <c r="EJ536" s="36"/>
      <c r="EK536" s="36"/>
      <c r="EL536" s="36"/>
      <c r="EM536" s="36"/>
      <c r="EN536" s="36"/>
      <c r="EO536" s="36"/>
      <c r="EP536" s="36"/>
      <c r="EQ536" s="36"/>
      <c r="ER536" s="36"/>
      <c r="ES536" s="36"/>
      <c r="ET536" s="36"/>
      <c r="EU536" s="36"/>
    </row>
    <row r="537" spans="1:151" ht="183.75" customHeight="1" x14ac:dyDescent="0.3">
      <c r="A537" s="36"/>
      <c r="B537" s="36"/>
      <c r="C537" s="36"/>
      <c r="D537" s="36"/>
      <c r="E537" s="37"/>
      <c r="F537" s="36"/>
      <c r="G537" s="36"/>
      <c r="H537" s="36"/>
      <c r="I537" s="37"/>
      <c r="J537" s="38"/>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8"/>
      <c r="AS537" s="36"/>
      <c r="AT537" s="36"/>
      <c r="AU537" s="36"/>
      <c r="AV537" s="36"/>
      <c r="AW537" s="36"/>
      <c r="AX537" s="36"/>
      <c r="AY537" s="36"/>
      <c r="AZ537" s="36"/>
      <c r="BA537" s="36"/>
      <c r="BB537" s="36"/>
      <c r="BC537" s="36"/>
      <c r="BD537" s="36"/>
      <c r="BE537" s="36"/>
      <c r="BF537" s="36"/>
      <c r="BG537" s="36"/>
      <c r="BH537" s="36"/>
      <c r="BI537" s="36"/>
      <c r="BJ537" s="36"/>
      <c r="BK537" s="36"/>
      <c r="BL537" s="36"/>
      <c r="BM537" s="36"/>
      <c r="BN537" s="36"/>
      <c r="BO537" s="36"/>
      <c r="BP537" s="36"/>
      <c r="BQ537" s="36"/>
      <c r="BR537" s="36"/>
      <c r="BS537" s="36"/>
      <c r="BT537" s="36"/>
      <c r="BU537" s="36"/>
      <c r="BV537" s="36"/>
      <c r="BW537" s="36"/>
      <c r="BX537" s="36"/>
      <c r="BY537" s="36"/>
      <c r="BZ537" s="36"/>
      <c r="CA537" s="36"/>
      <c r="CB537" s="36"/>
      <c r="CC537" s="36"/>
      <c r="CD537" s="36"/>
      <c r="CE537" s="36"/>
      <c r="CF537" s="36"/>
      <c r="CG537" s="36"/>
      <c r="CH537" s="36"/>
      <c r="CI537" s="36"/>
      <c r="CJ537" s="36"/>
      <c r="CK537" s="36"/>
      <c r="CL537" s="36"/>
      <c r="CM537" s="36"/>
      <c r="CN537" s="36"/>
      <c r="CO537" s="36"/>
      <c r="CP537" s="36"/>
      <c r="CQ537" s="36"/>
      <c r="CR537" s="36"/>
      <c r="CS537" s="36"/>
      <c r="CT537" s="36"/>
      <c r="CU537" s="36"/>
      <c r="CV537" s="36"/>
      <c r="CW537" s="36"/>
      <c r="CX537" s="36"/>
      <c r="CY537" s="36"/>
      <c r="CZ537" s="36"/>
      <c r="DA537" s="36"/>
      <c r="DB537" s="36"/>
      <c r="DC537" s="36"/>
      <c r="DD537" s="36"/>
      <c r="DE537" s="36"/>
      <c r="DF537" s="36"/>
      <c r="DG537" s="36"/>
      <c r="DH537" s="36"/>
      <c r="DI537" s="36"/>
      <c r="DJ537" s="36"/>
      <c r="DK537" s="36"/>
      <c r="DL537" s="36"/>
      <c r="DM537" s="36"/>
      <c r="DN537" s="36"/>
      <c r="DO537" s="36"/>
      <c r="DP537" s="36"/>
      <c r="DQ537" s="36"/>
      <c r="DR537" s="36"/>
      <c r="DS537" s="36"/>
      <c r="DT537" s="36"/>
      <c r="DU537" s="36"/>
      <c r="DV537" s="36"/>
      <c r="DW537" s="36"/>
      <c r="DX537" s="36"/>
      <c r="DY537" s="36"/>
      <c r="DZ537" s="36"/>
      <c r="EA537" s="36"/>
      <c r="EB537" s="36"/>
      <c r="EC537" s="36"/>
      <c r="ED537" s="36"/>
      <c r="EE537" s="36"/>
      <c r="EF537" s="36"/>
      <c r="EG537" s="36"/>
      <c r="EH537" s="36"/>
      <c r="EI537" s="36"/>
      <c r="EJ537" s="36"/>
      <c r="EK537" s="36"/>
      <c r="EL537" s="36"/>
      <c r="EM537" s="36"/>
      <c r="EN537" s="36"/>
      <c r="EO537" s="36"/>
      <c r="EP537" s="36"/>
      <c r="EQ537" s="36"/>
      <c r="ER537" s="36"/>
      <c r="ES537" s="36"/>
      <c r="ET537" s="36"/>
      <c r="EU537" s="36"/>
    </row>
    <row r="538" spans="1:151" ht="183.75" customHeight="1" x14ac:dyDescent="0.3">
      <c r="A538" s="36"/>
      <c r="B538" s="36"/>
      <c r="C538" s="36"/>
      <c r="D538" s="36"/>
      <c r="E538" s="37"/>
      <c r="F538" s="36"/>
      <c r="G538" s="36"/>
      <c r="H538" s="36"/>
      <c r="I538" s="37"/>
      <c r="J538" s="38"/>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8"/>
      <c r="AS538" s="36"/>
      <c r="AT538" s="36"/>
      <c r="AU538" s="36"/>
      <c r="AV538" s="36"/>
      <c r="AW538" s="36"/>
      <c r="AX538" s="36"/>
      <c r="AY538" s="36"/>
      <c r="AZ538" s="36"/>
      <c r="BA538" s="36"/>
      <c r="BB538" s="36"/>
      <c r="BC538" s="36"/>
      <c r="BD538" s="36"/>
      <c r="BE538" s="36"/>
      <c r="BF538" s="36"/>
      <c r="BG538" s="36"/>
      <c r="BH538" s="36"/>
      <c r="BI538" s="36"/>
      <c r="BJ538" s="36"/>
      <c r="BK538" s="36"/>
      <c r="BL538" s="36"/>
      <c r="BM538" s="36"/>
      <c r="BN538" s="36"/>
      <c r="BO538" s="36"/>
      <c r="BP538" s="36"/>
      <c r="BQ538" s="36"/>
      <c r="BR538" s="36"/>
      <c r="BS538" s="36"/>
      <c r="BT538" s="36"/>
      <c r="BU538" s="36"/>
      <c r="BV538" s="36"/>
      <c r="BW538" s="36"/>
      <c r="BX538" s="36"/>
      <c r="BY538" s="36"/>
      <c r="BZ538" s="36"/>
      <c r="CA538" s="36"/>
      <c r="CB538" s="36"/>
      <c r="CC538" s="36"/>
      <c r="CD538" s="36"/>
      <c r="CE538" s="36"/>
      <c r="CF538" s="36"/>
      <c r="CG538" s="36"/>
      <c r="CH538" s="36"/>
      <c r="CI538" s="36"/>
      <c r="CJ538" s="36"/>
      <c r="CK538" s="36"/>
      <c r="CL538" s="36"/>
      <c r="CM538" s="36"/>
      <c r="CN538" s="36"/>
      <c r="CO538" s="36"/>
      <c r="CP538" s="36"/>
      <c r="CQ538" s="36"/>
      <c r="CR538" s="36"/>
      <c r="CS538" s="36"/>
      <c r="CT538" s="36"/>
      <c r="CU538" s="36"/>
      <c r="CV538" s="36"/>
      <c r="CW538" s="36"/>
      <c r="CX538" s="36"/>
      <c r="CY538" s="36"/>
      <c r="CZ538" s="36"/>
      <c r="DA538" s="36"/>
      <c r="DB538" s="36"/>
      <c r="DC538" s="36"/>
      <c r="DD538" s="36"/>
      <c r="DE538" s="36"/>
      <c r="DF538" s="36"/>
      <c r="DG538" s="36"/>
      <c r="DH538" s="36"/>
      <c r="DI538" s="36"/>
      <c r="DJ538" s="36"/>
      <c r="DK538" s="36"/>
      <c r="DL538" s="36"/>
      <c r="DM538" s="36"/>
      <c r="DN538" s="36"/>
      <c r="DO538" s="36"/>
      <c r="DP538" s="36"/>
      <c r="DQ538" s="36"/>
      <c r="DR538" s="36"/>
      <c r="DS538" s="36"/>
      <c r="DT538" s="36"/>
      <c r="DU538" s="36"/>
      <c r="DV538" s="36"/>
      <c r="DW538" s="36"/>
      <c r="DX538" s="36"/>
      <c r="DY538" s="36"/>
      <c r="DZ538" s="36"/>
      <c r="EA538" s="36"/>
      <c r="EB538" s="36"/>
      <c r="EC538" s="36"/>
      <c r="ED538" s="36"/>
      <c r="EE538" s="36"/>
      <c r="EF538" s="36"/>
      <c r="EG538" s="36"/>
      <c r="EH538" s="36"/>
      <c r="EI538" s="36"/>
      <c r="EJ538" s="36"/>
      <c r="EK538" s="36"/>
      <c r="EL538" s="36"/>
      <c r="EM538" s="36"/>
      <c r="EN538" s="36"/>
      <c r="EO538" s="36"/>
      <c r="EP538" s="36"/>
      <c r="EQ538" s="36"/>
      <c r="ER538" s="36"/>
      <c r="ES538" s="36"/>
      <c r="ET538" s="36"/>
      <c r="EU538" s="36"/>
    </row>
    <row r="539" spans="1:151" ht="183.75" customHeight="1" x14ac:dyDescent="0.3">
      <c r="A539" s="36"/>
      <c r="B539" s="36"/>
      <c r="C539" s="36"/>
      <c r="D539" s="36"/>
      <c r="E539" s="37"/>
      <c r="F539" s="36"/>
      <c r="G539" s="36"/>
      <c r="H539" s="36"/>
      <c r="I539" s="37"/>
      <c r="J539" s="38"/>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8"/>
      <c r="AS539" s="36"/>
      <c r="AT539" s="36"/>
      <c r="AU539" s="36"/>
      <c r="AV539" s="36"/>
      <c r="AW539" s="36"/>
      <c r="AX539" s="36"/>
      <c r="AY539" s="36"/>
      <c r="AZ539" s="36"/>
      <c r="BA539" s="36"/>
      <c r="BB539" s="36"/>
      <c r="BC539" s="36"/>
      <c r="BD539" s="36"/>
      <c r="BE539" s="36"/>
      <c r="BF539" s="36"/>
      <c r="BG539" s="36"/>
      <c r="BH539" s="36"/>
      <c r="BI539" s="36"/>
      <c r="BJ539" s="36"/>
      <c r="BK539" s="36"/>
      <c r="BL539" s="36"/>
      <c r="BM539" s="36"/>
      <c r="BN539" s="36"/>
      <c r="BO539" s="36"/>
      <c r="BP539" s="36"/>
      <c r="BQ539" s="36"/>
      <c r="BR539" s="36"/>
      <c r="BS539" s="36"/>
      <c r="BT539" s="36"/>
      <c r="BU539" s="36"/>
      <c r="BV539" s="36"/>
      <c r="BW539" s="36"/>
      <c r="BX539" s="36"/>
      <c r="BY539" s="36"/>
      <c r="BZ539" s="36"/>
      <c r="CA539" s="36"/>
      <c r="CB539" s="36"/>
      <c r="CC539" s="36"/>
      <c r="CD539" s="36"/>
      <c r="CE539" s="36"/>
      <c r="CF539" s="36"/>
      <c r="CG539" s="36"/>
      <c r="CH539" s="36"/>
      <c r="CI539" s="36"/>
      <c r="CJ539" s="36"/>
      <c r="CK539" s="36"/>
      <c r="CL539" s="36"/>
      <c r="CM539" s="36"/>
      <c r="CN539" s="36"/>
      <c r="CO539" s="36"/>
      <c r="CP539" s="36"/>
      <c r="CQ539" s="36"/>
      <c r="CR539" s="36"/>
      <c r="CS539" s="36"/>
      <c r="CT539" s="36"/>
      <c r="CU539" s="36"/>
      <c r="CV539" s="36"/>
      <c r="CW539" s="36"/>
      <c r="CX539" s="36"/>
      <c r="CY539" s="36"/>
      <c r="CZ539" s="36"/>
      <c r="DA539" s="36"/>
      <c r="DB539" s="36"/>
      <c r="DC539" s="36"/>
      <c r="DD539" s="36"/>
      <c r="DE539" s="36"/>
      <c r="DF539" s="36"/>
      <c r="DG539" s="36"/>
      <c r="DH539" s="36"/>
      <c r="DI539" s="36"/>
      <c r="DJ539" s="36"/>
      <c r="DK539" s="36"/>
      <c r="DL539" s="36"/>
      <c r="DM539" s="36"/>
      <c r="DN539" s="36"/>
      <c r="DO539" s="36"/>
      <c r="DP539" s="36"/>
      <c r="DQ539" s="36"/>
      <c r="DR539" s="36"/>
      <c r="DS539" s="36"/>
      <c r="DT539" s="36"/>
      <c r="DU539" s="36"/>
      <c r="DV539" s="36"/>
      <c r="DW539" s="36"/>
      <c r="DX539" s="36"/>
      <c r="DY539" s="36"/>
      <c r="DZ539" s="36"/>
      <c r="EA539" s="36"/>
      <c r="EB539" s="36"/>
      <c r="EC539" s="36"/>
      <c r="ED539" s="36"/>
      <c r="EE539" s="36"/>
      <c r="EF539" s="36"/>
      <c r="EG539" s="36"/>
      <c r="EH539" s="36"/>
      <c r="EI539" s="36"/>
      <c r="EJ539" s="36"/>
      <c r="EK539" s="36"/>
      <c r="EL539" s="36"/>
      <c r="EM539" s="36"/>
      <c r="EN539" s="36"/>
      <c r="EO539" s="36"/>
      <c r="EP539" s="36"/>
      <c r="EQ539" s="36"/>
      <c r="ER539" s="36"/>
      <c r="ES539" s="36"/>
      <c r="ET539" s="36"/>
      <c r="EU539" s="36"/>
    </row>
    <row r="540" spans="1:151" ht="183.75" customHeight="1" x14ac:dyDescent="0.3">
      <c r="A540" s="36"/>
      <c r="B540" s="36"/>
      <c r="C540" s="36"/>
      <c r="D540" s="36"/>
      <c r="E540" s="37"/>
      <c r="F540" s="36"/>
      <c r="G540" s="36"/>
      <c r="H540" s="36"/>
      <c r="I540" s="37"/>
      <c r="J540" s="38"/>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8"/>
      <c r="AS540" s="36"/>
      <c r="AT540" s="36"/>
      <c r="AU540" s="36"/>
      <c r="AV540" s="36"/>
      <c r="AW540" s="36"/>
      <c r="AX540" s="36"/>
      <c r="AY540" s="36"/>
      <c r="AZ540" s="36"/>
      <c r="BA540" s="36"/>
      <c r="BB540" s="36"/>
      <c r="BC540" s="36"/>
      <c r="BD540" s="36"/>
      <c r="BE540" s="36"/>
      <c r="BF540" s="36"/>
      <c r="BG540" s="36"/>
      <c r="BH540" s="36"/>
      <c r="BI540" s="36"/>
      <c r="BJ540" s="36"/>
      <c r="BK540" s="36"/>
      <c r="BL540" s="36"/>
      <c r="BM540" s="36"/>
      <c r="BN540" s="36"/>
      <c r="BO540" s="36"/>
      <c r="BP540" s="36"/>
      <c r="BQ540" s="36"/>
      <c r="BR540" s="36"/>
      <c r="BS540" s="36"/>
      <c r="BT540" s="36"/>
      <c r="BU540" s="36"/>
      <c r="BV540" s="36"/>
      <c r="BW540" s="36"/>
      <c r="BX540" s="36"/>
      <c r="BY540" s="36"/>
      <c r="BZ540" s="36"/>
      <c r="CA540" s="36"/>
      <c r="CB540" s="36"/>
      <c r="CC540" s="36"/>
      <c r="CD540" s="36"/>
      <c r="CE540" s="36"/>
      <c r="CF540" s="36"/>
      <c r="CG540" s="36"/>
      <c r="CH540" s="36"/>
      <c r="CI540" s="36"/>
      <c r="CJ540" s="36"/>
      <c r="CK540" s="36"/>
      <c r="CL540" s="36"/>
      <c r="CM540" s="36"/>
      <c r="CN540" s="36"/>
      <c r="CO540" s="36"/>
      <c r="CP540" s="36"/>
      <c r="CQ540" s="36"/>
      <c r="CR540" s="36"/>
      <c r="CS540" s="36"/>
      <c r="CT540" s="36"/>
      <c r="CU540" s="36"/>
      <c r="CV540" s="36"/>
      <c r="CW540" s="36"/>
      <c r="CX540" s="36"/>
      <c r="CY540" s="36"/>
      <c r="CZ540" s="36"/>
      <c r="DA540" s="36"/>
      <c r="DB540" s="36"/>
      <c r="DC540" s="36"/>
      <c r="DD540" s="36"/>
      <c r="DE540" s="36"/>
      <c r="DF540" s="36"/>
      <c r="DG540" s="36"/>
      <c r="DH540" s="36"/>
      <c r="DI540" s="36"/>
      <c r="DJ540" s="36"/>
      <c r="DK540" s="36"/>
      <c r="DL540" s="36"/>
      <c r="DM540" s="36"/>
      <c r="DN540" s="36"/>
      <c r="DO540" s="36"/>
      <c r="DP540" s="36"/>
      <c r="DQ540" s="36"/>
      <c r="DR540" s="36"/>
      <c r="DS540" s="36"/>
      <c r="DT540" s="36"/>
      <c r="DU540" s="36"/>
      <c r="DV540" s="36"/>
      <c r="DW540" s="36"/>
      <c r="DX540" s="36"/>
      <c r="DY540" s="36"/>
      <c r="DZ540" s="36"/>
      <c r="EA540" s="36"/>
      <c r="EB540" s="36"/>
      <c r="EC540" s="36"/>
      <c r="ED540" s="36"/>
      <c r="EE540" s="36"/>
      <c r="EF540" s="36"/>
      <c r="EG540" s="36"/>
      <c r="EH540" s="36"/>
      <c r="EI540" s="36"/>
      <c r="EJ540" s="36"/>
      <c r="EK540" s="36"/>
      <c r="EL540" s="36"/>
      <c r="EM540" s="36"/>
      <c r="EN540" s="36"/>
      <c r="EO540" s="36"/>
      <c r="EP540" s="36"/>
      <c r="EQ540" s="36"/>
      <c r="ER540" s="36"/>
      <c r="ES540" s="36"/>
      <c r="ET540" s="36"/>
      <c r="EU540" s="36"/>
    </row>
    <row r="541" spans="1:151" ht="183.75" customHeight="1" x14ac:dyDescent="0.3">
      <c r="A541" s="36"/>
      <c r="B541" s="36"/>
      <c r="C541" s="36"/>
      <c r="D541" s="36"/>
      <c r="E541" s="37"/>
      <c r="F541" s="36"/>
      <c r="G541" s="36"/>
      <c r="H541" s="36"/>
      <c r="I541" s="37"/>
      <c r="J541" s="38"/>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8"/>
      <c r="AS541" s="36"/>
      <c r="AT541" s="36"/>
      <c r="AU541" s="36"/>
      <c r="AV541" s="36"/>
      <c r="AW541" s="36"/>
      <c r="AX541" s="36"/>
      <c r="AY541" s="36"/>
      <c r="AZ541" s="36"/>
      <c r="BA541" s="36"/>
      <c r="BB541" s="36"/>
      <c r="BC541" s="36"/>
      <c r="BD541" s="36"/>
      <c r="BE541" s="36"/>
      <c r="BF541" s="36"/>
      <c r="BG541" s="36"/>
      <c r="BH541" s="36"/>
      <c r="BI541" s="36"/>
      <c r="BJ541" s="36"/>
      <c r="BK541" s="36"/>
      <c r="BL541" s="36"/>
      <c r="BM541" s="36"/>
      <c r="BN541" s="36"/>
      <c r="BO541" s="36"/>
      <c r="BP541" s="36"/>
      <c r="BQ541" s="36"/>
      <c r="BR541" s="36"/>
      <c r="BS541" s="36"/>
      <c r="BT541" s="36"/>
      <c r="BU541" s="36"/>
      <c r="BV541" s="36"/>
      <c r="BW541" s="36"/>
      <c r="BX541" s="36"/>
      <c r="BY541" s="36"/>
      <c r="BZ541" s="36"/>
      <c r="CA541" s="36"/>
      <c r="CB541" s="36"/>
      <c r="CC541" s="36"/>
      <c r="CD541" s="36"/>
      <c r="CE541" s="36"/>
      <c r="CF541" s="36"/>
      <c r="CG541" s="36"/>
      <c r="CH541" s="36"/>
      <c r="CI541" s="36"/>
      <c r="CJ541" s="36"/>
      <c r="CK541" s="36"/>
      <c r="CL541" s="36"/>
      <c r="CM541" s="36"/>
      <c r="CN541" s="36"/>
      <c r="CO541" s="36"/>
      <c r="CP541" s="36"/>
      <c r="CQ541" s="36"/>
      <c r="CR541" s="36"/>
      <c r="CS541" s="36"/>
      <c r="CT541" s="36"/>
      <c r="CU541" s="36"/>
      <c r="CV541" s="36"/>
      <c r="CW541" s="36"/>
      <c r="CX541" s="36"/>
      <c r="CY541" s="36"/>
      <c r="CZ541" s="36"/>
      <c r="DA541" s="36"/>
      <c r="DB541" s="36"/>
      <c r="DC541" s="36"/>
      <c r="DD541" s="36"/>
      <c r="DE541" s="36"/>
      <c r="DF541" s="36"/>
      <c r="DG541" s="36"/>
      <c r="DH541" s="36"/>
      <c r="DI541" s="36"/>
      <c r="DJ541" s="36"/>
      <c r="DK541" s="36"/>
      <c r="DL541" s="36"/>
      <c r="DM541" s="36"/>
      <c r="DN541" s="36"/>
      <c r="DO541" s="36"/>
      <c r="DP541" s="36"/>
      <c r="DQ541" s="36"/>
      <c r="DR541" s="36"/>
      <c r="DS541" s="36"/>
      <c r="DT541" s="36"/>
      <c r="DU541" s="36"/>
      <c r="DV541" s="36"/>
      <c r="DW541" s="36"/>
      <c r="DX541" s="36"/>
      <c r="DY541" s="36"/>
      <c r="DZ541" s="36"/>
      <c r="EA541" s="36"/>
      <c r="EB541" s="36"/>
      <c r="EC541" s="36"/>
      <c r="ED541" s="36"/>
      <c r="EE541" s="36"/>
      <c r="EF541" s="36"/>
      <c r="EG541" s="36"/>
      <c r="EH541" s="36"/>
      <c r="EI541" s="36"/>
      <c r="EJ541" s="36"/>
      <c r="EK541" s="36"/>
      <c r="EL541" s="36"/>
      <c r="EM541" s="36"/>
      <c r="EN541" s="36"/>
      <c r="EO541" s="36"/>
      <c r="EP541" s="36"/>
      <c r="EQ541" s="36"/>
      <c r="ER541" s="36"/>
      <c r="ES541" s="36"/>
      <c r="ET541" s="36"/>
      <c r="EU541" s="36"/>
    </row>
    <row r="542" spans="1:151" ht="183.75" customHeight="1" x14ac:dyDescent="0.3">
      <c r="A542" s="36"/>
      <c r="B542" s="36"/>
      <c r="C542" s="36"/>
      <c r="D542" s="36"/>
      <c r="E542" s="37"/>
      <c r="F542" s="36"/>
      <c r="G542" s="36"/>
      <c r="H542" s="36"/>
      <c r="I542" s="37"/>
      <c r="J542" s="38"/>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8"/>
      <c r="AS542" s="36"/>
      <c r="AT542" s="36"/>
      <c r="AU542" s="36"/>
      <c r="AV542" s="36"/>
      <c r="AW542" s="36"/>
      <c r="AX542" s="36"/>
      <c r="AY542" s="36"/>
      <c r="AZ542" s="36"/>
      <c r="BA542" s="36"/>
      <c r="BB542" s="36"/>
      <c r="BC542" s="36"/>
      <c r="BD542" s="36"/>
      <c r="BE542" s="36"/>
      <c r="BF542" s="36"/>
      <c r="BG542" s="36"/>
      <c r="BH542" s="36"/>
      <c r="BI542" s="36"/>
      <c r="BJ542" s="36"/>
      <c r="BK542" s="36"/>
      <c r="BL542" s="36"/>
      <c r="BM542" s="36"/>
      <c r="BN542" s="36"/>
      <c r="BO542" s="36"/>
      <c r="BP542" s="36"/>
      <c r="BQ542" s="36"/>
      <c r="BR542" s="36"/>
      <c r="BS542" s="36"/>
      <c r="BT542" s="36"/>
      <c r="BU542" s="36"/>
      <c r="BV542" s="36"/>
      <c r="BW542" s="36"/>
      <c r="BX542" s="36"/>
      <c r="BY542" s="36"/>
      <c r="BZ542" s="36"/>
      <c r="CA542" s="36"/>
      <c r="CB542" s="36"/>
      <c r="CC542" s="36"/>
      <c r="CD542" s="36"/>
      <c r="CE542" s="36"/>
      <c r="CF542" s="36"/>
      <c r="CG542" s="36"/>
      <c r="CH542" s="36"/>
      <c r="CI542" s="36"/>
      <c r="CJ542" s="36"/>
      <c r="CK542" s="36"/>
      <c r="CL542" s="36"/>
      <c r="CM542" s="36"/>
      <c r="CN542" s="36"/>
      <c r="CO542" s="36"/>
      <c r="CP542" s="36"/>
      <c r="CQ542" s="36"/>
      <c r="CR542" s="36"/>
      <c r="CS542" s="36"/>
      <c r="CT542" s="36"/>
      <c r="CU542" s="36"/>
      <c r="CV542" s="36"/>
      <c r="CW542" s="36"/>
      <c r="CX542" s="36"/>
      <c r="CY542" s="36"/>
      <c r="CZ542" s="36"/>
      <c r="DA542" s="36"/>
      <c r="DB542" s="36"/>
      <c r="DC542" s="36"/>
      <c r="DD542" s="36"/>
      <c r="DE542" s="36"/>
      <c r="DF542" s="36"/>
      <c r="DG542" s="36"/>
      <c r="DH542" s="36"/>
      <c r="DI542" s="36"/>
      <c r="DJ542" s="36"/>
      <c r="DK542" s="36"/>
      <c r="DL542" s="36"/>
      <c r="DM542" s="36"/>
      <c r="DN542" s="36"/>
      <c r="DO542" s="36"/>
      <c r="DP542" s="36"/>
      <c r="DQ542" s="36"/>
      <c r="DR542" s="36"/>
      <c r="DS542" s="36"/>
      <c r="DT542" s="36"/>
      <c r="DU542" s="36"/>
      <c r="DV542" s="36"/>
      <c r="DW542" s="36"/>
      <c r="DX542" s="36"/>
      <c r="DY542" s="36"/>
      <c r="DZ542" s="36"/>
      <c r="EA542" s="36"/>
      <c r="EB542" s="36"/>
      <c r="EC542" s="36"/>
      <c r="ED542" s="36"/>
      <c r="EE542" s="36"/>
      <c r="EF542" s="36"/>
      <c r="EG542" s="36"/>
      <c r="EH542" s="36"/>
      <c r="EI542" s="36"/>
      <c r="EJ542" s="36"/>
      <c r="EK542" s="36"/>
      <c r="EL542" s="36"/>
      <c r="EM542" s="36"/>
      <c r="EN542" s="36"/>
      <c r="EO542" s="36"/>
      <c r="EP542" s="36"/>
      <c r="EQ542" s="36"/>
      <c r="ER542" s="36"/>
      <c r="ES542" s="36"/>
      <c r="ET542" s="36"/>
      <c r="EU542" s="36"/>
    </row>
    <row r="543" spans="1:151" ht="183.75" customHeight="1" x14ac:dyDescent="0.3">
      <c r="A543" s="36"/>
      <c r="B543" s="36"/>
      <c r="C543" s="36"/>
      <c r="D543" s="36"/>
      <c r="E543" s="37"/>
      <c r="F543" s="36"/>
      <c r="G543" s="36"/>
      <c r="H543" s="36"/>
      <c r="I543" s="37"/>
      <c r="J543" s="38"/>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8"/>
      <c r="AS543" s="36"/>
      <c r="AT543" s="36"/>
      <c r="AU543" s="36"/>
      <c r="AV543" s="36"/>
      <c r="AW543" s="36"/>
      <c r="AX543" s="36"/>
      <c r="AY543" s="36"/>
      <c r="AZ543" s="36"/>
      <c r="BA543" s="36"/>
      <c r="BB543" s="36"/>
      <c r="BC543" s="36"/>
      <c r="BD543" s="36"/>
      <c r="BE543" s="36"/>
      <c r="BF543" s="36"/>
      <c r="BG543" s="36"/>
      <c r="BH543" s="36"/>
      <c r="BI543" s="36"/>
      <c r="BJ543" s="36"/>
      <c r="BK543" s="36"/>
      <c r="BL543" s="36"/>
      <c r="BM543" s="36"/>
      <c r="BN543" s="36"/>
      <c r="BO543" s="36"/>
      <c r="BP543" s="36"/>
      <c r="BQ543" s="36"/>
      <c r="BR543" s="36"/>
      <c r="BS543" s="36"/>
      <c r="BT543" s="36"/>
      <c r="BU543" s="36"/>
      <c r="BV543" s="36"/>
      <c r="BW543" s="36"/>
      <c r="BX543" s="36"/>
      <c r="BY543" s="36"/>
      <c r="BZ543" s="36"/>
      <c r="CA543" s="36"/>
      <c r="CB543" s="36"/>
      <c r="CC543" s="36"/>
      <c r="CD543" s="36"/>
      <c r="CE543" s="36"/>
      <c r="CF543" s="36"/>
      <c r="CG543" s="36"/>
      <c r="CH543" s="36"/>
      <c r="CI543" s="36"/>
      <c r="CJ543" s="36"/>
      <c r="CK543" s="36"/>
      <c r="CL543" s="36"/>
      <c r="CM543" s="36"/>
      <c r="CN543" s="36"/>
      <c r="CO543" s="36"/>
      <c r="CP543" s="36"/>
      <c r="CQ543" s="36"/>
      <c r="CR543" s="36"/>
      <c r="CS543" s="36"/>
      <c r="CT543" s="36"/>
      <c r="CU543" s="36"/>
      <c r="CV543" s="36"/>
      <c r="CW543" s="36"/>
      <c r="CX543" s="36"/>
      <c r="CY543" s="36"/>
      <c r="CZ543" s="36"/>
      <c r="DA543" s="36"/>
      <c r="DB543" s="36"/>
      <c r="DC543" s="36"/>
      <c r="DD543" s="36"/>
      <c r="DE543" s="36"/>
      <c r="DF543" s="36"/>
      <c r="DG543" s="36"/>
      <c r="DH543" s="36"/>
      <c r="DI543" s="36"/>
      <c r="DJ543" s="36"/>
      <c r="DK543" s="36"/>
      <c r="DL543" s="36"/>
      <c r="DM543" s="36"/>
      <c r="DN543" s="36"/>
      <c r="DO543" s="36"/>
      <c r="DP543" s="36"/>
      <c r="DQ543" s="36"/>
      <c r="DR543" s="36"/>
      <c r="DS543" s="36"/>
      <c r="DT543" s="36"/>
      <c r="DU543" s="36"/>
      <c r="DV543" s="36"/>
      <c r="DW543" s="36"/>
      <c r="DX543" s="36"/>
      <c r="DY543" s="36"/>
      <c r="DZ543" s="36"/>
      <c r="EA543" s="36"/>
      <c r="EB543" s="36"/>
      <c r="EC543" s="36"/>
      <c r="ED543" s="36"/>
      <c r="EE543" s="36"/>
      <c r="EF543" s="36"/>
      <c r="EG543" s="36"/>
      <c r="EH543" s="36"/>
      <c r="EI543" s="36"/>
      <c r="EJ543" s="36"/>
      <c r="EK543" s="36"/>
      <c r="EL543" s="36"/>
      <c r="EM543" s="36"/>
      <c r="EN543" s="36"/>
      <c r="EO543" s="36"/>
      <c r="EP543" s="36"/>
      <c r="EQ543" s="36"/>
      <c r="ER543" s="36"/>
      <c r="ES543" s="36"/>
      <c r="ET543" s="36"/>
      <c r="EU543" s="36"/>
    </row>
    <row r="544" spans="1:151" ht="183.75" customHeight="1" x14ac:dyDescent="0.3">
      <c r="A544" s="36"/>
      <c r="B544" s="36"/>
      <c r="C544" s="36"/>
      <c r="D544" s="36"/>
      <c r="E544" s="37"/>
      <c r="F544" s="36"/>
      <c r="G544" s="36"/>
      <c r="H544" s="36"/>
      <c r="I544" s="37"/>
      <c r="J544" s="38"/>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8"/>
      <c r="AS544" s="36"/>
      <c r="AT544" s="36"/>
      <c r="AU544" s="36"/>
      <c r="AV544" s="36"/>
      <c r="AW544" s="36"/>
      <c r="AX544" s="36"/>
      <c r="AY544" s="36"/>
      <c r="AZ544" s="36"/>
      <c r="BA544" s="36"/>
      <c r="BB544" s="36"/>
      <c r="BC544" s="36"/>
      <c r="BD544" s="36"/>
      <c r="BE544" s="36"/>
      <c r="BF544" s="36"/>
      <c r="BG544" s="36"/>
      <c r="BH544" s="36"/>
      <c r="BI544" s="36"/>
      <c r="BJ544" s="36"/>
      <c r="BK544" s="36"/>
      <c r="BL544" s="36"/>
      <c r="BM544" s="36"/>
      <c r="BN544" s="36"/>
      <c r="BO544" s="36"/>
      <c r="BP544" s="36"/>
      <c r="BQ544" s="36"/>
      <c r="BR544" s="36"/>
      <c r="BS544" s="36"/>
      <c r="BT544" s="36"/>
      <c r="BU544" s="36"/>
      <c r="BV544" s="36"/>
      <c r="BW544" s="36"/>
      <c r="BX544" s="36"/>
      <c r="BY544" s="36"/>
      <c r="BZ544" s="36"/>
      <c r="CA544" s="36"/>
      <c r="CB544" s="36"/>
      <c r="CC544" s="36"/>
      <c r="CD544" s="36"/>
      <c r="CE544" s="36"/>
      <c r="CF544" s="36"/>
      <c r="CG544" s="36"/>
      <c r="CH544" s="36"/>
      <c r="CI544" s="36"/>
      <c r="CJ544" s="36"/>
      <c r="CK544" s="36"/>
      <c r="CL544" s="36"/>
      <c r="CM544" s="36"/>
      <c r="CN544" s="36"/>
      <c r="CO544" s="36"/>
      <c r="CP544" s="36"/>
      <c r="CQ544" s="36"/>
      <c r="CR544" s="36"/>
      <c r="CS544" s="36"/>
      <c r="CT544" s="36"/>
      <c r="CU544" s="36"/>
      <c r="CV544" s="36"/>
      <c r="CW544" s="36"/>
      <c r="CX544" s="36"/>
      <c r="CY544" s="36"/>
      <c r="CZ544" s="36"/>
      <c r="DA544" s="36"/>
      <c r="DB544" s="36"/>
      <c r="DC544" s="36"/>
      <c r="DD544" s="36"/>
      <c r="DE544" s="36"/>
      <c r="DF544" s="36"/>
      <c r="DG544" s="36"/>
      <c r="DH544" s="36"/>
      <c r="DI544" s="36"/>
      <c r="DJ544" s="36"/>
      <c r="DK544" s="36"/>
      <c r="DL544" s="36"/>
      <c r="DM544" s="36"/>
      <c r="DN544" s="36"/>
      <c r="DO544" s="36"/>
      <c r="DP544" s="36"/>
      <c r="DQ544" s="36"/>
      <c r="DR544" s="36"/>
      <c r="DS544" s="36"/>
      <c r="DT544" s="36"/>
      <c r="DU544" s="36"/>
      <c r="DV544" s="36"/>
      <c r="DW544" s="36"/>
      <c r="DX544" s="36"/>
      <c r="DY544" s="36"/>
      <c r="DZ544" s="36"/>
      <c r="EA544" s="36"/>
      <c r="EB544" s="36"/>
      <c r="EC544" s="36"/>
      <c r="ED544" s="36"/>
      <c r="EE544" s="36"/>
      <c r="EF544" s="36"/>
      <c r="EG544" s="36"/>
      <c r="EH544" s="36"/>
      <c r="EI544" s="36"/>
      <c r="EJ544" s="36"/>
      <c r="EK544" s="36"/>
      <c r="EL544" s="36"/>
      <c r="EM544" s="36"/>
      <c r="EN544" s="36"/>
      <c r="EO544" s="36"/>
      <c r="EP544" s="36"/>
      <c r="EQ544" s="36"/>
      <c r="ER544" s="36"/>
      <c r="ES544" s="36"/>
      <c r="ET544" s="36"/>
      <c r="EU544" s="36"/>
    </row>
    <row r="545" spans="1:151" ht="183.75" customHeight="1" x14ac:dyDescent="0.3">
      <c r="A545" s="36"/>
      <c r="B545" s="36"/>
      <c r="C545" s="36"/>
      <c r="D545" s="36"/>
      <c r="E545" s="37"/>
      <c r="F545" s="36"/>
      <c r="G545" s="36"/>
      <c r="H545" s="36"/>
      <c r="I545" s="37"/>
      <c r="J545" s="38"/>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8"/>
      <c r="AS545" s="36"/>
      <c r="AT545" s="36"/>
      <c r="AU545" s="36"/>
      <c r="AV545" s="36"/>
      <c r="AW545" s="36"/>
      <c r="AX545" s="36"/>
      <c r="AY545" s="36"/>
      <c r="AZ545" s="36"/>
      <c r="BA545" s="36"/>
      <c r="BB545" s="36"/>
      <c r="BC545" s="36"/>
      <c r="BD545" s="36"/>
      <c r="BE545" s="36"/>
      <c r="BF545" s="36"/>
      <c r="BG545" s="36"/>
      <c r="BH545" s="36"/>
      <c r="BI545" s="36"/>
      <c r="BJ545" s="36"/>
      <c r="BK545" s="36"/>
      <c r="BL545" s="36"/>
      <c r="BM545" s="36"/>
      <c r="BN545" s="36"/>
      <c r="BO545" s="36"/>
      <c r="BP545" s="36"/>
      <c r="BQ545" s="36"/>
      <c r="BR545" s="36"/>
      <c r="BS545" s="36"/>
      <c r="BT545" s="36"/>
      <c r="BU545" s="36"/>
      <c r="BV545" s="36"/>
      <c r="BW545" s="36"/>
      <c r="BX545" s="36"/>
      <c r="BY545" s="36"/>
      <c r="BZ545" s="36"/>
      <c r="CA545" s="36"/>
      <c r="CB545" s="36"/>
      <c r="CC545" s="36"/>
      <c r="CD545" s="36"/>
      <c r="CE545" s="36"/>
      <c r="CF545" s="36"/>
      <c r="CG545" s="36"/>
      <c r="CH545" s="36"/>
      <c r="CI545" s="36"/>
      <c r="CJ545" s="36"/>
      <c r="CK545" s="36"/>
      <c r="CL545" s="36"/>
      <c r="CM545" s="36"/>
      <c r="CN545" s="36"/>
      <c r="CO545" s="36"/>
      <c r="CP545" s="36"/>
      <c r="CQ545" s="36"/>
      <c r="CR545" s="36"/>
      <c r="CS545" s="36"/>
      <c r="CT545" s="36"/>
      <c r="CU545" s="36"/>
      <c r="CV545" s="36"/>
      <c r="CW545" s="36"/>
      <c r="CX545" s="36"/>
      <c r="CY545" s="36"/>
      <c r="CZ545" s="36"/>
      <c r="DA545" s="36"/>
      <c r="DB545" s="36"/>
      <c r="DC545" s="36"/>
      <c r="DD545" s="36"/>
      <c r="DE545" s="36"/>
      <c r="DF545" s="36"/>
      <c r="DG545" s="36"/>
      <c r="DH545" s="36"/>
      <c r="DI545" s="36"/>
      <c r="DJ545" s="36"/>
      <c r="DK545" s="36"/>
      <c r="DL545" s="36"/>
      <c r="DM545" s="36"/>
      <c r="DN545" s="36"/>
      <c r="DO545" s="36"/>
      <c r="DP545" s="36"/>
      <c r="DQ545" s="36"/>
      <c r="DR545" s="36"/>
      <c r="DS545" s="36"/>
      <c r="DT545" s="36"/>
      <c r="DU545" s="36"/>
      <c r="DV545" s="36"/>
      <c r="DW545" s="36"/>
      <c r="DX545" s="36"/>
      <c r="DY545" s="36"/>
      <c r="DZ545" s="36"/>
      <c r="EA545" s="36"/>
      <c r="EB545" s="36"/>
      <c r="EC545" s="36"/>
      <c r="ED545" s="36"/>
      <c r="EE545" s="36"/>
      <c r="EF545" s="36"/>
      <c r="EG545" s="36"/>
      <c r="EH545" s="36"/>
      <c r="EI545" s="36"/>
      <c r="EJ545" s="36"/>
      <c r="EK545" s="36"/>
      <c r="EL545" s="36"/>
      <c r="EM545" s="36"/>
      <c r="EN545" s="36"/>
      <c r="EO545" s="36"/>
      <c r="EP545" s="36"/>
      <c r="EQ545" s="36"/>
      <c r="ER545" s="36"/>
      <c r="ES545" s="36"/>
      <c r="ET545" s="36"/>
      <c r="EU545" s="36"/>
    </row>
    <row r="546" spans="1:151" ht="183.75" customHeight="1" x14ac:dyDescent="0.3">
      <c r="A546" s="36"/>
      <c r="B546" s="36"/>
      <c r="C546" s="36"/>
      <c r="D546" s="36"/>
      <c r="E546" s="37"/>
      <c r="F546" s="36"/>
      <c r="G546" s="36"/>
      <c r="H546" s="36"/>
      <c r="I546" s="37"/>
      <c r="J546" s="38"/>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8"/>
      <c r="AS546" s="36"/>
      <c r="AT546" s="36"/>
      <c r="AU546" s="36"/>
      <c r="AV546" s="36"/>
      <c r="AW546" s="36"/>
      <c r="AX546" s="36"/>
      <c r="AY546" s="36"/>
      <c r="AZ546" s="36"/>
      <c r="BA546" s="36"/>
      <c r="BB546" s="36"/>
      <c r="BC546" s="36"/>
      <c r="BD546" s="36"/>
      <c r="BE546" s="36"/>
      <c r="BF546" s="36"/>
      <c r="BG546" s="36"/>
      <c r="BH546" s="36"/>
      <c r="BI546" s="36"/>
      <c r="BJ546" s="36"/>
      <c r="BK546" s="36"/>
      <c r="BL546" s="36"/>
      <c r="BM546" s="36"/>
      <c r="BN546" s="36"/>
      <c r="BO546" s="36"/>
      <c r="BP546" s="36"/>
      <c r="BQ546" s="36"/>
      <c r="BR546" s="36"/>
      <c r="BS546" s="36"/>
      <c r="BT546" s="36"/>
      <c r="BU546" s="36"/>
      <c r="BV546" s="36"/>
      <c r="BW546" s="36"/>
      <c r="BX546" s="36"/>
      <c r="BY546" s="36"/>
      <c r="BZ546" s="36"/>
      <c r="CA546" s="36"/>
      <c r="CB546" s="36"/>
      <c r="CC546" s="36"/>
      <c r="CD546" s="36"/>
      <c r="CE546" s="36"/>
      <c r="CF546" s="36"/>
      <c r="CG546" s="36"/>
      <c r="CH546" s="36"/>
      <c r="CI546" s="36"/>
      <c r="CJ546" s="36"/>
      <c r="CK546" s="36"/>
      <c r="CL546" s="36"/>
      <c r="CM546" s="36"/>
      <c r="CN546" s="36"/>
      <c r="CO546" s="36"/>
      <c r="CP546" s="36"/>
      <c r="CQ546" s="36"/>
      <c r="CR546" s="36"/>
      <c r="CS546" s="36"/>
      <c r="CT546" s="36"/>
      <c r="CU546" s="36"/>
      <c r="CV546" s="36"/>
      <c r="CW546" s="36"/>
      <c r="CX546" s="36"/>
      <c r="CY546" s="36"/>
      <c r="CZ546" s="36"/>
      <c r="DA546" s="36"/>
      <c r="DB546" s="36"/>
      <c r="DC546" s="36"/>
      <c r="DD546" s="36"/>
      <c r="DE546" s="36"/>
      <c r="DF546" s="36"/>
      <c r="DG546" s="36"/>
      <c r="DH546" s="36"/>
      <c r="DI546" s="36"/>
      <c r="DJ546" s="36"/>
      <c r="DK546" s="36"/>
      <c r="DL546" s="36"/>
      <c r="DM546" s="36"/>
      <c r="DN546" s="36"/>
      <c r="DO546" s="36"/>
      <c r="DP546" s="36"/>
      <c r="DQ546" s="36"/>
      <c r="DR546" s="36"/>
      <c r="DS546" s="36"/>
      <c r="DT546" s="36"/>
      <c r="DU546" s="36"/>
      <c r="DV546" s="36"/>
      <c r="DW546" s="36"/>
      <c r="DX546" s="36"/>
      <c r="DY546" s="36"/>
      <c r="DZ546" s="36"/>
      <c r="EA546" s="36"/>
      <c r="EB546" s="36"/>
      <c r="EC546" s="36"/>
      <c r="ED546" s="36"/>
      <c r="EE546" s="36"/>
      <c r="EF546" s="36"/>
      <c r="EG546" s="36"/>
      <c r="EH546" s="36"/>
      <c r="EI546" s="36"/>
      <c r="EJ546" s="36"/>
      <c r="EK546" s="36"/>
      <c r="EL546" s="36"/>
      <c r="EM546" s="36"/>
      <c r="EN546" s="36"/>
      <c r="EO546" s="36"/>
      <c r="EP546" s="36"/>
      <c r="EQ546" s="36"/>
      <c r="ER546" s="36"/>
      <c r="ES546" s="36"/>
      <c r="ET546" s="36"/>
      <c r="EU546" s="36"/>
    </row>
    <row r="547" spans="1:151" ht="183.75" customHeight="1" x14ac:dyDescent="0.3">
      <c r="A547" s="36"/>
      <c r="B547" s="36"/>
      <c r="C547" s="36"/>
      <c r="D547" s="36"/>
      <c r="E547" s="37"/>
      <c r="F547" s="36"/>
      <c r="G547" s="36"/>
      <c r="H547" s="36"/>
      <c r="I547" s="37"/>
      <c r="J547" s="38"/>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8"/>
      <c r="AS547" s="36"/>
      <c r="AT547" s="36"/>
      <c r="AU547" s="36"/>
      <c r="AV547" s="36"/>
      <c r="AW547" s="36"/>
      <c r="AX547" s="36"/>
      <c r="AY547" s="36"/>
      <c r="AZ547" s="36"/>
      <c r="BA547" s="36"/>
      <c r="BB547" s="36"/>
      <c r="BC547" s="36"/>
      <c r="BD547" s="36"/>
      <c r="BE547" s="36"/>
      <c r="BF547" s="36"/>
      <c r="BG547" s="36"/>
      <c r="BH547" s="36"/>
      <c r="BI547" s="36"/>
      <c r="BJ547" s="36"/>
      <c r="BK547" s="36"/>
      <c r="BL547" s="36"/>
      <c r="BM547" s="36"/>
      <c r="BN547" s="36"/>
      <c r="BO547" s="36"/>
      <c r="BP547" s="36"/>
      <c r="BQ547" s="36"/>
      <c r="BR547" s="36"/>
      <c r="BS547" s="36"/>
      <c r="BT547" s="36"/>
      <c r="BU547" s="36"/>
      <c r="BV547" s="36"/>
      <c r="BW547" s="36"/>
      <c r="BX547" s="36"/>
      <c r="BY547" s="36"/>
      <c r="BZ547" s="36"/>
      <c r="CA547" s="36"/>
      <c r="CB547" s="36"/>
      <c r="CC547" s="36"/>
      <c r="CD547" s="36"/>
      <c r="CE547" s="36"/>
      <c r="CF547" s="36"/>
      <c r="CG547" s="36"/>
      <c r="CH547" s="36"/>
      <c r="CI547" s="36"/>
      <c r="CJ547" s="36"/>
      <c r="CK547" s="36"/>
      <c r="CL547" s="36"/>
      <c r="CM547" s="36"/>
      <c r="CN547" s="36"/>
      <c r="CO547" s="36"/>
      <c r="CP547" s="36"/>
      <c r="CQ547" s="36"/>
      <c r="CR547" s="36"/>
      <c r="CS547" s="36"/>
      <c r="CT547" s="36"/>
      <c r="CU547" s="36"/>
      <c r="CV547" s="36"/>
      <c r="CW547" s="36"/>
      <c r="CX547" s="36"/>
      <c r="CY547" s="36"/>
      <c r="CZ547" s="36"/>
      <c r="DA547" s="36"/>
      <c r="DB547" s="36"/>
      <c r="DC547" s="36"/>
      <c r="DD547" s="36"/>
      <c r="DE547" s="36"/>
      <c r="DF547" s="36"/>
      <c r="DG547" s="36"/>
      <c r="DH547" s="36"/>
      <c r="DI547" s="36"/>
      <c r="DJ547" s="36"/>
      <c r="DK547" s="36"/>
      <c r="DL547" s="36"/>
      <c r="DM547" s="36"/>
      <c r="DN547" s="36"/>
      <c r="DO547" s="36"/>
      <c r="DP547" s="36"/>
      <c r="DQ547" s="36"/>
      <c r="DR547" s="36"/>
      <c r="DS547" s="36"/>
      <c r="DT547" s="36"/>
      <c r="DU547" s="36"/>
      <c r="DV547" s="36"/>
      <c r="DW547" s="36"/>
      <c r="DX547" s="36"/>
      <c r="DY547" s="36"/>
      <c r="DZ547" s="36"/>
      <c r="EA547" s="36"/>
      <c r="EB547" s="36"/>
      <c r="EC547" s="36"/>
      <c r="ED547" s="36"/>
      <c r="EE547" s="36"/>
      <c r="EF547" s="36"/>
      <c r="EG547" s="36"/>
      <c r="EH547" s="36"/>
      <c r="EI547" s="36"/>
      <c r="EJ547" s="36"/>
      <c r="EK547" s="36"/>
      <c r="EL547" s="36"/>
      <c r="EM547" s="36"/>
      <c r="EN547" s="36"/>
      <c r="EO547" s="36"/>
      <c r="EP547" s="36"/>
      <c r="EQ547" s="36"/>
      <c r="ER547" s="36"/>
      <c r="ES547" s="36"/>
      <c r="ET547" s="36"/>
      <c r="EU547" s="36"/>
    </row>
    <row r="548" spans="1:151" ht="183.75" customHeight="1" x14ac:dyDescent="0.3">
      <c r="A548" s="36"/>
      <c r="B548" s="36"/>
      <c r="C548" s="36"/>
      <c r="D548" s="36"/>
      <c r="E548" s="37"/>
      <c r="F548" s="36"/>
      <c r="G548" s="36"/>
      <c r="H548" s="36"/>
      <c r="I548" s="37"/>
      <c r="J548" s="38"/>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8"/>
      <c r="AS548" s="36"/>
      <c r="AT548" s="36"/>
      <c r="AU548" s="36"/>
      <c r="AV548" s="36"/>
      <c r="AW548" s="36"/>
      <c r="AX548" s="36"/>
      <c r="AY548" s="36"/>
      <c r="AZ548" s="36"/>
      <c r="BA548" s="36"/>
      <c r="BB548" s="36"/>
      <c r="BC548" s="36"/>
      <c r="BD548" s="36"/>
      <c r="BE548" s="36"/>
      <c r="BF548" s="36"/>
      <c r="BG548" s="36"/>
      <c r="BH548" s="36"/>
      <c r="BI548" s="36"/>
      <c r="BJ548" s="36"/>
      <c r="BK548" s="36"/>
      <c r="BL548" s="36"/>
      <c r="BM548" s="36"/>
      <c r="BN548" s="36"/>
      <c r="BO548" s="36"/>
      <c r="BP548" s="36"/>
      <c r="BQ548" s="36"/>
      <c r="BR548" s="36"/>
      <c r="BS548" s="36"/>
      <c r="BT548" s="36"/>
      <c r="BU548" s="36"/>
      <c r="BV548" s="36"/>
      <c r="BW548" s="36"/>
      <c r="BX548" s="36"/>
      <c r="BY548" s="36"/>
      <c r="BZ548" s="36"/>
      <c r="CA548" s="36"/>
      <c r="CB548" s="36"/>
      <c r="CC548" s="36"/>
      <c r="CD548" s="36"/>
      <c r="CE548" s="36"/>
      <c r="CF548" s="36"/>
      <c r="CG548" s="36"/>
      <c r="CH548" s="36"/>
      <c r="CI548" s="36"/>
      <c r="CJ548" s="36"/>
      <c r="CK548" s="36"/>
      <c r="CL548" s="36"/>
      <c r="CM548" s="36"/>
      <c r="CN548" s="36"/>
      <c r="CO548" s="36"/>
      <c r="CP548" s="36"/>
      <c r="CQ548" s="36"/>
      <c r="CR548" s="36"/>
      <c r="CS548" s="36"/>
      <c r="CT548" s="36"/>
      <c r="CU548" s="36"/>
      <c r="CV548" s="36"/>
      <c r="CW548" s="36"/>
      <c r="CX548" s="36"/>
      <c r="CY548" s="36"/>
      <c r="CZ548" s="36"/>
      <c r="DA548" s="36"/>
      <c r="DB548" s="36"/>
      <c r="DC548" s="36"/>
      <c r="DD548" s="36"/>
      <c r="DE548" s="36"/>
      <c r="DF548" s="36"/>
      <c r="DG548" s="36"/>
      <c r="DH548" s="36"/>
      <c r="DI548" s="36"/>
      <c r="DJ548" s="36"/>
      <c r="DK548" s="36"/>
      <c r="DL548" s="36"/>
      <c r="DM548" s="36"/>
      <c r="DN548" s="36"/>
      <c r="DO548" s="36"/>
      <c r="DP548" s="36"/>
      <c r="DQ548" s="36"/>
      <c r="DR548" s="36"/>
      <c r="DS548" s="36"/>
      <c r="DT548" s="36"/>
      <c r="DU548" s="36"/>
      <c r="DV548" s="36"/>
      <c r="DW548" s="36"/>
      <c r="DX548" s="36"/>
      <c r="DY548" s="36"/>
      <c r="DZ548" s="36"/>
      <c r="EA548" s="36"/>
      <c r="EB548" s="36"/>
      <c r="EC548" s="36"/>
      <c r="ED548" s="36"/>
      <c r="EE548" s="36"/>
      <c r="EF548" s="36"/>
      <c r="EG548" s="36"/>
      <c r="EH548" s="36"/>
      <c r="EI548" s="36"/>
      <c r="EJ548" s="36"/>
      <c r="EK548" s="36"/>
      <c r="EL548" s="36"/>
      <c r="EM548" s="36"/>
      <c r="EN548" s="36"/>
      <c r="EO548" s="36"/>
      <c r="EP548" s="36"/>
      <c r="EQ548" s="36"/>
      <c r="ER548" s="36"/>
      <c r="ES548" s="36"/>
      <c r="ET548" s="36"/>
      <c r="EU548" s="36"/>
    </row>
    <row r="549" spans="1:151" ht="183.75" customHeight="1" x14ac:dyDescent="0.3">
      <c r="A549" s="36"/>
      <c r="B549" s="36"/>
      <c r="C549" s="36"/>
      <c r="D549" s="36"/>
      <c r="E549" s="37"/>
      <c r="F549" s="36"/>
      <c r="G549" s="36"/>
      <c r="H549" s="36"/>
      <c r="I549" s="37"/>
      <c r="J549" s="38"/>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8"/>
      <c r="AS549" s="36"/>
      <c r="AT549" s="36"/>
      <c r="AU549" s="36"/>
      <c r="AV549" s="36"/>
      <c r="AW549" s="36"/>
      <c r="AX549" s="36"/>
      <c r="AY549" s="36"/>
      <c r="AZ549" s="36"/>
      <c r="BA549" s="36"/>
      <c r="BB549" s="36"/>
      <c r="BC549" s="36"/>
      <c r="BD549" s="36"/>
      <c r="BE549" s="36"/>
      <c r="BF549" s="36"/>
      <c r="BG549" s="36"/>
      <c r="BH549" s="36"/>
      <c r="BI549" s="36"/>
      <c r="BJ549" s="36"/>
      <c r="BK549" s="36"/>
      <c r="BL549" s="36"/>
      <c r="BM549" s="36"/>
      <c r="BN549" s="36"/>
      <c r="BO549" s="36"/>
      <c r="BP549" s="36"/>
      <c r="BQ549" s="36"/>
      <c r="BR549" s="36"/>
      <c r="BS549" s="36"/>
      <c r="BT549" s="36"/>
      <c r="BU549" s="36"/>
      <c r="BV549" s="36"/>
      <c r="BW549" s="36"/>
      <c r="BX549" s="36"/>
      <c r="BY549" s="36"/>
      <c r="BZ549" s="36"/>
      <c r="CA549" s="36"/>
      <c r="CB549" s="36"/>
      <c r="CC549" s="36"/>
      <c r="CD549" s="36"/>
      <c r="CE549" s="36"/>
      <c r="CF549" s="36"/>
      <c r="CG549" s="36"/>
      <c r="CH549" s="36"/>
      <c r="CI549" s="36"/>
      <c r="CJ549" s="36"/>
      <c r="CK549" s="36"/>
      <c r="CL549" s="36"/>
      <c r="CM549" s="36"/>
      <c r="CN549" s="36"/>
      <c r="CO549" s="36"/>
      <c r="CP549" s="36"/>
      <c r="CQ549" s="36"/>
      <c r="CR549" s="36"/>
      <c r="CS549" s="36"/>
      <c r="CT549" s="36"/>
      <c r="CU549" s="36"/>
      <c r="CV549" s="36"/>
      <c r="CW549" s="36"/>
      <c r="CX549" s="36"/>
      <c r="CY549" s="36"/>
      <c r="CZ549" s="36"/>
      <c r="DA549" s="36"/>
      <c r="DB549" s="36"/>
      <c r="DC549" s="36"/>
      <c r="DD549" s="36"/>
      <c r="DE549" s="36"/>
      <c r="DF549" s="36"/>
      <c r="DG549" s="36"/>
      <c r="DH549" s="36"/>
      <c r="DI549" s="36"/>
      <c r="DJ549" s="36"/>
      <c r="DK549" s="36"/>
      <c r="DL549" s="36"/>
      <c r="DM549" s="36"/>
      <c r="DN549" s="36"/>
      <c r="DO549" s="36"/>
      <c r="DP549" s="36"/>
      <c r="DQ549" s="36"/>
      <c r="DR549" s="36"/>
      <c r="DS549" s="36"/>
      <c r="DT549" s="36"/>
      <c r="DU549" s="36"/>
      <c r="DV549" s="36"/>
      <c r="DW549" s="36"/>
      <c r="DX549" s="36"/>
      <c r="DY549" s="36"/>
      <c r="DZ549" s="36"/>
      <c r="EA549" s="36"/>
      <c r="EB549" s="36"/>
      <c r="EC549" s="36"/>
      <c r="ED549" s="36"/>
      <c r="EE549" s="36"/>
      <c r="EF549" s="36"/>
      <c r="EG549" s="36"/>
      <c r="EH549" s="36"/>
      <c r="EI549" s="36"/>
      <c r="EJ549" s="36"/>
      <c r="EK549" s="36"/>
      <c r="EL549" s="36"/>
      <c r="EM549" s="36"/>
      <c r="EN549" s="36"/>
      <c r="EO549" s="36"/>
      <c r="EP549" s="36"/>
      <c r="EQ549" s="36"/>
      <c r="ER549" s="36"/>
      <c r="ES549" s="36"/>
      <c r="ET549" s="36"/>
      <c r="EU549" s="36"/>
    </row>
    <row r="550" spans="1:151" ht="183.75" customHeight="1" x14ac:dyDescent="0.3">
      <c r="A550" s="36"/>
      <c r="B550" s="36"/>
      <c r="C550" s="36"/>
      <c r="D550" s="36"/>
      <c r="E550" s="37"/>
      <c r="F550" s="36"/>
      <c r="G550" s="36"/>
      <c r="H550" s="36"/>
      <c r="I550" s="37"/>
      <c r="J550" s="38"/>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8"/>
      <c r="AS550" s="36"/>
      <c r="AT550" s="36"/>
      <c r="AU550" s="36"/>
      <c r="AV550" s="36"/>
      <c r="AW550" s="36"/>
      <c r="AX550" s="36"/>
      <c r="AY550" s="36"/>
      <c r="AZ550" s="36"/>
      <c r="BA550" s="36"/>
      <c r="BB550" s="36"/>
      <c r="BC550" s="36"/>
      <c r="BD550" s="36"/>
      <c r="BE550" s="36"/>
      <c r="BF550" s="36"/>
      <c r="BG550" s="36"/>
      <c r="BH550" s="36"/>
      <c r="BI550" s="36"/>
      <c r="BJ550" s="36"/>
      <c r="BK550" s="36"/>
      <c r="BL550" s="36"/>
      <c r="BM550" s="36"/>
      <c r="BN550" s="36"/>
      <c r="BO550" s="36"/>
      <c r="BP550" s="36"/>
      <c r="BQ550" s="36"/>
      <c r="BR550" s="36"/>
      <c r="BS550" s="36"/>
      <c r="BT550" s="36"/>
      <c r="BU550" s="36"/>
      <c r="BV550" s="36"/>
      <c r="BW550" s="36"/>
      <c r="BX550" s="36"/>
      <c r="BY550" s="36"/>
      <c r="BZ550" s="36"/>
      <c r="CA550" s="36"/>
      <c r="CB550" s="36"/>
      <c r="CC550" s="36"/>
      <c r="CD550" s="36"/>
      <c r="CE550" s="36"/>
      <c r="CF550" s="36"/>
      <c r="CG550" s="36"/>
      <c r="CH550" s="36"/>
      <c r="CI550" s="36"/>
      <c r="CJ550" s="36"/>
      <c r="CK550" s="36"/>
      <c r="CL550" s="36"/>
      <c r="CM550" s="36"/>
      <c r="CN550" s="36"/>
      <c r="CO550" s="36"/>
      <c r="CP550" s="36"/>
      <c r="CQ550" s="36"/>
      <c r="CR550" s="36"/>
      <c r="CS550" s="36"/>
      <c r="CT550" s="36"/>
      <c r="CU550" s="36"/>
      <c r="CV550" s="36"/>
      <c r="CW550" s="36"/>
      <c r="CX550" s="36"/>
      <c r="CY550" s="36"/>
      <c r="CZ550" s="36"/>
      <c r="DA550" s="36"/>
      <c r="DB550" s="36"/>
      <c r="DC550" s="36"/>
      <c r="DD550" s="36"/>
      <c r="DE550" s="36"/>
      <c r="DF550" s="36"/>
      <c r="DG550" s="36"/>
      <c r="DH550" s="36"/>
      <c r="DI550" s="36"/>
      <c r="DJ550" s="36"/>
      <c r="DK550" s="36"/>
      <c r="DL550" s="36"/>
      <c r="DM550" s="36"/>
      <c r="DN550" s="36"/>
      <c r="DO550" s="36"/>
      <c r="DP550" s="36"/>
      <c r="DQ550" s="36"/>
      <c r="DR550" s="36"/>
      <c r="DS550" s="36"/>
      <c r="DT550" s="36"/>
      <c r="DU550" s="36"/>
      <c r="DV550" s="36"/>
      <c r="DW550" s="36"/>
      <c r="DX550" s="36"/>
      <c r="DY550" s="36"/>
      <c r="DZ550" s="36"/>
      <c r="EA550" s="36"/>
      <c r="EB550" s="36"/>
      <c r="EC550" s="36"/>
      <c r="ED550" s="36"/>
      <c r="EE550" s="36"/>
      <c r="EF550" s="36"/>
      <c r="EG550" s="36"/>
      <c r="EH550" s="36"/>
      <c r="EI550" s="36"/>
      <c r="EJ550" s="36"/>
      <c r="EK550" s="36"/>
      <c r="EL550" s="36"/>
      <c r="EM550" s="36"/>
      <c r="EN550" s="36"/>
      <c r="EO550" s="36"/>
      <c r="EP550" s="36"/>
      <c r="EQ550" s="36"/>
      <c r="ER550" s="36"/>
      <c r="ES550" s="36"/>
      <c r="ET550" s="36"/>
      <c r="EU550" s="36"/>
    </row>
    <row r="551" spans="1:151" ht="183.75" customHeight="1" x14ac:dyDescent="0.3">
      <c r="A551" s="36"/>
      <c r="B551" s="36"/>
      <c r="C551" s="36"/>
      <c r="D551" s="36"/>
      <c r="E551" s="37"/>
      <c r="F551" s="36"/>
      <c r="G551" s="36"/>
      <c r="H551" s="36"/>
      <c r="I551" s="37"/>
      <c r="J551" s="38"/>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8"/>
      <c r="AS551" s="36"/>
      <c r="AT551" s="36"/>
      <c r="AU551" s="36"/>
      <c r="AV551" s="36"/>
      <c r="AW551" s="36"/>
      <c r="AX551" s="36"/>
      <c r="AY551" s="36"/>
      <c r="AZ551" s="36"/>
      <c r="BA551" s="36"/>
      <c r="BB551" s="36"/>
      <c r="BC551" s="36"/>
      <c r="BD551" s="36"/>
      <c r="BE551" s="36"/>
      <c r="BF551" s="36"/>
      <c r="BG551" s="36"/>
      <c r="BH551" s="36"/>
      <c r="BI551" s="36"/>
      <c r="BJ551" s="36"/>
      <c r="BK551" s="36"/>
      <c r="BL551" s="36"/>
      <c r="BM551" s="36"/>
      <c r="BN551" s="36"/>
      <c r="BO551" s="36"/>
      <c r="BP551" s="36"/>
      <c r="BQ551" s="36"/>
      <c r="BR551" s="36"/>
      <c r="BS551" s="36"/>
      <c r="BT551" s="36"/>
      <c r="BU551" s="36"/>
      <c r="BV551" s="36"/>
      <c r="BW551" s="36"/>
      <c r="BX551" s="36"/>
      <c r="BY551" s="36"/>
      <c r="BZ551" s="36"/>
      <c r="CA551" s="36"/>
      <c r="CB551" s="36"/>
      <c r="CC551" s="36"/>
      <c r="CD551" s="36"/>
      <c r="CE551" s="36"/>
      <c r="CF551" s="36"/>
      <c r="CG551" s="36"/>
      <c r="CH551" s="36"/>
      <c r="CI551" s="36"/>
      <c r="CJ551" s="36"/>
      <c r="CK551" s="36"/>
      <c r="CL551" s="36"/>
      <c r="CM551" s="36"/>
      <c r="CN551" s="36"/>
      <c r="CO551" s="36"/>
      <c r="CP551" s="36"/>
      <c r="CQ551" s="36"/>
      <c r="CR551" s="36"/>
      <c r="CS551" s="36"/>
      <c r="CT551" s="36"/>
      <c r="CU551" s="36"/>
      <c r="CV551" s="36"/>
      <c r="CW551" s="36"/>
      <c r="CX551" s="36"/>
      <c r="CY551" s="36"/>
      <c r="CZ551" s="36"/>
      <c r="DA551" s="36"/>
      <c r="DB551" s="36"/>
      <c r="DC551" s="36"/>
      <c r="DD551" s="36"/>
      <c r="DE551" s="36"/>
      <c r="DF551" s="36"/>
      <c r="DG551" s="36"/>
      <c r="DH551" s="36"/>
      <c r="DI551" s="36"/>
      <c r="DJ551" s="36"/>
      <c r="DK551" s="36"/>
      <c r="DL551" s="36"/>
      <c r="DM551" s="36"/>
      <c r="DN551" s="36"/>
      <c r="DO551" s="36"/>
      <c r="DP551" s="36"/>
      <c r="DQ551" s="36"/>
      <c r="DR551" s="36"/>
      <c r="DS551" s="36"/>
      <c r="DT551" s="36"/>
      <c r="DU551" s="36"/>
      <c r="DV551" s="36"/>
      <c r="DW551" s="36"/>
      <c r="DX551" s="36"/>
      <c r="DY551" s="36"/>
      <c r="DZ551" s="36"/>
      <c r="EA551" s="36"/>
      <c r="EB551" s="36"/>
      <c r="EC551" s="36"/>
      <c r="ED551" s="36"/>
      <c r="EE551" s="36"/>
      <c r="EF551" s="36"/>
      <c r="EG551" s="36"/>
      <c r="EH551" s="36"/>
      <c r="EI551" s="36"/>
      <c r="EJ551" s="36"/>
      <c r="EK551" s="36"/>
      <c r="EL551" s="36"/>
      <c r="EM551" s="36"/>
      <c r="EN551" s="36"/>
      <c r="EO551" s="36"/>
      <c r="EP551" s="36"/>
      <c r="EQ551" s="36"/>
      <c r="ER551" s="36"/>
      <c r="ES551" s="36"/>
      <c r="ET551" s="36"/>
      <c r="EU551" s="36"/>
    </row>
    <row r="552" spans="1:151" ht="183.75" customHeight="1" x14ac:dyDescent="0.3">
      <c r="A552" s="36"/>
      <c r="B552" s="36"/>
      <c r="C552" s="36"/>
      <c r="D552" s="36"/>
      <c r="E552" s="37"/>
      <c r="F552" s="36"/>
      <c r="G552" s="36"/>
      <c r="H552" s="36"/>
      <c r="I552" s="37"/>
      <c r="J552" s="38"/>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8"/>
      <c r="AS552" s="36"/>
      <c r="AT552" s="36"/>
      <c r="AU552" s="36"/>
      <c r="AV552" s="36"/>
      <c r="AW552" s="36"/>
      <c r="AX552" s="36"/>
      <c r="AY552" s="36"/>
      <c r="AZ552" s="36"/>
      <c r="BA552" s="36"/>
      <c r="BB552" s="36"/>
      <c r="BC552" s="36"/>
      <c r="BD552" s="36"/>
      <c r="BE552" s="36"/>
      <c r="BF552" s="36"/>
      <c r="BG552" s="36"/>
      <c r="BH552" s="36"/>
      <c r="BI552" s="36"/>
      <c r="BJ552" s="36"/>
      <c r="BK552" s="36"/>
      <c r="BL552" s="36"/>
      <c r="BM552" s="36"/>
      <c r="BN552" s="36"/>
      <c r="BO552" s="36"/>
      <c r="BP552" s="36"/>
      <c r="BQ552" s="36"/>
      <c r="BR552" s="36"/>
      <c r="BS552" s="36"/>
      <c r="BT552" s="36"/>
      <c r="BU552" s="36"/>
      <c r="BV552" s="36"/>
      <c r="BW552" s="36"/>
      <c r="BX552" s="36"/>
      <c r="BY552" s="36"/>
      <c r="BZ552" s="36"/>
      <c r="CA552" s="36"/>
      <c r="CB552" s="36"/>
      <c r="CC552" s="36"/>
      <c r="CD552" s="36"/>
      <c r="CE552" s="36"/>
      <c r="CF552" s="36"/>
      <c r="CG552" s="36"/>
      <c r="CH552" s="36"/>
      <c r="CI552" s="36"/>
      <c r="CJ552" s="36"/>
      <c r="CK552" s="36"/>
      <c r="CL552" s="36"/>
      <c r="CM552" s="36"/>
      <c r="CN552" s="36"/>
      <c r="CO552" s="36"/>
      <c r="CP552" s="36"/>
      <c r="CQ552" s="36"/>
      <c r="CR552" s="36"/>
      <c r="CS552" s="36"/>
      <c r="CT552" s="36"/>
      <c r="CU552" s="36"/>
      <c r="CV552" s="36"/>
      <c r="CW552" s="36"/>
      <c r="CX552" s="36"/>
      <c r="CY552" s="36"/>
      <c r="CZ552" s="36"/>
      <c r="DA552" s="36"/>
      <c r="DB552" s="36"/>
      <c r="DC552" s="36"/>
      <c r="DD552" s="36"/>
      <c r="DE552" s="36"/>
      <c r="DF552" s="36"/>
      <c r="DG552" s="36"/>
      <c r="DH552" s="36"/>
      <c r="DI552" s="36"/>
      <c r="DJ552" s="36"/>
      <c r="DK552" s="36"/>
      <c r="DL552" s="36"/>
      <c r="DM552" s="36"/>
      <c r="DN552" s="36"/>
      <c r="DO552" s="36"/>
      <c r="DP552" s="36"/>
      <c r="DQ552" s="36"/>
      <c r="DR552" s="36"/>
      <c r="DS552" s="36"/>
      <c r="DT552" s="36"/>
      <c r="DU552" s="36"/>
      <c r="DV552" s="36"/>
      <c r="DW552" s="36"/>
      <c r="DX552" s="36"/>
      <c r="DY552" s="36"/>
      <c r="DZ552" s="36"/>
      <c r="EA552" s="36"/>
      <c r="EB552" s="36"/>
      <c r="EC552" s="36"/>
      <c r="ED552" s="36"/>
      <c r="EE552" s="36"/>
      <c r="EF552" s="36"/>
      <c r="EG552" s="36"/>
      <c r="EH552" s="36"/>
      <c r="EI552" s="36"/>
      <c r="EJ552" s="36"/>
      <c r="EK552" s="36"/>
      <c r="EL552" s="36"/>
      <c r="EM552" s="36"/>
      <c r="EN552" s="36"/>
      <c r="EO552" s="36"/>
      <c r="EP552" s="36"/>
      <c r="EQ552" s="36"/>
      <c r="ER552" s="36"/>
      <c r="ES552" s="36"/>
      <c r="ET552" s="36"/>
      <c r="EU552" s="36"/>
    </row>
    <row r="553" spans="1:151" ht="183.75" customHeight="1" x14ac:dyDescent="0.3">
      <c r="A553" s="36"/>
      <c r="B553" s="36"/>
      <c r="C553" s="36"/>
      <c r="D553" s="36"/>
      <c r="E553" s="37"/>
      <c r="F553" s="36"/>
      <c r="G553" s="36"/>
      <c r="H553" s="36"/>
      <c r="I553" s="37"/>
      <c r="J553" s="38"/>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8"/>
      <c r="AS553" s="36"/>
      <c r="AT553" s="36"/>
      <c r="AU553" s="36"/>
      <c r="AV553" s="36"/>
      <c r="AW553" s="36"/>
      <c r="AX553" s="36"/>
      <c r="AY553" s="36"/>
      <c r="AZ553" s="36"/>
      <c r="BA553" s="36"/>
      <c r="BB553" s="36"/>
      <c r="BC553" s="36"/>
      <c r="BD553" s="36"/>
      <c r="BE553" s="36"/>
      <c r="BF553" s="36"/>
      <c r="BG553" s="36"/>
      <c r="BH553" s="36"/>
      <c r="BI553" s="36"/>
      <c r="BJ553" s="36"/>
      <c r="BK553" s="36"/>
      <c r="BL553" s="36"/>
      <c r="BM553" s="36"/>
      <c r="BN553" s="36"/>
      <c r="BO553" s="36"/>
      <c r="BP553" s="36"/>
      <c r="BQ553" s="36"/>
      <c r="BR553" s="36"/>
      <c r="BS553" s="36"/>
      <c r="BT553" s="36"/>
      <c r="BU553" s="36"/>
      <c r="BV553" s="36"/>
      <c r="BW553" s="36"/>
      <c r="BX553" s="36"/>
      <c r="BY553" s="36"/>
      <c r="BZ553" s="36"/>
      <c r="CA553" s="36"/>
      <c r="CB553" s="36"/>
      <c r="CC553" s="36"/>
      <c r="CD553" s="36"/>
      <c r="CE553" s="36"/>
      <c r="CF553" s="36"/>
      <c r="CG553" s="36"/>
      <c r="CH553" s="36"/>
      <c r="CI553" s="36"/>
      <c r="CJ553" s="36"/>
      <c r="CK553" s="36"/>
      <c r="CL553" s="36"/>
      <c r="CM553" s="36"/>
      <c r="CN553" s="36"/>
      <c r="CO553" s="36"/>
      <c r="CP553" s="36"/>
      <c r="CQ553" s="36"/>
      <c r="CR553" s="36"/>
      <c r="CS553" s="36"/>
      <c r="CT553" s="36"/>
      <c r="CU553" s="36"/>
      <c r="CV553" s="36"/>
      <c r="CW553" s="36"/>
      <c r="CX553" s="36"/>
      <c r="CY553" s="36"/>
      <c r="CZ553" s="36"/>
      <c r="DA553" s="36"/>
      <c r="DB553" s="36"/>
      <c r="DC553" s="36"/>
      <c r="DD553" s="36"/>
      <c r="DE553" s="36"/>
      <c r="DF553" s="36"/>
      <c r="DG553" s="36"/>
      <c r="DH553" s="36"/>
      <c r="DI553" s="36"/>
      <c r="DJ553" s="36"/>
      <c r="DK553" s="36"/>
      <c r="DL553" s="36"/>
      <c r="DM553" s="36"/>
      <c r="DN553" s="36"/>
      <c r="DO553" s="36"/>
      <c r="DP553" s="36"/>
      <c r="DQ553" s="36"/>
      <c r="DR553" s="36"/>
      <c r="DS553" s="36"/>
      <c r="DT553" s="36"/>
      <c r="DU553" s="36"/>
      <c r="DV553" s="36"/>
      <c r="DW553" s="36"/>
      <c r="DX553" s="36"/>
      <c r="DY553" s="36"/>
      <c r="DZ553" s="36"/>
      <c r="EA553" s="36"/>
      <c r="EB553" s="36"/>
      <c r="EC553" s="36"/>
      <c r="ED553" s="36"/>
      <c r="EE553" s="36"/>
      <c r="EF553" s="36"/>
      <c r="EG553" s="36"/>
      <c r="EH553" s="36"/>
      <c r="EI553" s="36"/>
      <c r="EJ553" s="36"/>
      <c r="EK553" s="36"/>
      <c r="EL553" s="36"/>
      <c r="EM553" s="36"/>
      <c r="EN553" s="36"/>
      <c r="EO553" s="36"/>
      <c r="EP553" s="36"/>
      <c r="EQ553" s="36"/>
      <c r="ER553" s="36"/>
      <c r="ES553" s="36"/>
      <c r="ET553" s="36"/>
      <c r="EU553" s="36"/>
    </row>
    <row r="554" spans="1:151" ht="183.75" customHeight="1" x14ac:dyDescent="0.3">
      <c r="A554" s="36"/>
      <c r="B554" s="36"/>
      <c r="C554" s="36"/>
      <c r="D554" s="36"/>
      <c r="E554" s="37"/>
      <c r="F554" s="36"/>
      <c r="G554" s="36"/>
      <c r="H554" s="36"/>
      <c r="I554" s="37"/>
      <c r="J554" s="38"/>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8"/>
      <c r="AS554" s="36"/>
      <c r="AT554" s="36"/>
      <c r="AU554" s="36"/>
      <c r="AV554" s="36"/>
      <c r="AW554" s="36"/>
      <c r="AX554" s="36"/>
      <c r="AY554" s="36"/>
      <c r="AZ554" s="36"/>
      <c r="BA554" s="36"/>
      <c r="BB554" s="36"/>
      <c r="BC554" s="36"/>
      <c r="BD554" s="36"/>
      <c r="BE554" s="36"/>
      <c r="BF554" s="36"/>
      <c r="BG554" s="36"/>
      <c r="BH554" s="36"/>
      <c r="BI554" s="36"/>
      <c r="BJ554" s="36"/>
      <c r="BK554" s="36"/>
      <c r="BL554" s="36"/>
      <c r="BM554" s="36"/>
      <c r="BN554" s="36"/>
      <c r="BO554" s="36"/>
      <c r="BP554" s="36"/>
      <c r="BQ554" s="36"/>
      <c r="BR554" s="36"/>
      <c r="BS554" s="36"/>
      <c r="BT554" s="36"/>
      <c r="BU554" s="36"/>
      <c r="BV554" s="36"/>
      <c r="BW554" s="36"/>
      <c r="BX554" s="36"/>
      <c r="BY554" s="36"/>
      <c r="BZ554" s="36"/>
      <c r="CA554" s="36"/>
      <c r="CB554" s="36"/>
      <c r="CC554" s="36"/>
      <c r="CD554" s="36"/>
      <c r="CE554" s="36"/>
      <c r="CF554" s="36"/>
      <c r="CG554" s="36"/>
      <c r="CH554" s="36"/>
      <c r="CI554" s="36"/>
      <c r="CJ554" s="36"/>
      <c r="CK554" s="36"/>
      <c r="CL554" s="36"/>
      <c r="CM554" s="36"/>
      <c r="CN554" s="36"/>
      <c r="CO554" s="36"/>
      <c r="CP554" s="36"/>
      <c r="CQ554" s="36"/>
      <c r="CR554" s="36"/>
      <c r="CS554" s="36"/>
      <c r="CT554" s="36"/>
      <c r="CU554" s="36"/>
      <c r="CV554" s="36"/>
      <c r="CW554" s="36"/>
      <c r="CX554" s="36"/>
      <c r="CY554" s="36"/>
      <c r="CZ554" s="36"/>
      <c r="DA554" s="36"/>
      <c r="DB554" s="36"/>
      <c r="DC554" s="36"/>
      <c r="DD554" s="36"/>
      <c r="DE554" s="36"/>
      <c r="DF554" s="36"/>
      <c r="DG554" s="36"/>
      <c r="DH554" s="36"/>
      <c r="DI554" s="36"/>
      <c r="DJ554" s="36"/>
      <c r="DK554" s="36"/>
      <c r="DL554" s="36"/>
      <c r="DM554" s="36"/>
      <c r="DN554" s="36"/>
      <c r="DO554" s="36"/>
      <c r="DP554" s="36"/>
      <c r="DQ554" s="36"/>
      <c r="DR554" s="36"/>
      <c r="DS554" s="36"/>
      <c r="DT554" s="36"/>
      <c r="DU554" s="36"/>
      <c r="DV554" s="36"/>
      <c r="DW554" s="36"/>
      <c r="DX554" s="36"/>
      <c r="DY554" s="36"/>
      <c r="DZ554" s="36"/>
      <c r="EA554" s="36"/>
      <c r="EB554" s="36"/>
      <c r="EC554" s="36"/>
      <c r="ED554" s="36"/>
      <c r="EE554" s="36"/>
      <c r="EF554" s="36"/>
      <c r="EG554" s="36"/>
      <c r="EH554" s="36"/>
      <c r="EI554" s="36"/>
      <c r="EJ554" s="36"/>
      <c r="EK554" s="36"/>
      <c r="EL554" s="36"/>
      <c r="EM554" s="36"/>
      <c r="EN554" s="36"/>
      <c r="EO554" s="36"/>
      <c r="EP554" s="36"/>
      <c r="EQ554" s="36"/>
      <c r="ER554" s="36"/>
      <c r="ES554" s="36"/>
      <c r="ET554" s="36"/>
      <c r="EU554" s="36"/>
    </row>
    <row r="555" spans="1:151" ht="183.75" customHeight="1" x14ac:dyDescent="0.3">
      <c r="A555" s="36"/>
      <c r="B555" s="36"/>
      <c r="C555" s="36"/>
      <c r="D555" s="36"/>
      <c r="E555" s="37"/>
      <c r="F555" s="36"/>
      <c r="G555" s="36"/>
      <c r="H555" s="36"/>
      <c r="I555" s="37"/>
      <c r="J555" s="38"/>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8"/>
      <c r="AS555" s="36"/>
      <c r="AT555" s="36"/>
      <c r="AU555" s="36"/>
      <c r="AV555" s="36"/>
      <c r="AW555" s="36"/>
      <c r="AX555" s="36"/>
      <c r="AY555" s="36"/>
      <c r="AZ555" s="36"/>
      <c r="BA555" s="36"/>
      <c r="BB555" s="36"/>
      <c r="BC555" s="36"/>
      <c r="BD555" s="36"/>
      <c r="BE555" s="36"/>
      <c r="BF555" s="36"/>
      <c r="BG555" s="36"/>
      <c r="BH555" s="36"/>
      <c r="BI555" s="36"/>
      <c r="BJ555" s="36"/>
      <c r="BK555" s="36"/>
      <c r="BL555" s="36"/>
      <c r="BM555" s="36"/>
      <c r="BN555" s="36"/>
      <c r="BO555" s="36"/>
      <c r="BP555" s="36"/>
      <c r="BQ555" s="36"/>
      <c r="BR555" s="36"/>
      <c r="BS555" s="36"/>
      <c r="BT555" s="36"/>
      <c r="BU555" s="36"/>
      <c r="BV555" s="36"/>
      <c r="BW555" s="36"/>
      <c r="BX555" s="36"/>
      <c r="BY555" s="36"/>
      <c r="BZ555" s="36"/>
      <c r="CA555" s="36"/>
      <c r="CB555" s="36"/>
      <c r="CC555" s="36"/>
      <c r="CD555" s="36"/>
      <c r="CE555" s="36"/>
      <c r="CF555" s="36"/>
      <c r="CG555" s="36"/>
      <c r="CH555" s="36"/>
      <c r="CI555" s="36"/>
      <c r="CJ555" s="36"/>
      <c r="CK555" s="36"/>
      <c r="CL555" s="36"/>
      <c r="CM555" s="36"/>
      <c r="CN555" s="36"/>
      <c r="CO555" s="36"/>
      <c r="CP555" s="36"/>
      <c r="CQ555" s="36"/>
      <c r="CR555" s="36"/>
      <c r="CS555" s="36"/>
      <c r="CT555" s="36"/>
      <c r="CU555" s="36"/>
      <c r="CV555" s="36"/>
      <c r="CW555" s="36"/>
      <c r="CX555" s="36"/>
      <c r="CY555" s="36"/>
      <c r="CZ555" s="36"/>
      <c r="DA555" s="36"/>
      <c r="DB555" s="36"/>
      <c r="DC555" s="36"/>
      <c r="DD555" s="36"/>
      <c r="DE555" s="36"/>
      <c r="DF555" s="36"/>
      <c r="DG555" s="36"/>
      <c r="DH555" s="36"/>
      <c r="DI555" s="36"/>
      <c r="DJ555" s="36"/>
      <c r="DK555" s="36"/>
      <c r="DL555" s="36"/>
      <c r="DM555" s="36"/>
      <c r="DN555" s="36"/>
      <c r="DO555" s="36"/>
      <c r="DP555" s="36"/>
      <c r="DQ555" s="36"/>
      <c r="DR555" s="36"/>
      <c r="DS555" s="36"/>
      <c r="DT555" s="36"/>
      <c r="DU555" s="36"/>
      <c r="DV555" s="36"/>
      <c r="DW555" s="36"/>
      <c r="DX555" s="36"/>
      <c r="DY555" s="36"/>
      <c r="DZ555" s="36"/>
      <c r="EA555" s="36"/>
      <c r="EB555" s="36"/>
      <c r="EC555" s="36"/>
      <c r="ED555" s="36"/>
      <c r="EE555" s="36"/>
      <c r="EF555" s="36"/>
      <c r="EG555" s="36"/>
      <c r="EH555" s="36"/>
      <c r="EI555" s="36"/>
      <c r="EJ555" s="36"/>
      <c r="EK555" s="36"/>
      <c r="EL555" s="36"/>
      <c r="EM555" s="36"/>
      <c r="EN555" s="36"/>
      <c r="EO555" s="36"/>
      <c r="EP555" s="36"/>
      <c r="EQ555" s="36"/>
      <c r="ER555" s="36"/>
      <c r="ES555" s="36"/>
      <c r="ET555" s="36"/>
      <c r="EU555" s="36"/>
    </row>
    <row r="556" spans="1:151" ht="183.75" customHeight="1" x14ac:dyDescent="0.3">
      <c r="A556" s="36"/>
      <c r="B556" s="36"/>
      <c r="C556" s="36"/>
      <c r="D556" s="36"/>
      <c r="E556" s="37"/>
      <c r="F556" s="36"/>
      <c r="G556" s="36"/>
      <c r="H556" s="36"/>
      <c r="I556" s="37"/>
      <c r="J556" s="38"/>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8"/>
      <c r="AS556" s="36"/>
      <c r="AT556" s="36"/>
      <c r="AU556" s="36"/>
      <c r="AV556" s="36"/>
      <c r="AW556" s="36"/>
      <c r="AX556" s="36"/>
      <c r="AY556" s="36"/>
      <c r="AZ556" s="36"/>
      <c r="BA556" s="36"/>
      <c r="BB556" s="36"/>
      <c r="BC556" s="36"/>
      <c r="BD556" s="36"/>
      <c r="BE556" s="36"/>
      <c r="BF556" s="36"/>
      <c r="BG556" s="36"/>
      <c r="BH556" s="36"/>
      <c r="BI556" s="36"/>
      <c r="BJ556" s="36"/>
      <c r="BK556" s="36"/>
      <c r="BL556" s="36"/>
      <c r="BM556" s="36"/>
      <c r="BN556" s="36"/>
      <c r="BO556" s="36"/>
      <c r="BP556" s="36"/>
      <c r="BQ556" s="36"/>
      <c r="BR556" s="36"/>
      <c r="BS556" s="36"/>
      <c r="BT556" s="36"/>
      <c r="BU556" s="36"/>
      <c r="BV556" s="36"/>
      <c r="BW556" s="36"/>
      <c r="BX556" s="36"/>
      <c r="BY556" s="36"/>
      <c r="BZ556" s="36"/>
      <c r="CA556" s="36"/>
      <c r="CB556" s="36"/>
      <c r="CC556" s="36"/>
      <c r="CD556" s="36"/>
      <c r="CE556" s="36"/>
      <c r="CF556" s="36"/>
      <c r="CG556" s="36"/>
      <c r="CH556" s="36"/>
      <c r="CI556" s="36"/>
      <c r="CJ556" s="36"/>
      <c r="CK556" s="36"/>
      <c r="CL556" s="36"/>
      <c r="CM556" s="36"/>
      <c r="CN556" s="36"/>
      <c r="CO556" s="36"/>
      <c r="CP556" s="36"/>
      <c r="CQ556" s="36"/>
      <c r="CR556" s="36"/>
      <c r="CS556" s="36"/>
      <c r="CT556" s="36"/>
      <c r="CU556" s="36"/>
      <c r="CV556" s="36"/>
      <c r="CW556" s="36"/>
      <c r="CX556" s="36"/>
      <c r="CY556" s="36"/>
      <c r="CZ556" s="36"/>
      <c r="DA556" s="36"/>
      <c r="DB556" s="36"/>
      <c r="DC556" s="36"/>
      <c r="DD556" s="36"/>
      <c r="DE556" s="36"/>
      <c r="DF556" s="36"/>
      <c r="DG556" s="36"/>
      <c r="DH556" s="36"/>
      <c r="DI556" s="36"/>
      <c r="DJ556" s="36"/>
      <c r="DK556" s="36"/>
      <c r="DL556" s="36"/>
      <c r="DM556" s="36"/>
      <c r="DN556" s="36"/>
      <c r="DO556" s="36"/>
      <c r="DP556" s="36"/>
      <c r="DQ556" s="36"/>
      <c r="DR556" s="36"/>
      <c r="DS556" s="36"/>
      <c r="DT556" s="36"/>
      <c r="DU556" s="36"/>
      <c r="DV556" s="36"/>
      <c r="DW556" s="36"/>
      <c r="DX556" s="36"/>
      <c r="DY556" s="36"/>
      <c r="DZ556" s="36"/>
      <c r="EA556" s="36"/>
      <c r="EB556" s="36"/>
      <c r="EC556" s="36"/>
      <c r="ED556" s="36"/>
      <c r="EE556" s="36"/>
      <c r="EF556" s="36"/>
      <c r="EG556" s="36"/>
      <c r="EH556" s="36"/>
      <c r="EI556" s="36"/>
      <c r="EJ556" s="36"/>
      <c r="EK556" s="36"/>
      <c r="EL556" s="36"/>
      <c r="EM556" s="36"/>
      <c r="EN556" s="36"/>
      <c r="EO556" s="36"/>
      <c r="EP556" s="36"/>
      <c r="EQ556" s="36"/>
      <c r="ER556" s="36"/>
      <c r="ES556" s="36"/>
      <c r="ET556" s="36"/>
      <c r="EU556" s="36"/>
    </row>
    <row r="557" spans="1:151" ht="183.75" customHeight="1" x14ac:dyDescent="0.3">
      <c r="A557" s="36"/>
      <c r="B557" s="36"/>
      <c r="C557" s="36"/>
      <c r="D557" s="36"/>
      <c r="E557" s="37"/>
      <c r="F557" s="36"/>
      <c r="G557" s="36"/>
      <c r="H557" s="36"/>
      <c r="I557" s="37"/>
      <c r="J557" s="38"/>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8"/>
      <c r="AS557" s="36"/>
      <c r="AT557" s="36"/>
      <c r="AU557" s="36"/>
      <c r="AV557" s="36"/>
      <c r="AW557" s="36"/>
      <c r="AX557" s="36"/>
      <c r="AY557" s="36"/>
      <c r="AZ557" s="36"/>
      <c r="BA557" s="36"/>
      <c r="BB557" s="36"/>
      <c r="BC557" s="36"/>
      <c r="BD557" s="36"/>
      <c r="BE557" s="36"/>
      <c r="BF557" s="36"/>
      <c r="BG557" s="36"/>
      <c r="BH557" s="36"/>
      <c r="BI557" s="36"/>
      <c r="BJ557" s="36"/>
      <c r="BK557" s="36"/>
      <c r="BL557" s="36"/>
      <c r="BM557" s="36"/>
      <c r="BN557" s="36"/>
      <c r="BO557" s="36"/>
      <c r="BP557" s="36"/>
      <c r="BQ557" s="36"/>
      <c r="BR557" s="36"/>
      <c r="BS557" s="36"/>
      <c r="BT557" s="36"/>
      <c r="BU557" s="36"/>
      <c r="BV557" s="36"/>
      <c r="BW557" s="36"/>
      <c r="BX557" s="36"/>
      <c r="BY557" s="36"/>
      <c r="BZ557" s="36"/>
      <c r="CA557" s="36"/>
      <c r="CB557" s="36"/>
      <c r="CC557" s="36"/>
      <c r="CD557" s="36"/>
      <c r="CE557" s="36"/>
      <c r="CF557" s="36"/>
      <c r="CG557" s="36"/>
      <c r="CH557" s="36"/>
      <c r="CI557" s="36"/>
      <c r="CJ557" s="36"/>
      <c r="CK557" s="36"/>
      <c r="CL557" s="36"/>
      <c r="CM557" s="36"/>
      <c r="CN557" s="36"/>
      <c r="CO557" s="36"/>
      <c r="CP557" s="36"/>
      <c r="CQ557" s="36"/>
      <c r="CR557" s="36"/>
      <c r="CS557" s="36"/>
      <c r="CT557" s="36"/>
      <c r="CU557" s="36"/>
      <c r="CV557" s="36"/>
      <c r="CW557" s="36"/>
      <c r="CX557" s="36"/>
      <c r="CY557" s="36"/>
      <c r="CZ557" s="36"/>
      <c r="DA557" s="36"/>
      <c r="DB557" s="36"/>
      <c r="DC557" s="36"/>
      <c r="DD557" s="36"/>
      <c r="DE557" s="36"/>
      <c r="DF557" s="36"/>
      <c r="DG557" s="36"/>
      <c r="DH557" s="36"/>
      <c r="DI557" s="36"/>
      <c r="DJ557" s="36"/>
      <c r="DK557" s="36"/>
      <c r="DL557" s="36"/>
      <c r="DM557" s="36"/>
      <c r="DN557" s="36"/>
      <c r="DO557" s="36"/>
      <c r="DP557" s="36"/>
      <c r="DQ557" s="36"/>
      <c r="DR557" s="36"/>
      <c r="DS557" s="36"/>
      <c r="DT557" s="36"/>
      <c r="DU557" s="36"/>
      <c r="DV557" s="36"/>
      <c r="DW557" s="36"/>
      <c r="DX557" s="36"/>
      <c r="DY557" s="36"/>
      <c r="DZ557" s="36"/>
      <c r="EA557" s="36"/>
      <c r="EB557" s="36"/>
      <c r="EC557" s="36"/>
      <c r="ED557" s="36"/>
      <c r="EE557" s="36"/>
      <c r="EF557" s="36"/>
      <c r="EG557" s="36"/>
      <c r="EH557" s="36"/>
      <c r="EI557" s="36"/>
      <c r="EJ557" s="36"/>
      <c r="EK557" s="36"/>
      <c r="EL557" s="36"/>
      <c r="EM557" s="36"/>
      <c r="EN557" s="36"/>
      <c r="EO557" s="36"/>
      <c r="EP557" s="36"/>
      <c r="EQ557" s="36"/>
      <c r="ER557" s="36"/>
      <c r="ES557" s="36"/>
      <c r="ET557" s="36"/>
      <c r="EU557" s="36"/>
    </row>
    <row r="558" spans="1:151" ht="183.75" customHeight="1" x14ac:dyDescent="0.3">
      <c r="A558" s="36"/>
      <c r="B558" s="36"/>
      <c r="C558" s="36"/>
      <c r="D558" s="36"/>
      <c r="E558" s="37"/>
      <c r="F558" s="36"/>
      <c r="G558" s="36"/>
      <c r="H558" s="36"/>
      <c r="I558" s="37"/>
      <c r="J558" s="38"/>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8"/>
      <c r="AS558" s="36"/>
      <c r="AT558" s="36"/>
      <c r="AU558" s="36"/>
      <c r="AV558" s="36"/>
      <c r="AW558" s="36"/>
      <c r="AX558" s="36"/>
      <c r="AY558" s="36"/>
      <c r="AZ558" s="36"/>
      <c r="BA558" s="36"/>
      <c r="BB558" s="36"/>
      <c r="BC558" s="36"/>
      <c r="BD558" s="36"/>
      <c r="BE558" s="36"/>
      <c r="BF558" s="36"/>
      <c r="BG558" s="36"/>
      <c r="BH558" s="36"/>
      <c r="BI558" s="36"/>
      <c r="BJ558" s="36"/>
      <c r="BK558" s="36"/>
      <c r="BL558" s="36"/>
      <c r="BM558" s="36"/>
      <c r="BN558" s="36"/>
      <c r="BO558" s="36"/>
      <c r="BP558" s="36"/>
      <c r="BQ558" s="36"/>
      <c r="BR558" s="36"/>
      <c r="BS558" s="36"/>
      <c r="BT558" s="36"/>
      <c r="BU558" s="36"/>
      <c r="BV558" s="36"/>
      <c r="BW558" s="36"/>
      <c r="BX558" s="36"/>
      <c r="BY558" s="36"/>
      <c r="BZ558" s="36"/>
      <c r="CA558" s="36"/>
      <c r="CB558" s="36"/>
      <c r="CC558" s="36"/>
      <c r="CD558" s="36"/>
      <c r="CE558" s="36"/>
      <c r="CF558" s="36"/>
      <c r="CG558" s="36"/>
      <c r="CH558" s="36"/>
      <c r="CI558" s="36"/>
      <c r="CJ558" s="36"/>
      <c r="CK558" s="36"/>
      <c r="CL558" s="36"/>
      <c r="CM558" s="36"/>
      <c r="CN558" s="36"/>
      <c r="CO558" s="36"/>
      <c r="CP558" s="36"/>
      <c r="CQ558" s="36"/>
      <c r="CR558" s="36"/>
      <c r="CS558" s="36"/>
      <c r="CT558" s="36"/>
      <c r="CU558" s="36"/>
      <c r="CV558" s="36"/>
      <c r="CW558" s="36"/>
      <c r="CX558" s="36"/>
      <c r="CY558" s="36"/>
      <c r="CZ558" s="36"/>
      <c r="DA558" s="36"/>
      <c r="DB558" s="36"/>
      <c r="DC558" s="36"/>
      <c r="DD558" s="36"/>
      <c r="DE558" s="36"/>
      <c r="DF558" s="36"/>
      <c r="DG558" s="36"/>
      <c r="DH558" s="36"/>
      <c r="DI558" s="36"/>
      <c r="DJ558" s="36"/>
      <c r="DK558" s="36"/>
      <c r="DL558" s="36"/>
      <c r="DM558" s="36"/>
      <c r="DN558" s="36"/>
      <c r="DO558" s="36"/>
      <c r="DP558" s="36"/>
      <c r="DQ558" s="36"/>
      <c r="DR558" s="36"/>
      <c r="DS558" s="36"/>
      <c r="DT558" s="36"/>
      <c r="DU558" s="36"/>
      <c r="DV558" s="36"/>
      <c r="DW558" s="36"/>
      <c r="DX558" s="36"/>
      <c r="DY558" s="36"/>
      <c r="DZ558" s="36"/>
      <c r="EA558" s="36"/>
      <c r="EB558" s="36"/>
      <c r="EC558" s="36"/>
      <c r="ED558" s="36"/>
      <c r="EE558" s="36"/>
      <c r="EF558" s="36"/>
      <c r="EG558" s="36"/>
      <c r="EH558" s="36"/>
      <c r="EI558" s="36"/>
      <c r="EJ558" s="36"/>
      <c r="EK558" s="36"/>
      <c r="EL558" s="36"/>
      <c r="EM558" s="36"/>
      <c r="EN558" s="36"/>
      <c r="EO558" s="36"/>
      <c r="EP558" s="36"/>
      <c r="EQ558" s="36"/>
      <c r="ER558" s="36"/>
      <c r="ES558" s="36"/>
      <c r="ET558" s="36"/>
      <c r="EU558" s="36"/>
    </row>
    <row r="559" spans="1:151" ht="183.75" customHeight="1" x14ac:dyDescent="0.3">
      <c r="A559" s="36"/>
      <c r="B559" s="36"/>
      <c r="C559" s="36"/>
      <c r="D559" s="36"/>
      <c r="E559" s="37"/>
      <c r="F559" s="36"/>
      <c r="G559" s="36"/>
      <c r="H559" s="36"/>
      <c r="I559" s="37"/>
      <c r="J559" s="38"/>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8"/>
      <c r="AS559" s="36"/>
      <c r="AT559" s="36"/>
      <c r="AU559" s="36"/>
      <c r="AV559" s="36"/>
      <c r="AW559" s="36"/>
      <c r="AX559" s="36"/>
      <c r="AY559" s="36"/>
      <c r="AZ559" s="36"/>
      <c r="BA559" s="36"/>
      <c r="BB559" s="36"/>
      <c r="BC559" s="36"/>
      <c r="BD559" s="36"/>
      <c r="BE559" s="36"/>
      <c r="BF559" s="36"/>
      <c r="BG559" s="36"/>
      <c r="BH559" s="36"/>
      <c r="BI559" s="36"/>
      <c r="BJ559" s="36"/>
      <c r="BK559" s="36"/>
      <c r="BL559" s="36"/>
      <c r="BM559" s="36"/>
      <c r="BN559" s="36"/>
      <c r="BO559" s="36"/>
      <c r="BP559" s="36"/>
      <c r="BQ559" s="36"/>
      <c r="BR559" s="36"/>
      <c r="BS559" s="36"/>
      <c r="BT559" s="36"/>
      <c r="BU559" s="36"/>
      <c r="BV559" s="36"/>
      <c r="BW559" s="36"/>
      <c r="BX559" s="36"/>
      <c r="BY559" s="36"/>
      <c r="BZ559" s="36"/>
      <c r="CA559" s="36"/>
      <c r="CB559" s="36"/>
      <c r="CC559" s="36"/>
      <c r="CD559" s="36"/>
      <c r="CE559" s="36"/>
      <c r="CF559" s="36"/>
      <c r="CG559" s="36"/>
      <c r="CH559" s="36"/>
      <c r="CI559" s="36"/>
      <c r="CJ559" s="36"/>
      <c r="CK559" s="36"/>
      <c r="CL559" s="36"/>
      <c r="CM559" s="36"/>
      <c r="CN559" s="36"/>
      <c r="CO559" s="36"/>
      <c r="CP559" s="36"/>
      <c r="CQ559" s="36"/>
      <c r="CR559" s="36"/>
      <c r="CS559" s="36"/>
      <c r="CT559" s="36"/>
      <c r="CU559" s="36"/>
      <c r="CV559" s="36"/>
      <c r="CW559" s="36"/>
      <c r="CX559" s="36"/>
      <c r="CY559" s="36"/>
      <c r="CZ559" s="36"/>
      <c r="DA559" s="36"/>
      <c r="DB559" s="36"/>
      <c r="DC559" s="36"/>
      <c r="DD559" s="36"/>
      <c r="DE559" s="36"/>
      <c r="DF559" s="36"/>
      <c r="DG559" s="36"/>
      <c r="DH559" s="36"/>
      <c r="DI559" s="36"/>
      <c r="DJ559" s="36"/>
      <c r="DK559" s="36"/>
      <c r="DL559" s="36"/>
      <c r="DM559" s="36"/>
      <c r="DN559" s="36"/>
      <c r="DO559" s="36"/>
      <c r="DP559" s="36"/>
      <c r="DQ559" s="36"/>
      <c r="DR559" s="36"/>
      <c r="DS559" s="36"/>
      <c r="DT559" s="36"/>
      <c r="DU559" s="36"/>
      <c r="DV559" s="36"/>
      <c r="DW559" s="36"/>
      <c r="DX559" s="36"/>
      <c r="DY559" s="36"/>
      <c r="DZ559" s="36"/>
      <c r="EA559" s="36"/>
      <c r="EB559" s="36"/>
      <c r="EC559" s="36"/>
      <c r="ED559" s="36"/>
      <c r="EE559" s="36"/>
      <c r="EF559" s="36"/>
      <c r="EG559" s="36"/>
      <c r="EH559" s="36"/>
      <c r="EI559" s="36"/>
      <c r="EJ559" s="36"/>
      <c r="EK559" s="36"/>
      <c r="EL559" s="36"/>
      <c r="EM559" s="36"/>
      <c r="EN559" s="36"/>
      <c r="EO559" s="36"/>
      <c r="EP559" s="36"/>
      <c r="EQ559" s="36"/>
      <c r="ER559" s="36"/>
      <c r="ES559" s="36"/>
      <c r="ET559" s="36"/>
      <c r="EU559" s="36"/>
    </row>
    <row r="560" spans="1:151" ht="183.75" customHeight="1" x14ac:dyDescent="0.3">
      <c r="A560" s="36"/>
      <c r="B560" s="36"/>
      <c r="C560" s="36"/>
      <c r="D560" s="36"/>
      <c r="E560" s="37"/>
      <c r="F560" s="36"/>
      <c r="G560" s="36"/>
      <c r="H560" s="36"/>
      <c r="I560" s="37"/>
      <c r="J560" s="38"/>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8"/>
      <c r="AS560" s="36"/>
      <c r="AT560" s="36"/>
      <c r="AU560" s="36"/>
      <c r="AV560" s="36"/>
      <c r="AW560" s="36"/>
      <c r="AX560" s="36"/>
      <c r="AY560" s="36"/>
      <c r="AZ560" s="36"/>
      <c r="BA560" s="36"/>
      <c r="BB560" s="36"/>
      <c r="BC560" s="36"/>
      <c r="BD560" s="36"/>
      <c r="BE560" s="36"/>
      <c r="BF560" s="36"/>
      <c r="BG560" s="36"/>
      <c r="BH560" s="36"/>
      <c r="BI560" s="36"/>
      <c r="BJ560" s="36"/>
      <c r="BK560" s="36"/>
      <c r="BL560" s="36"/>
      <c r="BM560" s="36"/>
      <c r="BN560" s="36"/>
      <c r="BO560" s="36"/>
      <c r="BP560" s="36"/>
      <c r="BQ560" s="36"/>
      <c r="BR560" s="36"/>
      <c r="BS560" s="36"/>
      <c r="BT560" s="36"/>
      <c r="BU560" s="36"/>
      <c r="BV560" s="36"/>
      <c r="BW560" s="36"/>
      <c r="BX560" s="36"/>
      <c r="BY560" s="36"/>
      <c r="BZ560" s="36"/>
      <c r="CA560" s="36"/>
      <c r="CB560" s="36"/>
      <c r="CC560" s="36"/>
      <c r="CD560" s="36"/>
      <c r="CE560" s="36"/>
      <c r="CF560" s="36"/>
      <c r="CG560" s="36"/>
      <c r="CH560" s="36"/>
      <c r="CI560" s="36"/>
      <c r="CJ560" s="36"/>
      <c r="CK560" s="36"/>
      <c r="CL560" s="36"/>
      <c r="CM560" s="36"/>
      <c r="CN560" s="36"/>
      <c r="CO560" s="36"/>
      <c r="CP560" s="36"/>
      <c r="CQ560" s="36"/>
      <c r="CR560" s="36"/>
      <c r="CS560" s="36"/>
      <c r="CT560" s="36"/>
      <c r="CU560" s="36"/>
      <c r="CV560" s="36"/>
      <c r="CW560" s="36"/>
      <c r="CX560" s="36"/>
      <c r="CY560" s="36"/>
      <c r="CZ560" s="36"/>
      <c r="DA560" s="36"/>
      <c r="DB560" s="36"/>
      <c r="DC560" s="36"/>
      <c r="DD560" s="36"/>
      <c r="DE560" s="36"/>
      <c r="DF560" s="36"/>
      <c r="DG560" s="36"/>
      <c r="DH560" s="36"/>
      <c r="DI560" s="36"/>
      <c r="DJ560" s="36"/>
      <c r="DK560" s="36"/>
      <c r="DL560" s="36"/>
      <c r="DM560" s="36"/>
      <c r="DN560" s="36"/>
      <c r="DO560" s="36"/>
      <c r="DP560" s="36"/>
      <c r="DQ560" s="36"/>
      <c r="DR560" s="36"/>
      <c r="DS560" s="36"/>
      <c r="DT560" s="36"/>
      <c r="DU560" s="36"/>
      <c r="DV560" s="36"/>
      <c r="DW560" s="36"/>
      <c r="DX560" s="36"/>
      <c r="DY560" s="36"/>
      <c r="DZ560" s="36"/>
      <c r="EA560" s="36"/>
      <c r="EB560" s="36"/>
      <c r="EC560" s="36"/>
      <c r="ED560" s="36"/>
      <c r="EE560" s="36"/>
      <c r="EF560" s="36"/>
      <c r="EG560" s="36"/>
      <c r="EH560" s="36"/>
      <c r="EI560" s="36"/>
      <c r="EJ560" s="36"/>
      <c r="EK560" s="36"/>
      <c r="EL560" s="36"/>
      <c r="EM560" s="36"/>
      <c r="EN560" s="36"/>
      <c r="EO560" s="36"/>
      <c r="EP560" s="36"/>
      <c r="EQ560" s="36"/>
      <c r="ER560" s="36"/>
      <c r="ES560" s="36"/>
      <c r="ET560" s="36"/>
      <c r="EU560" s="36"/>
    </row>
    <row r="561" spans="1:151" ht="183.75" customHeight="1" x14ac:dyDescent="0.3">
      <c r="A561" s="36"/>
      <c r="B561" s="36"/>
      <c r="C561" s="36"/>
      <c r="D561" s="36"/>
      <c r="E561" s="37"/>
      <c r="F561" s="36"/>
      <c r="G561" s="36"/>
      <c r="H561" s="36"/>
      <c r="I561" s="37"/>
      <c r="J561" s="38"/>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8"/>
      <c r="AS561" s="36"/>
      <c r="AT561" s="36"/>
      <c r="AU561" s="36"/>
      <c r="AV561" s="36"/>
      <c r="AW561" s="36"/>
      <c r="AX561" s="36"/>
      <c r="AY561" s="36"/>
      <c r="AZ561" s="36"/>
      <c r="BA561" s="36"/>
      <c r="BB561" s="36"/>
      <c r="BC561" s="36"/>
      <c r="BD561" s="36"/>
      <c r="BE561" s="36"/>
      <c r="BF561" s="36"/>
      <c r="BG561" s="36"/>
      <c r="BH561" s="36"/>
      <c r="BI561" s="36"/>
      <c r="BJ561" s="36"/>
      <c r="BK561" s="36"/>
      <c r="BL561" s="36"/>
      <c r="BM561" s="36"/>
      <c r="BN561" s="36"/>
      <c r="BO561" s="36"/>
      <c r="BP561" s="36"/>
      <c r="BQ561" s="36"/>
      <c r="BR561" s="36"/>
      <c r="BS561" s="36"/>
      <c r="BT561" s="36"/>
      <c r="BU561" s="36"/>
      <c r="BV561" s="36"/>
      <c r="BW561" s="36"/>
      <c r="BX561" s="36"/>
      <c r="BY561" s="36"/>
      <c r="BZ561" s="36"/>
      <c r="CA561" s="36"/>
      <c r="CB561" s="36"/>
      <c r="CC561" s="36"/>
      <c r="CD561" s="36"/>
      <c r="CE561" s="36"/>
      <c r="CF561" s="36"/>
      <c r="CG561" s="36"/>
      <c r="CH561" s="36"/>
      <c r="CI561" s="36"/>
      <c r="CJ561" s="36"/>
      <c r="CK561" s="36"/>
      <c r="CL561" s="36"/>
      <c r="CM561" s="36"/>
      <c r="CN561" s="36"/>
      <c r="CO561" s="36"/>
      <c r="CP561" s="36"/>
      <c r="CQ561" s="36"/>
      <c r="CR561" s="36"/>
      <c r="CS561" s="36"/>
      <c r="CT561" s="36"/>
      <c r="CU561" s="36"/>
      <c r="CV561" s="36"/>
      <c r="CW561" s="36"/>
      <c r="CX561" s="36"/>
      <c r="CY561" s="36"/>
      <c r="CZ561" s="36"/>
      <c r="DA561" s="36"/>
      <c r="DB561" s="36"/>
      <c r="DC561" s="36"/>
      <c r="DD561" s="36"/>
      <c r="DE561" s="36"/>
      <c r="DF561" s="36"/>
      <c r="DG561" s="36"/>
      <c r="DH561" s="36"/>
      <c r="DI561" s="36"/>
      <c r="DJ561" s="36"/>
      <c r="DK561" s="36"/>
      <c r="DL561" s="36"/>
      <c r="DM561" s="36"/>
      <c r="DN561" s="36"/>
      <c r="DO561" s="36"/>
      <c r="DP561" s="36"/>
      <c r="DQ561" s="36"/>
      <c r="DR561" s="36"/>
      <c r="DS561" s="36"/>
      <c r="DT561" s="36"/>
      <c r="DU561" s="36"/>
      <c r="DV561" s="36"/>
      <c r="DW561" s="36"/>
      <c r="DX561" s="36"/>
      <c r="DY561" s="36"/>
      <c r="DZ561" s="36"/>
      <c r="EA561" s="36"/>
      <c r="EB561" s="36"/>
      <c r="EC561" s="36"/>
      <c r="ED561" s="36"/>
      <c r="EE561" s="36"/>
      <c r="EF561" s="36"/>
      <c r="EG561" s="36"/>
      <c r="EH561" s="36"/>
      <c r="EI561" s="36"/>
      <c r="EJ561" s="36"/>
      <c r="EK561" s="36"/>
      <c r="EL561" s="36"/>
      <c r="EM561" s="36"/>
      <c r="EN561" s="36"/>
      <c r="EO561" s="36"/>
      <c r="EP561" s="36"/>
      <c r="EQ561" s="36"/>
      <c r="ER561" s="36"/>
      <c r="ES561" s="36"/>
      <c r="ET561" s="36"/>
      <c r="EU561" s="36"/>
    </row>
    <row r="562" spans="1:151" ht="183.75" customHeight="1" x14ac:dyDescent="0.3">
      <c r="A562" s="36"/>
      <c r="B562" s="36"/>
      <c r="C562" s="36"/>
      <c r="D562" s="36"/>
      <c r="E562" s="37"/>
      <c r="F562" s="36"/>
      <c r="G562" s="36"/>
      <c r="H562" s="36"/>
      <c r="I562" s="37"/>
      <c r="J562" s="38"/>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8"/>
      <c r="AS562" s="36"/>
      <c r="AT562" s="36"/>
      <c r="AU562" s="36"/>
      <c r="AV562" s="36"/>
      <c r="AW562" s="36"/>
      <c r="AX562" s="36"/>
      <c r="AY562" s="36"/>
      <c r="AZ562" s="36"/>
      <c r="BA562" s="36"/>
      <c r="BB562" s="36"/>
      <c r="BC562" s="36"/>
      <c r="BD562" s="36"/>
      <c r="BE562" s="36"/>
      <c r="BF562" s="36"/>
      <c r="BG562" s="36"/>
      <c r="BH562" s="36"/>
      <c r="BI562" s="36"/>
      <c r="BJ562" s="36"/>
      <c r="BK562" s="36"/>
      <c r="BL562" s="36"/>
      <c r="BM562" s="36"/>
      <c r="BN562" s="36"/>
      <c r="BO562" s="36"/>
      <c r="BP562" s="36"/>
      <c r="BQ562" s="36"/>
      <c r="BR562" s="36"/>
      <c r="BS562" s="36"/>
      <c r="BT562" s="36"/>
      <c r="BU562" s="36"/>
      <c r="BV562" s="36"/>
      <c r="BW562" s="36"/>
      <c r="BX562" s="36"/>
      <c r="BY562" s="36"/>
      <c r="BZ562" s="36"/>
      <c r="CA562" s="36"/>
      <c r="CB562" s="36"/>
      <c r="CC562" s="36"/>
      <c r="CD562" s="36"/>
      <c r="CE562" s="36"/>
      <c r="CF562" s="36"/>
      <c r="CG562" s="36"/>
      <c r="CH562" s="36"/>
      <c r="CI562" s="36"/>
      <c r="CJ562" s="36"/>
      <c r="CK562" s="36"/>
      <c r="CL562" s="36"/>
      <c r="CM562" s="36"/>
      <c r="CN562" s="36"/>
      <c r="CO562" s="36"/>
      <c r="CP562" s="36"/>
      <c r="CQ562" s="36"/>
      <c r="CR562" s="36"/>
      <c r="CS562" s="36"/>
      <c r="CT562" s="36"/>
      <c r="CU562" s="36"/>
      <c r="CV562" s="36"/>
      <c r="CW562" s="36"/>
      <c r="CX562" s="36"/>
      <c r="CY562" s="36"/>
      <c r="CZ562" s="36"/>
      <c r="DA562" s="36"/>
      <c r="DB562" s="36"/>
      <c r="DC562" s="36"/>
      <c r="DD562" s="36"/>
      <c r="DE562" s="36"/>
      <c r="DF562" s="36"/>
      <c r="DG562" s="36"/>
      <c r="DH562" s="36"/>
      <c r="DI562" s="36"/>
      <c r="DJ562" s="36"/>
      <c r="DK562" s="36"/>
      <c r="DL562" s="36"/>
      <c r="DM562" s="36"/>
      <c r="DN562" s="36"/>
      <c r="DO562" s="36"/>
      <c r="DP562" s="36"/>
      <c r="DQ562" s="36"/>
      <c r="DR562" s="36"/>
      <c r="DS562" s="36"/>
      <c r="DT562" s="36"/>
      <c r="DU562" s="36"/>
      <c r="DV562" s="36"/>
      <c r="DW562" s="36"/>
      <c r="DX562" s="36"/>
      <c r="DY562" s="36"/>
      <c r="DZ562" s="36"/>
      <c r="EA562" s="36"/>
      <c r="EB562" s="36"/>
      <c r="EC562" s="36"/>
      <c r="ED562" s="36"/>
      <c r="EE562" s="36"/>
      <c r="EF562" s="36"/>
      <c r="EG562" s="36"/>
      <c r="EH562" s="36"/>
      <c r="EI562" s="36"/>
      <c r="EJ562" s="36"/>
      <c r="EK562" s="36"/>
      <c r="EL562" s="36"/>
      <c r="EM562" s="36"/>
      <c r="EN562" s="36"/>
      <c r="EO562" s="36"/>
      <c r="EP562" s="36"/>
      <c r="EQ562" s="36"/>
      <c r="ER562" s="36"/>
      <c r="ES562" s="36"/>
      <c r="ET562" s="36"/>
      <c r="EU562" s="36"/>
    </row>
    <row r="563" spans="1:151" ht="183.75" customHeight="1" x14ac:dyDescent="0.3">
      <c r="A563" s="36"/>
      <c r="B563" s="36"/>
      <c r="C563" s="36"/>
      <c r="D563" s="36"/>
      <c r="E563" s="37"/>
      <c r="F563" s="36"/>
      <c r="G563" s="36"/>
      <c r="H563" s="36"/>
      <c r="I563" s="37"/>
      <c r="J563" s="38"/>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8"/>
      <c r="AS563" s="36"/>
      <c r="AT563" s="36"/>
      <c r="AU563" s="36"/>
      <c r="AV563" s="36"/>
      <c r="AW563" s="36"/>
      <c r="AX563" s="36"/>
      <c r="AY563" s="36"/>
      <c r="AZ563" s="36"/>
      <c r="BA563" s="36"/>
      <c r="BB563" s="36"/>
      <c r="BC563" s="36"/>
      <c r="BD563" s="36"/>
      <c r="BE563" s="36"/>
      <c r="BF563" s="36"/>
      <c r="BG563" s="36"/>
      <c r="BH563" s="36"/>
      <c r="BI563" s="36"/>
      <c r="BJ563" s="36"/>
      <c r="BK563" s="36"/>
      <c r="BL563" s="36"/>
      <c r="BM563" s="36"/>
      <c r="BN563" s="36"/>
      <c r="BO563" s="36"/>
      <c r="BP563" s="36"/>
      <c r="BQ563" s="36"/>
      <c r="BR563" s="36"/>
      <c r="BS563" s="36"/>
      <c r="BT563" s="36"/>
      <c r="BU563" s="36"/>
      <c r="BV563" s="36"/>
      <c r="BW563" s="36"/>
      <c r="BX563" s="36"/>
      <c r="BY563" s="36"/>
      <c r="BZ563" s="36"/>
      <c r="CA563" s="36"/>
      <c r="CB563" s="36"/>
      <c r="CC563" s="36"/>
      <c r="CD563" s="36"/>
      <c r="CE563" s="36"/>
      <c r="CF563" s="36"/>
      <c r="CG563" s="36"/>
      <c r="CH563" s="36"/>
      <c r="CI563" s="36"/>
      <c r="CJ563" s="36"/>
      <c r="CK563" s="36"/>
      <c r="CL563" s="36"/>
      <c r="CM563" s="36"/>
      <c r="CN563" s="36"/>
      <c r="CO563" s="36"/>
      <c r="CP563" s="36"/>
      <c r="CQ563" s="36"/>
      <c r="CR563" s="36"/>
      <c r="CS563" s="36"/>
      <c r="CT563" s="36"/>
      <c r="CU563" s="36"/>
      <c r="CV563" s="36"/>
      <c r="CW563" s="36"/>
      <c r="CX563" s="36"/>
      <c r="CY563" s="36"/>
      <c r="CZ563" s="36"/>
      <c r="DA563" s="36"/>
      <c r="DB563" s="36"/>
      <c r="DC563" s="36"/>
      <c r="DD563" s="36"/>
      <c r="DE563" s="36"/>
      <c r="DF563" s="36"/>
      <c r="DG563" s="36"/>
      <c r="DH563" s="36"/>
      <c r="DI563" s="36"/>
      <c r="DJ563" s="36"/>
      <c r="DK563" s="36"/>
      <c r="DL563" s="36"/>
      <c r="DM563" s="36"/>
      <c r="DN563" s="36"/>
      <c r="DO563" s="36"/>
      <c r="DP563" s="36"/>
      <c r="DQ563" s="36"/>
      <c r="DR563" s="36"/>
      <c r="DS563" s="36"/>
      <c r="DT563" s="36"/>
      <c r="DU563" s="36"/>
      <c r="DV563" s="36"/>
      <c r="DW563" s="36"/>
      <c r="DX563" s="36"/>
      <c r="DY563" s="36"/>
      <c r="DZ563" s="36"/>
      <c r="EA563" s="36"/>
      <c r="EB563" s="36"/>
      <c r="EC563" s="36"/>
      <c r="ED563" s="36"/>
      <c r="EE563" s="36"/>
      <c r="EF563" s="36"/>
      <c r="EG563" s="36"/>
      <c r="EH563" s="36"/>
      <c r="EI563" s="36"/>
      <c r="EJ563" s="36"/>
      <c r="EK563" s="36"/>
      <c r="EL563" s="36"/>
      <c r="EM563" s="36"/>
      <c r="EN563" s="36"/>
      <c r="EO563" s="36"/>
      <c r="EP563" s="36"/>
      <c r="EQ563" s="36"/>
      <c r="ER563" s="36"/>
      <c r="ES563" s="36"/>
      <c r="ET563" s="36"/>
      <c r="EU563" s="36"/>
    </row>
    <row r="564" spans="1:151" ht="183.75" customHeight="1" x14ac:dyDescent="0.3">
      <c r="A564" s="36"/>
      <c r="B564" s="36"/>
      <c r="C564" s="36"/>
      <c r="D564" s="36"/>
      <c r="E564" s="37"/>
      <c r="F564" s="36"/>
      <c r="G564" s="36"/>
      <c r="H564" s="36"/>
      <c r="I564" s="37"/>
      <c r="J564" s="38"/>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8"/>
      <c r="AS564" s="36"/>
      <c r="AT564" s="36"/>
      <c r="AU564" s="36"/>
      <c r="AV564" s="36"/>
      <c r="AW564" s="36"/>
      <c r="AX564" s="36"/>
      <c r="AY564" s="36"/>
      <c r="AZ564" s="36"/>
      <c r="BA564" s="36"/>
      <c r="BB564" s="36"/>
      <c r="BC564" s="36"/>
      <c r="BD564" s="36"/>
      <c r="BE564" s="36"/>
      <c r="BF564" s="36"/>
      <c r="BG564" s="36"/>
      <c r="BH564" s="36"/>
      <c r="BI564" s="36"/>
      <c r="BJ564" s="36"/>
      <c r="BK564" s="36"/>
      <c r="BL564" s="36"/>
      <c r="BM564" s="36"/>
      <c r="BN564" s="36"/>
      <c r="BO564" s="36"/>
      <c r="BP564" s="36"/>
      <c r="BQ564" s="36"/>
      <c r="BR564" s="36"/>
      <c r="BS564" s="36"/>
      <c r="BT564" s="36"/>
      <c r="BU564" s="36"/>
      <c r="BV564" s="36"/>
      <c r="BW564" s="36"/>
      <c r="BX564" s="36"/>
      <c r="BY564" s="36"/>
      <c r="BZ564" s="36"/>
      <c r="CA564" s="36"/>
      <c r="CB564" s="36"/>
      <c r="CC564" s="36"/>
      <c r="CD564" s="36"/>
      <c r="CE564" s="36"/>
      <c r="CF564" s="36"/>
      <c r="CG564" s="36"/>
      <c r="CH564" s="36"/>
      <c r="CI564" s="36"/>
      <c r="CJ564" s="36"/>
      <c r="CK564" s="36"/>
      <c r="CL564" s="36"/>
      <c r="CM564" s="36"/>
      <c r="CN564" s="36"/>
      <c r="CO564" s="36"/>
      <c r="CP564" s="36"/>
      <c r="CQ564" s="36"/>
      <c r="CR564" s="36"/>
      <c r="CS564" s="36"/>
      <c r="CT564" s="36"/>
      <c r="CU564" s="36"/>
      <c r="CV564" s="36"/>
      <c r="CW564" s="36"/>
      <c r="CX564" s="36"/>
      <c r="CY564" s="36"/>
      <c r="CZ564" s="36"/>
      <c r="DA564" s="36"/>
      <c r="DB564" s="36"/>
      <c r="DC564" s="36"/>
      <c r="DD564" s="36"/>
      <c r="DE564" s="36"/>
      <c r="DF564" s="36"/>
      <c r="DG564" s="36"/>
      <c r="DH564" s="36"/>
      <c r="DI564" s="36"/>
      <c r="DJ564" s="36"/>
      <c r="DK564" s="36"/>
      <c r="DL564" s="36"/>
      <c r="DM564" s="36"/>
      <c r="DN564" s="36"/>
      <c r="DO564" s="36"/>
      <c r="DP564" s="36"/>
      <c r="DQ564" s="36"/>
      <c r="DR564" s="36"/>
      <c r="DS564" s="36"/>
      <c r="DT564" s="36"/>
      <c r="DU564" s="36"/>
      <c r="DV564" s="36"/>
      <c r="DW564" s="36"/>
      <c r="DX564" s="36"/>
      <c r="DY564" s="36"/>
      <c r="DZ564" s="36"/>
      <c r="EA564" s="36"/>
      <c r="EB564" s="36"/>
      <c r="EC564" s="36"/>
      <c r="ED564" s="36"/>
      <c r="EE564" s="36"/>
      <c r="EF564" s="36"/>
      <c r="EG564" s="36"/>
      <c r="EH564" s="36"/>
      <c r="EI564" s="36"/>
      <c r="EJ564" s="36"/>
      <c r="EK564" s="36"/>
      <c r="EL564" s="36"/>
      <c r="EM564" s="36"/>
      <c r="EN564" s="36"/>
      <c r="EO564" s="36"/>
      <c r="EP564" s="36"/>
      <c r="EQ564" s="36"/>
      <c r="ER564" s="36"/>
      <c r="ES564" s="36"/>
      <c r="ET564" s="36"/>
      <c r="EU564" s="36"/>
    </row>
    <row r="565" spans="1:151" ht="183.75" customHeight="1" x14ac:dyDescent="0.3">
      <c r="A565" s="36"/>
      <c r="B565" s="36"/>
      <c r="C565" s="36"/>
      <c r="D565" s="36"/>
      <c r="E565" s="37"/>
      <c r="F565" s="36"/>
      <c r="G565" s="36"/>
      <c r="H565" s="36"/>
      <c r="I565" s="37"/>
      <c r="J565" s="38"/>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8"/>
      <c r="AS565" s="36"/>
      <c r="AT565" s="36"/>
      <c r="AU565" s="36"/>
      <c r="AV565" s="36"/>
      <c r="AW565" s="36"/>
      <c r="AX565" s="36"/>
      <c r="AY565" s="36"/>
      <c r="AZ565" s="36"/>
      <c r="BA565" s="36"/>
      <c r="BB565" s="36"/>
      <c r="BC565" s="36"/>
      <c r="BD565" s="36"/>
      <c r="BE565" s="36"/>
      <c r="BF565" s="36"/>
      <c r="BG565" s="36"/>
      <c r="BH565" s="36"/>
      <c r="BI565" s="36"/>
      <c r="BJ565" s="36"/>
      <c r="BK565" s="36"/>
      <c r="BL565" s="36"/>
      <c r="BM565" s="36"/>
      <c r="BN565" s="36"/>
      <c r="BO565" s="36"/>
      <c r="BP565" s="36"/>
      <c r="BQ565" s="36"/>
      <c r="BR565" s="36"/>
      <c r="BS565" s="36"/>
      <c r="BT565" s="36"/>
      <c r="BU565" s="36"/>
      <c r="BV565" s="36"/>
      <c r="BW565" s="36"/>
      <c r="BX565" s="36"/>
      <c r="BY565" s="36"/>
      <c r="BZ565" s="36"/>
      <c r="CA565" s="36"/>
      <c r="CB565" s="36"/>
      <c r="CC565" s="36"/>
      <c r="CD565" s="36"/>
      <c r="CE565" s="36"/>
      <c r="CF565" s="36"/>
      <c r="CG565" s="36"/>
      <c r="CH565" s="36"/>
      <c r="CI565" s="36"/>
      <c r="CJ565" s="36"/>
      <c r="CK565" s="36"/>
      <c r="CL565" s="36"/>
      <c r="CM565" s="36"/>
      <c r="CN565" s="36"/>
      <c r="CO565" s="36"/>
      <c r="CP565" s="36"/>
      <c r="CQ565" s="36"/>
      <c r="CR565" s="36"/>
      <c r="CS565" s="36"/>
      <c r="CT565" s="36"/>
      <c r="CU565" s="36"/>
      <c r="CV565" s="36"/>
      <c r="CW565" s="36"/>
      <c r="CX565" s="36"/>
      <c r="CY565" s="36"/>
      <c r="CZ565" s="36"/>
      <c r="DA565" s="36"/>
      <c r="DB565" s="36"/>
      <c r="DC565" s="36"/>
      <c r="DD565" s="36"/>
      <c r="DE565" s="36"/>
      <c r="DF565" s="36"/>
      <c r="DG565" s="36"/>
      <c r="DH565" s="36"/>
      <c r="DI565" s="36"/>
      <c r="DJ565" s="36"/>
      <c r="DK565" s="36"/>
      <c r="DL565" s="36"/>
      <c r="DM565" s="36"/>
      <c r="DN565" s="36"/>
      <c r="DO565" s="36"/>
      <c r="DP565" s="36"/>
      <c r="DQ565" s="36"/>
      <c r="DR565" s="36"/>
      <c r="DS565" s="36"/>
      <c r="DT565" s="36"/>
      <c r="DU565" s="36"/>
      <c r="DV565" s="36"/>
      <c r="DW565" s="36"/>
      <c r="DX565" s="36"/>
      <c r="DY565" s="36"/>
      <c r="DZ565" s="36"/>
      <c r="EA565" s="36"/>
      <c r="EB565" s="36"/>
      <c r="EC565" s="36"/>
      <c r="ED565" s="36"/>
      <c r="EE565" s="36"/>
      <c r="EF565" s="36"/>
      <c r="EG565" s="36"/>
      <c r="EH565" s="36"/>
      <c r="EI565" s="36"/>
      <c r="EJ565" s="36"/>
      <c r="EK565" s="36"/>
      <c r="EL565" s="36"/>
      <c r="EM565" s="36"/>
      <c r="EN565" s="36"/>
      <c r="EO565" s="36"/>
      <c r="EP565" s="36"/>
      <c r="EQ565" s="36"/>
      <c r="ER565" s="36"/>
      <c r="ES565" s="36"/>
      <c r="ET565" s="36"/>
      <c r="EU565" s="36"/>
    </row>
    <row r="566" spans="1:151" ht="183.75" customHeight="1" x14ac:dyDescent="0.3">
      <c r="A566" s="36"/>
      <c r="B566" s="36"/>
      <c r="C566" s="36"/>
      <c r="D566" s="36"/>
      <c r="E566" s="37"/>
      <c r="F566" s="36"/>
      <c r="G566" s="36"/>
      <c r="H566" s="36"/>
      <c r="I566" s="37"/>
      <c r="J566" s="38"/>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8"/>
      <c r="AS566" s="36"/>
      <c r="AT566" s="36"/>
      <c r="AU566" s="36"/>
      <c r="AV566" s="36"/>
      <c r="AW566" s="36"/>
      <c r="AX566" s="36"/>
      <c r="AY566" s="36"/>
      <c r="AZ566" s="36"/>
      <c r="BA566" s="36"/>
      <c r="BB566" s="36"/>
      <c r="BC566" s="36"/>
      <c r="BD566" s="36"/>
      <c r="BE566" s="36"/>
      <c r="BF566" s="36"/>
      <c r="BG566" s="36"/>
      <c r="BH566" s="36"/>
      <c r="BI566" s="36"/>
      <c r="BJ566" s="36"/>
      <c r="BK566" s="36"/>
      <c r="BL566" s="36"/>
      <c r="BM566" s="36"/>
      <c r="BN566" s="36"/>
      <c r="BO566" s="36"/>
      <c r="BP566" s="36"/>
      <c r="BQ566" s="36"/>
      <c r="BR566" s="36"/>
      <c r="BS566" s="36"/>
      <c r="BT566" s="36"/>
      <c r="BU566" s="36"/>
      <c r="BV566" s="36"/>
      <c r="BW566" s="36"/>
      <c r="BX566" s="36"/>
      <c r="BY566" s="36"/>
      <c r="BZ566" s="36"/>
      <c r="CA566" s="36"/>
      <c r="CB566" s="36"/>
      <c r="CC566" s="36"/>
      <c r="CD566" s="36"/>
      <c r="CE566" s="36"/>
      <c r="CF566" s="36"/>
      <c r="CG566" s="36"/>
      <c r="CH566" s="36"/>
      <c r="CI566" s="36"/>
      <c r="CJ566" s="36"/>
      <c r="CK566" s="36"/>
      <c r="CL566" s="36"/>
      <c r="CM566" s="36"/>
      <c r="CN566" s="36"/>
      <c r="CO566" s="36"/>
      <c r="CP566" s="36"/>
      <c r="CQ566" s="36"/>
      <c r="CR566" s="36"/>
      <c r="CS566" s="36"/>
      <c r="CT566" s="36"/>
      <c r="CU566" s="36"/>
      <c r="CV566" s="36"/>
      <c r="CW566" s="36"/>
      <c r="CX566" s="36"/>
      <c r="CY566" s="36"/>
      <c r="CZ566" s="36"/>
      <c r="DA566" s="36"/>
      <c r="DB566" s="36"/>
      <c r="DC566" s="36"/>
      <c r="DD566" s="36"/>
      <c r="DE566" s="36"/>
      <c r="DF566" s="36"/>
      <c r="DG566" s="36"/>
      <c r="DH566" s="36"/>
      <c r="DI566" s="36"/>
      <c r="DJ566" s="36"/>
      <c r="DK566" s="36"/>
      <c r="DL566" s="36"/>
      <c r="DM566" s="36"/>
      <c r="DN566" s="36"/>
      <c r="DO566" s="36"/>
      <c r="DP566" s="36"/>
      <c r="DQ566" s="36"/>
      <c r="DR566" s="36"/>
      <c r="DS566" s="36"/>
      <c r="DT566" s="36"/>
      <c r="DU566" s="36"/>
      <c r="DV566" s="36"/>
      <c r="DW566" s="36"/>
      <c r="DX566" s="36"/>
      <c r="DY566" s="36"/>
      <c r="DZ566" s="36"/>
      <c r="EA566" s="36"/>
      <c r="EB566" s="36"/>
      <c r="EC566" s="36"/>
      <c r="ED566" s="36"/>
      <c r="EE566" s="36"/>
      <c r="EF566" s="36"/>
      <c r="EG566" s="36"/>
      <c r="EH566" s="36"/>
      <c r="EI566" s="36"/>
      <c r="EJ566" s="36"/>
      <c r="EK566" s="36"/>
      <c r="EL566" s="36"/>
      <c r="EM566" s="36"/>
      <c r="EN566" s="36"/>
      <c r="EO566" s="36"/>
      <c r="EP566" s="36"/>
      <c r="EQ566" s="36"/>
      <c r="ER566" s="36"/>
      <c r="ES566" s="36"/>
      <c r="ET566" s="36"/>
      <c r="EU566" s="36"/>
    </row>
    <row r="567" spans="1:151" ht="183.75" customHeight="1" x14ac:dyDescent="0.3">
      <c r="A567" s="36"/>
      <c r="B567" s="36"/>
      <c r="C567" s="36"/>
      <c r="D567" s="36"/>
      <c r="E567" s="37"/>
      <c r="F567" s="36"/>
      <c r="G567" s="36"/>
      <c r="H567" s="36"/>
      <c r="I567" s="37"/>
      <c r="J567" s="38"/>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8"/>
      <c r="AS567" s="36"/>
      <c r="AT567" s="36"/>
      <c r="AU567" s="36"/>
      <c r="AV567" s="36"/>
      <c r="AW567" s="36"/>
      <c r="AX567" s="36"/>
      <c r="AY567" s="36"/>
      <c r="AZ567" s="36"/>
      <c r="BA567" s="36"/>
      <c r="BB567" s="36"/>
      <c r="BC567" s="36"/>
      <c r="BD567" s="36"/>
      <c r="BE567" s="36"/>
      <c r="BF567" s="36"/>
      <c r="BG567" s="36"/>
      <c r="BH567" s="36"/>
      <c r="BI567" s="36"/>
      <c r="BJ567" s="36"/>
      <c r="BK567" s="36"/>
      <c r="BL567" s="36"/>
      <c r="BM567" s="36"/>
      <c r="BN567" s="36"/>
      <c r="BO567" s="36"/>
      <c r="BP567" s="36"/>
      <c r="BQ567" s="36"/>
      <c r="BR567" s="36"/>
      <c r="BS567" s="36"/>
      <c r="BT567" s="36"/>
      <c r="BU567" s="36"/>
      <c r="BV567" s="36"/>
      <c r="BW567" s="36"/>
      <c r="BX567" s="36"/>
      <c r="BY567" s="36"/>
      <c r="BZ567" s="36"/>
      <c r="CA567" s="36"/>
      <c r="CB567" s="36"/>
      <c r="CC567" s="36"/>
      <c r="CD567" s="36"/>
      <c r="CE567" s="36"/>
      <c r="CF567" s="36"/>
      <c r="CG567" s="36"/>
      <c r="CH567" s="36"/>
      <c r="CI567" s="36"/>
      <c r="CJ567" s="36"/>
      <c r="CK567" s="36"/>
      <c r="CL567" s="36"/>
      <c r="CM567" s="36"/>
      <c r="CN567" s="36"/>
      <c r="CO567" s="36"/>
      <c r="CP567" s="36"/>
      <c r="CQ567" s="36"/>
      <c r="CR567" s="36"/>
      <c r="CS567" s="36"/>
      <c r="CT567" s="36"/>
      <c r="CU567" s="36"/>
      <c r="CV567" s="36"/>
      <c r="CW567" s="36"/>
      <c r="CX567" s="36"/>
      <c r="CY567" s="36"/>
      <c r="CZ567" s="36"/>
      <c r="DA567" s="36"/>
      <c r="DB567" s="36"/>
      <c r="DC567" s="36"/>
      <c r="DD567" s="36"/>
      <c r="DE567" s="36"/>
      <c r="DF567" s="36"/>
      <c r="DG567" s="36"/>
      <c r="DH567" s="36"/>
      <c r="DI567" s="36"/>
      <c r="DJ567" s="36"/>
      <c r="DK567" s="36"/>
      <c r="DL567" s="36"/>
      <c r="DM567" s="36"/>
      <c r="DN567" s="36"/>
      <c r="DO567" s="36"/>
      <c r="DP567" s="36"/>
      <c r="DQ567" s="36"/>
      <c r="DR567" s="36"/>
      <c r="DS567" s="36"/>
      <c r="DT567" s="36"/>
      <c r="DU567" s="36"/>
      <c r="DV567" s="36"/>
      <c r="DW567" s="36"/>
      <c r="DX567" s="36"/>
      <c r="DY567" s="36"/>
      <c r="DZ567" s="36"/>
      <c r="EA567" s="36"/>
      <c r="EB567" s="36"/>
      <c r="EC567" s="36"/>
      <c r="ED567" s="36"/>
      <c r="EE567" s="36"/>
      <c r="EF567" s="36"/>
      <c r="EG567" s="36"/>
      <c r="EH567" s="36"/>
      <c r="EI567" s="36"/>
      <c r="EJ567" s="36"/>
      <c r="EK567" s="36"/>
      <c r="EL567" s="36"/>
      <c r="EM567" s="36"/>
      <c r="EN567" s="36"/>
      <c r="EO567" s="36"/>
      <c r="EP567" s="36"/>
      <c r="EQ567" s="36"/>
      <c r="ER567" s="36"/>
      <c r="ES567" s="36"/>
      <c r="ET567" s="36"/>
      <c r="EU567" s="36"/>
    </row>
    <row r="568" spans="1:151" ht="183.75" customHeight="1" x14ac:dyDescent="0.3">
      <c r="A568" s="36"/>
      <c r="B568" s="36"/>
      <c r="C568" s="36"/>
      <c r="D568" s="36"/>
      <c r="E568" s="37"/>
      <c r="F568" s="36"/>
      <c r="G568" s="36"/>
      <c r="H568" s="36"/>
      <c r="I568" s="37"/>
      <c r="J568" s="38"/>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8"/>
      <c r="AS568" s="36"/>
      <c r="AT568" s="36"/>
      <c r="AU568" s="36"/>
      <c r="AV568" s="36"/>
      <c r="AW568" s="36"/>
      <c r="AX568" s="36"/>
      <c r="AY568" s="36"/>
      <c r="AZ568" s="36"/>
      <c r="BA568" s="36"/>
      <c r="BB568" s="36"/>
      <c r="BC568" s="36"/>
      <c r="BD568" s="36"/>
      <c r="BE568" s="36"/>
      <c r="BF568" s="36"/>
      <c r="BG568" s="36"/>
      <c r="BH568" s="36"/>
      <c r="BI568" s="36"/>
      <c r="BJ568" s="36"/>
      <c r="BK568" s="36"/>
      <c r="BL568" s="36"/>
      <c r="BM568" s="36"/>
      <c r="BN568" s="36"/>
      <c r="BO568" s="36"/>
      <c r="BP568" s="36"/>
      <c r="BQ568" s="36"/>
      <c r="BR568" s="36"/>
      <c r="BS568" s="36"/>
      <c r="BT568" s="36"/>
      <c r="BU568" s="36"/>
      <c r="BV568" s="36"/>
      <c r="BW568" s="36"/>
      <c r="BX568" s="36"/>
      <c r="BY568" s="36"/>
      <c r="BZ568" s="36"/>
      <c r="CA568" s="36"/>
      <c r="CB568" s="36"/>
      <c r="CC568" s="36"/>
      <c r="CD568" s="36"/>
      <c r="CE568" s="36"/>
      <c r="CF568" s="36"/>
      <c r="CG568" s="36"/>
      <c r="CH568" s="36"/>
      <c r="CI568" s="36"/>
      <c r="CJ568" s="36"/>
      <c r="CK568" s="36"/>
      <c r="CL568" s="36"/>
      <c r="CM568" s="36"/>
      <c r="CN568" s="36"/>
      <c r="CO568" s="36"/>
      <c r="CP568" s="36"/>
      <c r="CQ568" s="36"/>
      <c r="CR568" s="36"/>
      <c r="CS568" s="36"/>
      <c r="CT568" s="36"/>
      <c r="CU568" s="36"/>
      <c r="CV568" s="36"/>
      <c r="CW568" s="36"/>
      <c r="CX568" s="36"/>
      <c r="CY568" s="36"/>
      <c r="CZ568" s="36"/>
      <c r="DA568" s="36"/>
      <c r="DB568" s="36"/>
      <c r="DC568" s="36"/>
      <c r="DD568" s="36"/>
      <c r="DE568" s="36"/>
      <c r="DF568" s="36"/>
      <c r="DG568" s="36"/>
      <c r="DH568" s="36"/>
      <c r="DI568" s="36"/>
      <c r="DJ568" s="36"/>
      <c r="DK568" s="36"/>
      <c r="DL568" s="36"/>
      <c r="DM568" s="36"/>
      <c r="DN568" s="36"/>
      <c r="DO568" s="36"/>
      <c r="DP568" s="36"/>
      <c r="DQ568" s="36"/>
      <c r="DR568" s="36"/>
      <c r="DS568" s="36"/>
      <c r="DT568" s="36"/>
      <c r="DU568" s="36"/>
      <c r="DV568" s="36"/>
      <c r="DW568" s="36"/>
      <c r="DX568" s="36"/>
      <c r="DY568" s="36"/>
      <c r="DZ568" s="36"/>
      <c r="EA568" s="36"/>
      <c r="EB568" s="36"/>
      <c r="EC568" s="36"/>
      <c r="ED568" s="36"/>
      <c r="EE568" s="36"/>
      <c r="EF568" s="36"/>
      <c r="EG568" s="36"/>
      <c r="EH568" s="36"/>
      <c r="EI568" s="36"/>
      <c r="EJ568" s="36"/>
      <c r="EK568" s="36"/>
      <c r="EL568" s="36"/>
      <c r="EM568" s="36"/>
      <c r="EN568" s="36"/>
      <c r="EO568" s="36"/>
      <c r="EP568" s="36"/>
      <c r="EQ568" s="36"/>
      <c r="ER568" s="36"/>
      <c r="ES568" s="36"/>
      <c r="ET568" s="36"/>
      <c r="EU568" s="36"/>
    </row>
    <row r="569" spans="1:151" ht="183.75" customHeight="1" x14ac:dyDescent="0.3">
      <c r="A569" s="36"/>
      <c r="B569" s="36"/>
      <c r="C569" s="36"/>
      <c r="D569" s="36"/>
      <c r="E569" s="37"/>
      <c r="F569" s="36"/>
      <c r="G569" s="36"/>
      <c r="H569" s="36"/>
      <c r="I569" s="37"/>
      <c r="J569" s="38"/>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8"/>
      <c r="AS569" s="36"/>
      <c r="AT569" s="36"/>
      <c r="AU569" s="36"/>
      <c r="AV569" s="36"/>
      <c r="AW569" s="36"/>
      <c r="AX569" s="36"/>
      <c r="AY569" s="36"/>
      <c r="AZ569" s="36"/>
      <c r="BA569" s="36"/>
      <c r="BB569" s="36"/>
      <c r="BC569" s="36"/>
      <c r="BD569" s="36"/>
      <c r="BE569" s="36"/>
      <c r="BF569" s="36"/>
      <c r="BG569" s="36"/>
      <c r="BH569" s="36"/>
      <c r="BI569" s="36"/>
      <c r="BJ569" s="36"/>
      <c r="BK569" s="36"/>
      <c r="BL569" s="36"/>
      <c r="BM569" s="36"/>
      <c r="BN569" s="36"/>
      <c r="BO569" s="36"/>
      <c r="BP569" s="36"/>
      <c r="BQ569" s="36"/>
      <c r="BR569" s="36"/>
      <c r="BS569" s="36"/>
      <c r="BT569" s="36"/>
      <c r="BU569" s="36"/>
      <c r="BV569" s="36"/>
      <c r="BW569" s="36"/>
      <c r="BX569" s="36"/>
      <c r="BY569" s="36"/>
      <c r="BZ569" s="36"/>
      <c r="CA569" s="36"/>
      <c r="CB569" s="36"/>
      <c r="CC569" s="36"/>
      <c r="CD569" s="36"/>
      <c r="CE569" s="36"/>
      <c r="CF569" s="36"/>
      <c r="CG569" s="36"/>
      <c r="CH569" s="36"/>
      <c r="CI569" s="36"/>
      <c r="CJ569" s="36"/>
      <c r="CK569" s="36"/>
      <c r="CL569" s="36"/>
      <c r="CM569" s="36"/>
      <c r="CN569" s="36"/>
      <c r="CO569" s="36"/>
      <c r="CP569" s="36"/>
      <c r="CQ569" s="36"/>
      <c r="CR569" s="36"/>
      <c r="CS569" s="36"/>
      <c r="CT569" s="36"/>
      <c r="CU569" s="36"/>
      <c r="CV569" s="36"/>
      <c r="CW569" s="36"/>
      <c r="CX569" s="36"/>
      <c r="CY569" s="36"/>
      <c r="CZ569" s="36"/>
      <c r="DA569" s="36"/>
      <c r="DB569" s="36"/>
      <c r="DC569" s="36"/>
      <c r="DD569" s="36"/>
      <c r="DE569" s="36"/>
      <c r="DF569" s="36"/>
      <c r="DG569" s="36"/>
      <c r="DH569" s="36"/>
      <c r="DI569" s="36"/>
      <c r="DJ569" s="36"/>
      <c r="DK569" s="36"/>
      <c r="DL569" s="36"/>
      <c r="DM569" s="36"/>
      <c r="DN569" s="36"/>
      <c r="DO569" s="36"/>
      <c r="DP569" s="36"/>
      <c r="DQ569" s="36"/>
      <c r="DR569" s="36"/>
      <c r="DS569" s="36"/>
      <c r="DT569" s="36"/>
      <c r="DU569" s="36"/>
      <c r="DV569" s="36"/>
      <c r="DW569" s="36"/>
      <c r="DX569" s="36"/>
      <c r="DY569" s="36"/>
      <c r="DZ569" s="36"/>
      <c r="EA569" s="36"/>
      <c r="EB569" s="36"/>
      <c r="EC569" s="36"/>
      <c r="ED569" s="36"/>
      <c r="EE569" s="36"/>
      <c r="EF569" s="36"/>
      <c r="EG569" s="36"/>
      <c r="EH569" s="36"/>
      <c r="EI569" s="36"/>
      <c r="EJ569" s="36"/>
      <c r="EK569" s="36"/>
      <c r="EL569" s="36"/>
      <c r="EM569" s="36"/>
      <c r="EN569" s="36"/>
      <c r="EO569" s="36"/>
      <c r="EP569" s="36"/>
      <c r="EQ569" s="36"/>
      <c r="ER569" s="36"/>
      <c r="ES569" s="36"/>
      <c r="ET569" s="36"/>
      <c r="EU569" s="36"/>
    </row>
    <row r="570" spans="1:151" ht="183.75" customHeight="1" x14ac:dyDescent="0.3">
      <c r="A570" s="36"/>
      <c r="B570" s="36"/>
      <c r="C570" s="36"/>
      <c r="D570" s="36"/>
      <c r="E570" s="37"/>
      <c r="F570" s="36"/>
      <c r="G570" s="36"/>
      <c r="H570" s="36"/>
      <c r="I570" s="37"/>
      <c r="J570" s="38"/>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8"/>
      <c r="AS570" s="36"/>
      <c r="AT570" s="36"/>
      <c r="AU570" s="36"/>
      <c r="AV570" s="36"/>
      <c r="AW570" s="36"/>
      <c r="AX570" s="36"/>
      <c r="AY570" s="36"/>
      <c r="AZ570" s="36"/>
      <c r="BA570" s="36"/>
      <c r="BB570" s="36"/>
      <c r="BC570" s="36"/>
      <c r="BD570" s="36"/>
      <c r="BE570" s="36"/>
      <c r="BF570" s="36"/>
      <c r="BG570" s="36"/>
      <c r="BH570" s="36"/>
      <c r="BI570" s="36"/>
      <c r="BJ570" s="36"/>
      <c r="BK570" s="36"/>
      <c r="BL570" s="36"/>
      <c r="BM570" s="36"/>
      <c r="BN570" s="36"/>
      <c r="BO570" s="36"/>
      <c r="BP570" s="36"/>
      <c r="BQ570" s="36"/>
      <c r="BR570" s="36"/>
      <c r="BS570" s="36"/>
      <c r="BT570" s="36"/>
      <c r="BU570" s="36"/>
      <c r="BV570" s="36"/>
      <c r="BW570" s="36"/>
      <c r="BX570" s="36"/>
      <c r="BY570" s="36"/>
      <c r="BZ570" s="36"/>
      <c r="CA570" s="36"/>
      <c r="CB570" s="36"/>
      <c r="CC570" s="36"/>
      <c r="CD570" s="36"/>
      <c r="CE570" s="36"/>
      <c r="CF570" s="36"/>
      <c r="CG570" s="36"/>
      <c r="CH570" s="36"/>
      <c r="CI570" s="36"/>
      <c r="CJ570" s="36"/>
      <c r="CK570" s="36"/>
      <c r="CL570" s="36"/>
      <c r="CM570" s="36"/>
      <c r="CN570" s="36"/>
      <c r="CO570" s="36"/>
      <c r="CP570" s="36"/>
      <c r="CQ570" s="36"/>
      <c r="CR570" s="36"/>
      <c r="CS570" s="36"/>
      <c r="CT570" s="36"/>
      <c r="CU570" s="36"/>
      <c r="CV570" s="36"/>
      <c r="CW570" s="36"/>
      <c r="CX570" s="36"/>
      <c r="CY570" s="36"/>
      <c r="CZ570" s="36"/>
      <c r="DA570" s="36"/>
      <c r="DB570" s="36"/>
      <c r="DC570" s="36"/>
      <c r="DD570" s="36"/>
      <c r="DE570" s="36"/>
      <c r="DF570" s="36"/>
      <c r="DG570" s="36"/>
      <c r="DH570" s="36"/>
      <c r="DI570" s="36"/>
      <c r="DJ570" s="36"/>
      <c r="DK570" s="36"/>
      <c r="DL570" s="36"/>
      <c r="DM570" s="36"/>
      <c r="DN570" s="36"/>
      <c r="DO570" s="36"/>
      <c r="DP570" s="36"/>
      <c r="DQ570" s="36"/>
      <c r="DR570" s="36"/>
      <c r="DS570" s="36"/>
      <c r="DT570" s="36"/>
      <c r="DU570" s="36"/>
      <c r="DV570" s="36"/>
      <c r="DW570" s="36"/>
      <c r="DX570" s="36"/>
      <c r="DY570" s="36"/>
      <c r="DZ570" s="36"/>
      <c r="EA570" s="36"/>
      <c r="EB570" s="36"/>
      <c r="EC570" s="36"/>
      <c r="ED570" s="36"/>
      <c r="EE570" s="36"/>
      <c r="EF570" s="36"/>
      <c r="EG570" s="36"/>
      <c r="EH570" s="36"/>
      <c r="EI570" s="36"/>
      <c r="EJ570" s="36"/>
      <c r="EK570" s="36"/>
      <c r="EL570" s="36"/>
      <c r="EM570" s="36"/>
      <c r="EN570" s="36"/>
      <c r="EO570" s="36"/>
      <c r="EP570" s="36"/>
      <c r="EQ570" s="36"/>
      <c r="ER570" s="36"/>
      <c r="ES570" s="36"/>
      <c r="ET570" s="36"/>
      <c r="EU570" s="36"/>
    </row>
    <row r="571" spans="1:151" ht="183.75" customHeight="1" x14ac:dyDescent="0.3">
      <c r="A571" s="36"/>
      <c r="B571" s="36"/>
      <c r="C571" s="36"/>
      <c r="D571" s="36"/>
      <c r="E571" s="37"/>
      <c r="F571" s="36"/>
      <c r="G571" s="36"/>
      <c r="H571" s="36"/>
      <c r="I571" s="37"/>
      <c r="J571" s="38"/>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8"/>
      <c r="AS571" s="36"/>
      <c r="AT571" s="36"/>
      <c r="AU571" s="36"/>
      <c r="AV571" s="36"/>
      <c r="AW571" s="36"/>
      <c r="AX571" s="36"/>
      <c r="AY571" s="36"/>
      <c r="AZ571" s="36"/>
      <c r="BA571" s="36"/>
      <c r="BB571" s="36"/>
      <c r="BC571" s="36"/>
      <c r="BD571" s="36"/>
      <c r="BE571" s="36"/>
      <c r="BF571" s="36"/>
      <c r="BG571" s="36"/>
      <c r="BH571" s="36"/>
      <c r="BI571" s="36"/>
      <c r="BJ571" s="36"/>
      <c r="BK571" s="36"/>
      <c r="BL571" s="36"/>
      <c r="BM571" s="36"/>
      <c r="BN571" s="36"/>
      <c r="BO571" s="36"/>
      <c r="BP571" s="36"/>
      <c r="BQ571" s="36"/>
      <c r="BR571" s="36"/>
      <c r="BS571" s="36"/>
      <c r="BT571" s="36"/>
      <c r="BU571" s="36"/>
      <c r="BV571" s="36"/>
      <c r="BW571" s="36"/>
      <c r="BX571" s="36"/>
      <c r="BY571" s="36"/>
      <c r="BZ571" s="36"/>
      <c r="CA571" s="36"/>
      <c r="CB571" s="36"/>
      <c r="CC571" s="36"/>
      <c r="CD571" s="36"/>
      <c r="CE571" s="36"/>
      <c r="CF571" s="36"/>
      <c r="CG571" s="36"/>
      <c r="CH571" s="36"/>
      <c r="CI571" s="36"/>
      <c r="CJ571" s="36"/>
      <c r="CK571" s="36"/>
      <c r="CL571" s="36"/>
      <c r="CM571" s="36"/>
      <c r="CN571" s="36"/>
      <c r="CO571" s="36"/>
      <c r="CP571" s="36"/>
      <c r="CQ571" s="36"/>
      <c r="CR571" s="36"/>
      <c r="CS571" s="36"/>
      <c r="CT571" s="36"/>
      <c r="CU571" s="36"/>
      <c r="CV571" s="36"/>
      <c r="CW571" s="36"/>
      <c r="CX571" s="36"/>
      <c r="CY571" s="36"/>
      <c r="CZ571" s="36"/>
      <c r="DA571" s="36"/>
      <c r="DB571" s="36"/>
      <c r="DC571" s="36"/>
      <c r="DD571" s="36"/>
      <c r="DE571" s="36"/>
      <c r="DF571" s="36"/>
      <c r="DG571" s="36"/>
      <c r="DH571" s="36"/>
      <c r="DI571" s="36"/>
      <c r="DJ571" s="36"/>
      <c r="DK571" s="36"/>
      <c r="DL571" s="36"/>
      <c r="DM571" s="36"/>
      <c r="DN571" s="36"/>
      <c r="DO571" s="36"/>
      <c r="DP571" s="36"/>
      <c r="DQ571" s="36"/>
      <c r="DR571" s="36"/>
      <c r="DS571" s="36"/>
      <c r="DT571" s="36"/>
      <c r="DU571" s="36"/>
      <c r="DV571" s="36"/>
      <c r="DW571" s="36"/>
      <c r="DX571" s="36"/>
      <c r="DY571" s="36"/>
      <c r="DZ571" s="36"/>
      <c r="EA571" s="36"/>
      <c r="EB571" s="36"/>
      <c r="EC571" s="36"/>
      <c r="ED571" s="36"/>
      <c r="EE571" s="36"/>
      <c r="EF571" s="36"/>
      <c r="EG571" s="36"/>
      <c r="EH571" s="36"/>
      <c r="EI571" s="36"/>
      <c r="EJ571" s="36"/>
      <c r="EK571" s="36"/>
      <c r="EL571" s="36"/>
      <c r="EM571" s="36"/>
      <c r="EN571" s="36"/>
      <c r="EO571" s="36"/>
      <c r="EP571" s="36"/>
      <c r="EQ571" s="36"/>
      <c r="ER571" s="36"/>
      <c r="ES571" s="36"/>
      <c r="ET571" s="36"/>
      <c r="EU571" s="36"/>
    </row>
    <row r="572" spans="1:151" ht="183.75" customHeight="1" x14ac:dyDescent="0.3">
      <c r="A572" s="36"/>
      <c r="B572" s="36"/>
      <c r="C572" s="36"/>
      <c r="D572" s="36"/>
      <c r="E572" s="37"/>
      <c r="F572" s="36"/>
      <c r="G572" s="36"/>
      <c r="H572" s="36"/>
      <c r="I572" s="37"/>
      <c r="J572" s="38"/>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8"/>
      <c r="AS572" s="36"/>
      <c r="AT572" s="36"/>
      <c r="AU572" s="36"/>
      <c r="AV572" s="36"/>
      <c r="AW572" s="36"/>
      <c r="AX572" s="36"/>
      <c r="AY572" s="36"/>
      <c r="AZ572" s="36"/>
      <c r="BA572" s="36"/>
      <c r="BB572" s="36"/>
      <c r="BC572" s="36"/>
      <c r="BD572" s="36"/>
      <c r="BE572" s="36"/>
      <c r="BF572" s="36"/>
      <c r="BG572" s="36"/>
      <c r="BH572" s="36"/>
      <c r="BI572" s="36"/>
      <c r="BJ572" s="36"/>
      <c r="BK572" s="36"/>
      <c r="BL572" s="36"/>
      <c r="BM572" s="36"/>
      <c r="BN572" s="36"/>
      <c r="BO572" s="36"/>
      <c r="BP572" s="36"/>
      <c r="BQ572" s="36"/>
      <c r="BR572" s="36"/>
      <c r="BS572" s="36"/>
      <c r="BT572" s="36"/>
      <c r="BU572" s="36"/>
      <c r="BV572" s="36"/>
      <c r="BW572" s="36"/>
      <c r="BX572" s="36"/>
      <c r="BY572" s="36"/>
      <c r="BZ572" s="36"/>
      <c r="CA572" s="36"/>
      <c r="CB572" s="36"/>
      <c r="CC572" s="36"/>
      <c r="CD572" s="36"/>
      <c r="CE572" s="36"/>
      <c r="CF572" s="36"/>
      <c r="CG572" s="36"/>
      <c r="CH572" s="36"/>
      <c r="CI572" s="36"/>
      <c r="CJ572" s="36"/>
      <c r="CK572" s="36"/>
      <c r="CL572" s="36"/>
      <c r="CM572" s="36"/>
      <c r="CN572" s="36"/>
      <c r="CO572" s="36"/>
      <c r="CP572" s="36"/>
      <c r="CQ572" s="36"/>
      <c r="CR572" s="36"/>
      <c r="CS572" s="36"/>
      <c r="CT572" s="36"/>
      <c r="CU572" s="36"/>
      <c r="CV572" s="36"/>
      <c r="CW572" s="36"/>
      <c r="CX572" s="36"/>
      <c r="CY572" s="36"/>
      <c r="CZ572" s="36"/>
      <c r="DA572" s="36"/>
      <c r="DB572" s="36"/>
      <c r="DC572" s="36"/>
      <c r="DD572" s="36"/>
      <c r="DE572" s="36"/>
      <c r="DF572" s="36"/>
      <c r="DG572" s="36"/>
      <c r="DH572" s="36"/>
      <c r="DI572" s="36"/>
      <c r="DJ572" s="36"/>
      <c r="DK572" s="36"/>
      <c r="DL572" s="36"/>
      <c r="DM572" s="36"/>
      <c r="DN572" s="36"/>
      <c r="DO572" s="36"/>
      <c r="DP572" s="36"/>
      <c r="DQ572" s="36"/>
      <c r="DR572" s="36"/>
      <c r="DS572" s="36"/>
      <c r="DT572" s="36"/>
      <c r="DU572" s="36"/>
      <c r="DV572" s="36"/>
      <c r="DW572" s="36"/>
      <c r="DX572" s="36"/>
      <c r="DY572" s="36"/>
      <c r="DZ572" s="36"/>
      <c r="EA572" s="36"/>
      <c r="EB572" s="36"/>
      <c r="EC572" s="36"/>
      <c r="ED572" s="36"/>
      <c r="EE572" s="36"/>
      <c r="EF572" s="36"/>
      <c r="EG572" s="36"/>
      <c r="EH572" s="36"/>
      <c r="EI572" s="36"/>
      <c r="EJ572" s="36"/>
      <c r="EK572" s="36"/>
      <c r="EL572" s="36"/>
      <c r="EM572" s="36"/>
      <c r="EN572" s="36"/>
      <c r="EO572" s="36"/>
      <c r="EP572" s="36"/>
      <c r="EQ572" s="36"/>
      <c r="ER572" s="36"/>
      <c r="ES572" s="36"/>
      <c r="ET572" s="36"/>
      <c r="EU572" s="36"/>
    </row>
    <row r="573" spans="1:151" ht="183.75" customHeight="1" x14ac:dyDescent="0.3">
      <c r="A573" s="36"/>
      <c r="B573" s="36"/>
      <c r="C573" s="36"/>
      <c r="D573" s="36"/>
      <c r="E573" s="37"/>
      <c r="F573" s="36"/>
      <c r="G573" s="36"/>
      <c r="H573" s="36"/>
      <c r="I573" s="37"/>
      <c r="J573" s="38"/>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8"/>
      <c r="AS573" s="36"/>
      <c r="AT573" s="36"/>
      <c r="AU573" s="36"/>
      <c r="AV573" s="36"/>
      <c r="AW573" s="36"/>
      <c r="AX573" s="36"/>
      <c r="AY573" s="36"/>
      <c r="AZ573" s="36"/>
      <c r="BA573" s="36"/>
      <c r="BB573" s="36"/>
      <c r="BC573" s="36"/>
      <c r="BD573" s="36"/>
      <c r="BE573" s="36"/>
      <c r="BF573" s="36"/>
      <c r="BG573" s="36"/>
      <c r="BH573" s="36"/>
      <c r="BI573" s="36"/>
      <c r="BJ573" s="36"/>
      <c r="BK573" s="36"/>
      <c r="BL573" s="36"/>
      <c r="BM573" s="36"/>
      <c r="BN573" s="36"/>
      <c r="BO573" s="36"/>
      <c r="BP573" s="36"/>
      <c r="BQ573" s="36"/>
      <c r="BR573" s="36"/>
      <c r="BS573" s="36"/>
      <c r="BT573" s="36"/>
      <c r="BU573" s="36"/>
      <c r="BV573" s="36"/>
      <c r="BW573" s="36"/>
      <c r="BX573" s="36"/>
      <c r="BY573" s="36"/>
      <c r="BZ573" s="36"/>
      <c r="CA573" s="36"/>
      <c r="CB573" s="36"/>
      <c r="CC573" s="36"/>
      <c r="CD573" s="36"/>
      <c r="CE573" s="36"/>
      <c r="CF573" s="36"/>
      <c r="CG573" s="36"/>
      <c r="CH573" s="36"/>
      <c r="CI573" s="36"/>
      <c r="CJ573" s="36"/>
      <c r="CK573" s="36"/>
      <c r="CL573" s="36"/>
      <c r="CM573" s="36"/>
      <c r="CN573" s="36"/>
      <c r="CO573" s="36"/>
      <c r="CP573" s="36"/>
      <c r="CQ573" s="36"/>
      <c r="CR573" s="36"/>
      <c r="CS573" s="36"/>
      <c r="CT573" s="36"/>
      <c r="CU573" s="36"/>
      <c r="CV573" s="36"/>
      <c r="CW573" s="36"/>
      <c r="CX573" s="36"/>
      <c r="CY573" s="36"/>
      <c r="CZ573" s="36"/>
      <c r="DA573" s="36"/>
      <c r="DB573" s="36"/>
      <c r="DC573" s="36"/>
      <c r="DD573" s="36"/>
      <c r="DE573" s="36"/>
      <c r="DF573" s="36"/>
      <c r="DG573" s="36"/>
      <c r="DH573" s="36"/>
      <c r="DI573" s="36"/>
      <c r="DJ573" s="36"/>
      <c r="DK573" s="36"/>
      <c r="DL573" s="36"/>
      <c r="DM573" s="36"/>
      <c r="DN573" s="36"/>
      <c r="DO573" s="36"/>
      <c r="DP573" s="36"/>
      <c r="DQ573" s="36"/>
      <c r="DR573" s="36"/>
      <c r="DS573" s="36"/>
      <c r="DT573" s="36"/>
      <c r="DU573" s="36"/>
      <c r="DV573" s="36"/>
      <c r="DW573" s="36"/>
      <c r="DX573" s="36"/>
      <c r="DY573" s="36"/>
      <c r="DZ573" s="36"/>
      <c r="EA573" s="36"/>
      <c r="EB573" s="36"/>
      <c r="EC573" s="36"/>
      <c r="ED573" s="36"/>
      <c r="EE573" s="36"/>
      <c r="EF573" s="36"/>
      <c r="EG573" s="36"/>
      <c r="EH573" s="36"/>
      <c r="EI573" s="36"/>
      <c r="EJ573" s="36"/>
      <c r="EK573" s="36"/>
      <c r="EL573" s="36"/>
      <c r="EM573" s="36"/>
      <c r="EN573" s="36"/>
      <c r="EO573" s="36"/>
      <c r="EP573" s="36"/>
      <c r="EQ573" s="36"/>
      <c r="ER573" s="36"/>
      <c r="ES573" s="36"/>
      <c r="ET573" s="36"/>
      <c r="EU573" s="36"/>
    </row>
    <row r="574" spans="1:151" ht="183.75" customHeight="1" x14ac:dyDescent="0.3">
      <c r="A574" s="36"/>
      <c r="B574" s="36"/>
      <c r="C574" s="36"/>
      <c r="D574" s="36"/>
      <c r="E574" s="37"/>
      <c r="F574" s="36"/>
      <c r="G574" s="36"/>
      <c r="H574" s="36"/>
      <c r="I574" s="37"/>
      <c r="J574" s="38"/>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8"/>
      <c r="AS574" s="36"/>
      <c r="AT574" s="36"/>
      <c r="AU574" s="36"/>
      <c r="AV574" s="36"/>
      <c r="AW574" s="36"/>
      <c r="AX574" s="36"/>
      <c r="AY574" s="36"/>
      <c r="AZ574" s="36"/>
      <c r="BA574" s="36"/>
      <c r="BB574" s="36"/>
      <c r="BC574" s="36"/>
      <c r="BD574" s="36"/>
      <c r="BE574" s="36"/>
      <c r="BF574" s="36"/>
      <c r="BG574" s="36"/>
      <c r="BH574" s="36"/>
      <c r="BI574" s="36"/>
      <c r="BJ574" s="36"/>
      <c r="BK574" s="36"/>
      <c r="BL574" s="36"/>
      <c r="BM574" s="36"/>
      <c r="BN574" s="36"/>
      <c r="BO574" s="36"/>
      <c r="BP574" s="36"/>
      <c r="BQ574" s="36"/>
      <c r="BR574" s="36"/>
      <c r="BS574" s="36"/>
      <c r="BT574" s="36"/>
      <c r="BU574" s="36"/>
      <c r="BV574" s="36"/>
      <c r="BW574" s="36"/>
      <c r="BX574" s="36"/>
      <c r="BY574" s="36"/>
      <c r="BZ574" s="36"/>
      <c r="CA574" s="36"/>
      <c r="CB574" s="36"/>
      <c r="CC574" s="36"/>
      <c r="CD574" s="36"/>
      <c r="CE574" s="36"/>
      <c r="CF574" s="36"/>
      <c r="CG574" s="36"/>
      <c r="CH574" s="36"/>
      <c r="CI574" s="36"/>
      <c r="CJ574" s="36"/>
      <c r="CK574" s="36"/>
      <c r="CL574" s="36"/>
      <c r="CM574" s="36"/>
      <c r="CN574" s="36"/>
      <c r="CO574" s="36"/>
      <c r="CP574" s="36"/>
      <c r="CQ574" s="36"/>
      <c r="CR574" s="36"/>
      <c r="CS574" s="36"/>
      <c r="CT574" s="36"/>
      <c r="CU574" s="36"/>
      <c r="CV574" s="36"/>
      <c r="CW574" s="36"/>
      <c r="CX574" s="36"/>
      <c r="CY574" s="36"/>
      <c r="CZ574" s="36"/>
      <c r="DA574" s="36"/>
      <c r="DB574" s="36"/>
      <c r="DC574" s="36"/>
      <c r="DD574" s="36"/>
      <c r="DE574" s="36"/>
      <c r="DF574" s="36"/>
      <c r="DG574" s="36"/>
      <c r="DH574" s="36"/>
      <c r="DI574" s="36"/>
      <c r="DJ574" s="36"/>
      <c r="DK574" s="36"/>
      <c r="DL574" s="36"/>
      <c r="DM574" s="36"/>
      <c r="DN574" s="36"/>
      <c r="DO574" s="36"/>
      <c r="DP574" s="36"/>
      <c r="DQ574" s="36"/>
      <c r="DR574" s="36"/>
      <c r="DS574" s="36"/>
      <c r="DT574" s="36"/>
      <c r="DU574" s="36"/>
      <c r="DV574" s="36"/>
      <c r="DW574" s="36"/>
      <c r="DX574" s="36"/>
      <c r="DY574" s="36"/>
      <c r="DZ574" s="36"/>
      <c r="EA574" s="36"/>
      <c r="EB574" s="36"/>
      <c r="EC574" s="36"/>
      <c r="ED574" s="36"/>
      <c r="EE574" s="36"/>
      <c r="EF574" s="36"/>
      <c r="EG574" s="36"/>
      <c r="EH574" s="36"/>
      <c r="EI574" s="36"/>
      <c r="EJ574" s="36"/>
      <c r="EK574" s="36"/>
      <c r="EL574" s="36"/>
      <c r="EM574" s="36"/>
      <c r="EN574" s="36"/>
      <c r="EO574" s="36"/>
      <c r="EP574" s="36"/>
      <c r="EQ574" s="36"/>
      <c r="ER574" s="36"/>
      <c r="ES574" s="36"/>
      <c r="ET574" s="36"/>
      <c r="EU574" s="36"/>
    </row>
    <row r="575" spans="1:151" ht="183.75" customHeight="1" x14ac:dyDescent="0.3">
      <c r="A575" s="36"/>
      <c r="B575" s="36"/>
      <c r="C575" s="36"/>
      <c r="D575" s="36"/>
      <c r="E575" s="37"/>
      <c r="F575" s="36"/>
      <c r="G575" s="36"/>
      <c r="H575" s="36"/>
      <c r="I575" s="37"/>
      <c r="J575" s="38"/>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8"/>
      <c r="AS575" s="36"/>
      <c r="AT575" s="36"/>
      <c r="AU575" s="36"/>
      <c r="AV575" s="36"/>
      <c r="AW575" s="36"/>
      <c r="AX575" s="36"/>
      <c r="AY575" s="36"/>
      <c r="AZ575" s="36"/>
      <c r="BA575" s="36"/>
      <c r="BB575" s="36"/>
      <c r="BC575" s="36"/>
      <c r="BD575" s="36"/>
      <c r="BE575" s="36"/>
      <c r="BF575" s="36"/>
      <c r="BG575" s="36"/>
      <c r="BH575" s="36"/>
      <c r="BI575" s="36"/>
      <c r="BJ575" s="36"/>
      <c r="BK575" s="36"/>
      <c r="BL575" s="36"/>
      <c r="BM575" s="36"/>
      <c r="BN575" s="36"/>
      <c r="BO575" s="36"/>
      <c r="BP575" s="36"/>
      <c r="BQ575" s="36"/>
      <c r="BR575" s="36"/>
      <c r="BS575" s="36"/>
      <c r="BT575" s="36"/>
      <c r="BU575" s="36"/>
      <c r="BV575" s="36"/>
      <c r="BW575" s="36"/>
      <c r="BX575" s="36"/>
      <c r="BY575" s="36"/>
      <c r="BZ575" s="36"/>
      <c r="CA575" s="36"/>
      <c r="CB575" s="36"/>
      <c r="CC575" s="36"/>
      <c r="CD575" s="36"/>
      <c r="CE575" s="36"/>
      <c r="CF575" s="36"/>
      <c r="CG575" s="36"/>
      <c r="CH575" s="36"/>
      <c r="CI575" s="36"/>
      <c r="CJ575" s="36"/>
      <c r="CK575" s="36"/>
      <c r="CL575" s="36"/>
      <c r="CM575" s="36"/>
      <c r="CN575" s="36"/>
      <c r="CO575" s="36"/>
      <c r="CP575" s="36"/>
      <c r="CQ575" s="36"/>
      <c r="CR575" s="36"/>
      <c r="CS575" s="36"/>
      <c r="CT575" s="36"/>
      <c r="CU575" s="36"/>
      <c r="CV575" s="36"/>
      <c r="CW575" s="36"/>
      <c r="CX575" s="36"/>
      <c r="CY575" s="36"/>
      <c r="CZ575" s="36"/>
      <c r="DA575" s="36"/>
      <c r="DB575" s="36"/>
      <c r="DC575" s="36"/>
      <c r="DD575" s="36"/>
      <c r="DE575" s="36"/>
      <c r="DF575" s="36"/>
      <c r="DG575" s="36"/>
      <c r="DH575" s="36"/>
      <c r="DI575" s="36"/>
      <c r="DJ575" s="36"/>
      <c r="DK575" s="36"/>
      <c r="DL575" s="36"/>
      <c r="DM575" s="36"/>
      <c r="DN575" s="36"/>
      <c r="DO575" s="36"/>
      <c r="DP575" s="36"/>
      <c r="DQ575" s="36"/>
      <c r="DR575" s="36"/>
      <c r="DS575" s="36"/>
      <c r="DT575" s="36"/>
      <c r="DU575" s="36"/>
      <c r="DV575" s="36"/>
      <c r="DW575" s="36"/>
      <c r="DX575" s="36"/>
      <c r="DY575" s="36"/>
      <c r="DZ575" s="36"/>
      <c r="EA575" s="36"/>
      <c r="EB575" s="36"/>
      <c r="EC575" s="36"/>
      <c r="ED575" s="36"/>
      <c r="EE575" s="36"/>
      <c r="EF575" s="36"/>
      <c r="EG575" s="36"/>
      <c r="EH575" s="36"/>
      <c r="EI575" s="36"/>
      <c r="EJ575" s="36"/>
      <c r="EK575" s="36"/>
      <c r="EL575" s="36"/>
      <c r="EM575" s="36"/>
      <c r="EN575" s="36"/>
      <c r="EO575" s="36"/>
      <c r="EP575" s="36"/>
      <c r="EQ575" s="36"/>
      <c r="ER575" s="36"/>
      <c r="ES575" s="36"/>
      <c r="ET575" s="36"/>
      <c r="EU575" s="36"/>
    </row>
    <row r="576" spans="1:151" ht="183.75" customHeight="1" x14ac:dyDescent="0.3">
      <c r="A576" s="36"/>
      <c r="B576" s="36"/>
      <c r="C576" s="36"/>
      <c r="D576" s="36"/>
      <c r="E576" s="37"/>
      <c r="F576" s="36"/>
      <c r="G576" s="36"/>
      <c r="H576" s="36"/>
      <c r="I576" s="37"/>
      <c r="J576" s="38"/>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8"/>
      <c r="AS576" s="36"/>
      <c r="AT576" s="36"/>
      <c r="AU576" s="36"/>
      <c r="AV576" s="36"/>
      <c r="AW576" s="36"/>
      <c r="AX576" s="36"/>
      <c r="AY576" s="36"/>
      <c r="AZ576" s="36"/>
      <c r="BA576" s="36"/>
      <c r="BB576" s="36"/>
      <c r="BC576" s="36"/>
      <c r="BD576" s="36"/>
      <c r="BE576" s="36"/>
      <c r="BF576" s="36"/>
      <c r="BG576" s="36"/>
      <c r="BH576" s="36"/>
      <c r="BI576" s="36"/>
      <c r="BJ576" s="36"/>
      <c r="BK576" s="36"/>
      <c r="BL576" s="36"/>
      <c r="BM576" s="36"/>
      <c r="BN576" s="36"/>
      <c r="BO576" s="36"/>
      <c r="BP576" s="36"/>
      <c r="BQ576" s="36"/>
      <c r="BR576" s="36"/>
      <c r="BS576" s="36"/>
      <c r="BT576" s="36"/>
      <c r="BU576" s="36"/>
      <c r="BV576" s="36"/>
      <c r="BW576" s="36"/>
      <c r="BX576" s="36"/>
      <c r="BY576" s="36"/>
      <c r="BZ576" s="36"/>
      <c r="CA576" s="36"/>
      <c r="CB576" s="36"/>
      <c r="CC576" s="36"/>
      <c r="CD576" s="36"/>
      <c r="CE576" s="36"/>
      <c r="CF576" s="36"/>
      <c r="CG576" s="36"/>
      <c r="CH576" s="36"/>
      <c r="CI576" s="36"/>
      <c r="CJ576" s="36"/>
      <c r="CK576" s="36"/>
      <c r="CL576" s="36"/>
      <c r="CM576" s="36"/>
      <c r="CN576" s="36"/>
      <c r="CO576" s="36"/>
      <c r="CP576" s="36"/>
      <c r="CQ576" s="36"/>
      <c r="CR576" s="36"/>
      <c r="CS576" s="36"/>
      <c r="CT576" s="36"/>
      <c r="CU576" s="36"/>
      <c r="CV576" s="36"/>
      <c r="CW576" s="36"/>
      <c r="CX576" s="36"/>
      <c r="CY576" s="36"/>
      <c r="CZ576" s="36"/>
      <c r="DA576" s="36"/>
      <c r="DB576" s="36"/>
      <c r="DC576" s="36"/>
      <c r="DD576" s="36"/>
      <c r="DE576" s="36"/>
      <c r="DF576" s="36"/>
      <c r="DG576" s="36"/>
      <c r="DH576" s="36"/>
      <c r="DI576" s="36"/>
      <c r="DJ576" s="36"/>
      <c r="DK576" s="36"/>
      <c r="DL576" s="36"/>
      <c r="DM576" s="36"/>
      <c r="DN576" s="36"/>
      <c r="DO576" s="36"/>
      <c r="DP576" s="36"/>
      <c r="DQ576" s="36"/>
      <c r="DR576" s="36"/>
      <c r="DS576" s="36"/>
      <c r="DT576" s="36"/>
      <c r="DU576" s="36"/>
      <c r="DV576" s="36"/>
      <c r="DW576" s="36"/>
      <c r="DX576" s="36"/>
      <c r="DY576" s="36"/>
      <c r="DZ576" s="36"/>
      <c r="EA576" s="36"/>
      <c r="EB576" s="36"/>
      <c r="EC576" s="36"/>
      <c r="ED576" s="36"/>
      <c r="EE576" s="36"/>
      <c r="EF576" s="36"/>
      <c r="EG576" s="36"/>
      <c r="EH576" s="36"/>
      <c r="EI576" s="36"/>
      <c r="EJ576" s="36"/>
      <c r="EK576" s="36"/>
      <c r="EL576" s="36"/>
      <c r="EM576" s="36"/>
      <c r="EN576" s="36"/>
      <c r="EO576" s="36"/>
      <c r="EP576" s="36"/>
      <c r="EQ576" s="36"/>
      <c r="ER576" s="36"/>
      <c r="ES576" s="36"/>
      <c r="ET576" s="36"/>
      <c r="EU576" s="36"/>
    </row>
    <row r="577" spans="1:151" ht="183.75" customHeight="1" x14ac:dyDescent="0.3">
      <c r="A577" s="36"/>
      <c r="B577" s="36"/>
      <c r="C577" s="36"/>
      <c r="D577" s="36"/>
      <c r="E577" s="37"/>
      <c r="F577" s="36"/>
      <c r="G577" s="36"/>
      <c r="H577" s="36"/>
      <c r="I577" s="37"/>
      <c r="J577" s="38"/>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8"/>
      <c r="AS577" s="36"/>
      <c r="AT577" s="36"/>
      <c r="AU577" s="36"/>
      <c r="AV577" s="36"/>
      <c r="AW577" s="36"/>
      <c r="AX577" s="36"/>
      <c r="AY577" s="36"/>
      <c r="AZ577" s="36"/>
      <c r="BA577" s="36"/>
      <c r="BB577" s="36"/>
      <c r="BC577" s="36"/>
      <c r="BD577" s="36"/>
      <c r="BE577" s="36"/>
      <c r="BF577" s="36"/>
      <c r="BG577" s="36"/>
      <c r="BH577" s="36"/>
      <c r="BI577" s="36"/>
      <c r="BJ577" s="36"/>
      <c r="BK577" s="36"/>
      <c r="BL577" s="36"/>
      <c r="BM577" s="36"/>
      <c r="BN577" s="36"/>
      <c r="BO577" s="36"/>
      <c r="BP577" s="36"/>
      <c r="BQ577" s="36"/>
      <c r="BR577" s="36"/>
      <c r="BS577" s="36"/>
      <c r="BT577" s="36"/>
      <c r="BU577" s="36"/>
      <c r="BV577" s="36"/>
      <c r="BW577" s="36"/>
      <c r="BX577" s="36"/>
      <c r="BY577" s="36"/>
      <c r="BZ577" s="36"/>
      <c r="CA577" s="36"/>
      <c r="CB577" s="36"/>
      <c r="CC577" s="36"/>
      <c r="CD577" s="36"/>
      <c r="CE577" s="36"/>
      <c r="CF577" s="36"/>
      <c r="CG577" s="36"/>
      <c r="CH577" s="36"/>
      <c r="CI577" s="36"/>
      <c r="CJ577" s="36"/>
      <c r="CK577" s="36"/>
      <c r="CL577" s="36"/>
      <c r="CM577" s="36"/>
      <c r="CN577" s="36"/>
      <c r="CO577" s="36"/>
      <c r="CP577" s="36"/>
      <c r="CQ577" s="36"/>
      <c r="CR577" s="36"/>
      <c r="CS577" s="36"/>
      <c r="CT577" s="36"/>
      <c r="CU577" s="36"/>
      <c r="CV577" s="36"/>
      <c r="CW577" s="36"/>
      <c r="CX577" s="36"/>
      <c r="CY577" s="36"/>
      <c r="CZ577" s="36"/>
      <c r="DA577" s="36"/>
      <c r="DB577" s="36"/>
      <c r="DC577" s="36"/>
      <c r="DD577" s="36"/>
      <c r="DE577" s="36"/>
      <c r="DF577" s="36"/>
      <c r="DG577" s="36"/>
      <c r="DH577" s="36"/>
      <c r="DI577" s="36"/>
      <c r="DJ577" s="36"/>
      <c r="DK577" s="36"/>
      <c r="DL577" s="36"/>
      <c r="DM577" s="36"/>
      <c r="DN577" s="36"/>
      <c r="DO577" s="36"/>
      <c r="DP577" s="36"/>
      <c r="DQ577" s="36"/>
      <c r="DR577" s="36"/>
      <c r="DS577" s="36"/>
      <c r="DT577" s="36"/>
      <c r="DU577" s="36"/>
      <c r="DV577" s="36"/>
      <c r="DW577" s="36"/>
      <c r="DX577" s="36"/>
      <c r="DY577" s="36"/>
      <c r="DZ577" s="36"/>
      <c r="EA577" s="36"/>
      <c r="EB577" s="36"/>
      <c r="EC577" s="36"/>
      <c r="ED577" s="36"/>
      <c r="EE577" s="36"/>
      <c r="EF577" s="36"/>
      <c r="EG577" s="36"/>
      <c r="EH577" s="36"/>
      <c r="EI577" s="36"/>
      <c r="EJ577" s="36"/>
      <c r="EK577" s="36"/>
      <c r="EL577" s="36"/>
      <c r="EM577" s="36"/>
      <c r="EN577" s="36"/>
      <c r="EO577" s="36"/>
      <c r="EP577" s="36"/>
      <c r="EQ577" s="36"/>
      <c r="ER577" s="36"/>
      <c r="ES577" s="36"/>
      <c r="ET577" s="36"/>
      <c r="EU577" s="36"/>
    </row>
    <row r="578" spans="1:151" ht="183.75" customHeight="1" x14ac:dyDescent="0.3">
      <c r="A578" s="36"/>
      <c r="B578" s="36"/>
      <c r="C578" s="36"/>
      <c r="D578" s="36"/>
      <c r="E578" s="37"/>
      <c r="F578" s="36"/>
      <c r="G578" s="36"/>
      <c r="H578" s="36"/>
      <c r="I578" s="37"/>
      <c r="J578" s="38"/>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8"/>
      <c r="AS578" s="36"/>
      <c r="AT578" s="36"/>
      <c r="AU578" s="36"/>
      <c r="AV578" s="36"/>
      <c r="AW578" s="36"/>
      <c r="AX578" s="36"/>
      <c r="AY578" s="36"/>
      <c r="AZ578" s="36"/>
      <c r="BA578" s="36"/>
      <c r="BB578" s="36"/>
      <c r="BC578" s="36"/>
      <c r="BD578" s="36"/>
      <c r="BE578" s="36"/>
      <c r="BF578" s="36"/>
      <c r="BG578" s="36"/>
      <c r="BH578" s="36"/>
      <c r="BI578" s="36"/>
      <c r="BJ578" s="36"/>
      <c r="BK578" s="36"/>
      <c r="BL578" s="36"/>
      <c r="BM578" s="36"/>
      <c r="BN578" s="36"/>
      <c r="BO578" s="36"/>
      <c r="BP578" s="36"/>
      <c r="BQ578" s="36"/>
      <c r="BR578" s="36"/>
      <c r="BS578" s="36"/>
      <c r="BT578" s="36"/>
      <c r="BU578" s="36"/>
      <c r="BV578" s="36"/>
      <c r="BW578" s="36"/>
      <c r="BX578" s="36"/>
      <c r="BY578" s="36"/>
      <c r="BZ578" s="36"/>
      <c r="CA578" s="36"/>
      <c r="CB578" s="36"/>
      <c r="CC578" s="36"/>
      <c r="CD578" s="36"/>
      <c r="CE578" s="36"/>
      <c r="CF578" s="36"/>
      <c r="CG578" s="36"/>
      <c r="CH578" s="36"/>
      <c r="CI578" s="36"/>
      <c r="CJ578" s="36"/>
      <c r="CK578" s="36"/>
      <c r="CL578" s="36"/>
      <c r="CM578" s="36"/>
      <c r="CN578" s="36"/>
      <c r="CO578" s="36"/>
      <c r="CP578" s="36"/>
      <c r="CQ578" s="36"/>
      <c r="CR578" s="36"/>
      <c r="CS578" s="36"/>
      <c r="CT578" s="36"/>
      <c r="CU578" s="36"/>
      <c r="CV578" s="36"/>
      <c r="CW578" s="36"/>
      <c r="CX578" s="36"/>
      <c r="CY578" s="36"/>
      <c r="CZ578" s="36"/>
      <c r="DA578" s="36"/>
      <c r="DB578" s="36"/>
      <c r="DC578" s="36"/>
      <c r="DD578" s="36"/>
      <c r="DE578" s="36"/>
      <c r="DF578" s="36"/>
      <c r="DG578" s="36"/>
      <c r="DH578" s="36"/>
      <c r="DI578" s="36"/>
      <c r="DJ578" s="36"/>
      <c r="DK578" s="36"/>
      <c r="DL578" s="36"/>
      <c r="DM578" s="36"/>
      <c r="DN578" s="36"/>
      <c r="DO578" s="36"/>
      <c r="DP578" s="36"/>
      <c r="DQ578" s="36"/>
      <c r="DR578" s="36"/>
      <c r="DS578" s="36"/>
      <c r="DT578" s="36"/>
      <c r="DU578" s="36"/>
      <c r="DV578" s="36"/>
      <c r="DW578" s="36"/>
      <c r="DX578" s="36"/>
      <c r="DY578" s="36"/>
      <c r="DZ578" s="36"/>
      <c r="EA578" s="36"/>
      <c r="EB578" s="36"/>
      <c r="EC578" s="36"/>
      <c r="ED578" s="36"/>
      <c r="EE578" s="36"/>
      <c r="EF578" s="36"/>
      <c r="EG578" s="36"/>
      <c r="EH578" s="36"/>
      <c r="EI578" s="36"/>
      <c r="EJ578" s="36"/>
      <c r="EK578" s="36"/>
      <c r="EL578" s="36"/>
      <c r="EM578" s="36"/>
      <c r="EN578" s="36"/>
      <c r="EO578" s="36"/>
      <c r="EP578" s="36"/>
      <c r="EQ578" s="36"/>
      <c r="ER578" s="36"/>
      <c r="ES578" s="36"/>
      <c r="ET578" s="36"/>
      <c r="EU578" s="36"/>
    </row>
    <row r="579" spans="1:151" ht="183.75" customHeight="1" x14ac:dyDescent="0.3">
      <c r="A579" s="36"/>
      <c r="B579" s="36"/>
      <c r="C579" s="36"/>
      <c r="D579" s="36"/>
      <c r="E579" s="37"/>
      <c r="F579" s="36"/>
      <c r="G579" s="36"/>
      <c r="H579" s="36"/>
      <c r="I579" s="37"/>
      <c r="J579" s="38"/>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8"/>
      <c r="AS579" s="36"/>
      <c r="AT579" s="36"/>
      <c r="AU579" s="36"/>
      <c r="AV579" s="36"/>
      <c r="AW579" s="36"/>
      <c r="AX579" s="36"/>
      <c r="AY579" s="36"/>
      <c r="AZ579" s="36"/>
      <c r="BA579" s="36"/>
      <c r="BB579" s="36"/>
      <c r="BC579" s="36"/>
      <c r="BD579" s="36"/>
      <c r="BE579" s="36"/>
      <c r="BF579" s="36"/>
      <c r="BG579" s="36"/>
      <c r="BH579" s="36"/>
      <c r="BI579" s="36"/>
      <c r="BJ579" s="36"/>
      <c r="BK579" s="36"/>
      <c r="BL579" s="36"/>
      <c r="BM579" s="36"/>
      <c r="BN579" s="36"/>
      <c r="BO579" s="36"/>
      <c r="BP579" s="36"/>
      <c r="BQ579" s="36"/>
      <c r="BR579" s="36"/>
      <c r="BS579" s="36"/>
      <c r="BT579" s="36"/>
      <c r="BU579" s="36"/>
      <c r="BV579" s="36"/>
      <c r="BW579" s="36"/>
      <c r="BX579" s="36"/>
      <c r="BY579" s="36"/>
      <c r="BZ579" s="36"/>
      <c r="CA579" s="36"/>
      <c r="CB579" s="36"/>
      <c r="CC579" s="36"/>
      <c r="CD579" s="36"/>
      <c r="CE579" s="36"/>
      <c r="CF579" s="36"/>
      <c r="CG579" s="36"/>
      <c r="CH579" s="36"/>
      <c r="CI579" s="36"/>
      <c r="CJ579" s="36"/>
      <c r="CK579" s="36"/>
      <c r="CL579" s="36"/>
      <c r="CM579" s="36"/>
      <c r="CN579" s="36"/>
      <c r="CO579" s="36"/>
      <c r="CP579" s="36"/>
      <c r="CQ579" s="36"/>
      <c r="CR579" s="36"/>
      <c r="CS579" s="36"/>
      <c r="CT579" s="36"/>
      <c r="CU579" s="36"/>
      <c r="CV579" s="36"/>
      <c r="CW579" s="36"/>
      <c r="CX579" s="36"/>
      <c r="CY579" s="36"/>
      <c r="CZ579" s="36"/>
      <c r="DA579" s="36"/>
      <c r="DB579" s="36"/>
      <c r="DC579" s="36"/>
      <c r="DD579" s="36"/>
      <c r="DE579" s="36"/>
      <c r="DF579" s="36"/>
      <c r="DG579" s="36"/>
      <c r="DH579" s="36"/>
      <c r="DI579" s="36"/>
      <c r="DJ579" s="36"/>
      <c r="DK579" s="36"/>
      <c r="DL579" s="36"/>
      <c r="DM579" s="36"/>
      <c r="DN579" s="36"/>
      <c r="DO579" s="36"/>
      <c r="DP579" s="36"/>
      <c r="DQ579" s="36"/>
      <c r="DR579" s="36"/>
      <c r="DS579" s="36"/>
      <c r="DT579" s="36"/>
      <c r="DU579" s="36"/>
      <c r="DV579" s="36"/>
      <c r="DW579" s="36"/>
      <c r="DX579" s="36"/>
      <c r="DY579" s="36"/>
      <c r="DZ579" s="36"/>
      <c r="EA579" s="36"/>
      <c r="EB579" s="36"/>
      <c r="EC579" s="36"/>
      <c r="ED579" s="36"/>
      <c r="EE579" s="36"/>
      <c r="EF579" s="36"/>
      <c r="EG579" s="36"/>
      <c r="EH579" s="36"/>
      <c r="EI579" s="36"/>
      <c r="EJ579" s="36"/>
      <c r="EK579" s="36"/>
      <c r="EL579" s="36"/>
      <c r="EM579" s="36"/>
      <c r="EN579" s="36"/>
      <c r="EO579" s="36"/>
      <c r="EP579" s="36"/>
      <c r="EQ579" s="36"/>
      <c r="ER579" s="36"/>
      <c r="ES579" s="36"/>
      <c r="ET579" s="36"/>
      <c r="EU579" s="36"/>
    </row>
    <row r="580" spans="1:151" ht="183.75" customHeight="1" x14ac:dyDescent="0.3">
      <c r="A580" s="36"/>
      <c r="B580" s="36"/>
      <c r="C580" s="36"/>
      <c r="D580" s="36"/>
      <c r="E580" s="37"/>
      <c r="F580" s="36"/>
      <c r="G580" s="36"/>
      <c r="H580" s="36"/>
      <c r="I580" s="37"/>
      <c r="J580" s="38"/>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8"/>
      <c r="AS580" s="36"/>
      <c r="AT580" s="36"/>
      <c r="AU580" s="36"/>
      <c r="AV580" s="36"/>
      <c r="AW580" s="36"/>
      <c r="AX580" s="36"/>
      <c r="AY580" s="36"/>
      <c r="AZ580" s="36"/>
      <c r="BA580" s="36"/>
      <c r="BB580" s="36"/>
      <c r="BC580" s="36"/>
      <c r="BD580" s="36"/>
      <c r="BE580" s="36"/>
      <c r="BF580" s="36"/>
      <c r="BG580" s="36"/>
      <c r="BH580" s="36"/>
      <c r="BI580" s="36"/>
      <c r="BJ580" s="36"/>
      <c r="BK580" s="36"/>
      <c r="BL580" s="36"/>
      <c r="BM580" s="36"/>
      <c r="BN580" s="36"/>
      <c r="BO580" s="36"/>
      <c r="BP580" s="36"/>
      <c r="BQ580" s="36"/>
      <c r="BR580" s="36"/>
      <c r="BS580" s="36"/>
      <c r="BT580" s="36"/>
      <c r="BU580" s="36"/>
      <c r="BV580" s="36"/>
      <c r="BW580" s="36"/>
      <c r="BX580" s="36"/>
      <c r="BY580" s="36"/>
      <c r="BZ580" s="36"/>
      <c r="CA580" s="36"/>
      <c r="CB580" s="36"/>
      <c r="CC580" s="36"/>
      <c r="CD580" s="36"/>
      <c r="CE580" s="36"/>
      <c r="CF580" s="36"/>
      <c r="CG580" s="36"/>
      <c r="CH580" s="36"/>
      <c r="CI580" s="36"/>
      <c r="CJ580" s="36"/>
      <c r="CK580" s="36"/>
      <c r="CL580" s="36"/>
      <c r="CM580" s="36"/>
      <c r="CN580" s="36"/>
      <c r="CO580" s="36"/>
      <c r="CP580" s="36"/>
      <c r="CQ580" s="36"/>
      <c r="CR580" s="36"/>
      <c r="CS580" s="36"/>
      <c r="CT580" s="36"/>
      <c r="CU580" s="36"/>
      <c r="CV580" s="36"/>
      <c r="CW580" s="36"/>
      <c r="CX580" s="36"/>
      <c r="CY580" s="36"/>
      <c r="CZ580" s="36"/>
      <c r="DA580" s="36"/>
      <c r="DB580" s="36"/>
      <c r="DC580" s="36"/>
      <c r="DD580" s="36"/>
      <c r="DE580" s="36"/>
      <c r="DF580" s="36"/>
      <c r="DG580" s="36"/>
      <c r="DH580" s="36"/>
      <c r="DI580" s="36"/>
      <c r="DJ580" s="36"/>
      <c r="DK580" s="36"/>
      <c r="DL580" s="36"/>
      <c r="DM580" s="36"/>
      <c r="DN580" s="36"/>
      <c r="DO580" s="36"/>
      <c r="DP580" s="36"/>
      <c r="DQ580" s="36"/>
      <c r="DR580" s="36"/>
      <c r="DS580" s="36"/>
      <c r="DT580" s="36"/>
      <c r="DU580" s="36"/>
      <c r="DV580" s="36"/>
      <c r="DW580" s="36"/>
      <c r="DX580" s="36"/>
      <c r="DY580" s="36"/>
      <c r="DZ580" s="36"/>
      <c r="EA580" s="36"/>
      <c r="EB580" s="36"/>
      <c r="EC580" s="36"/>
      <c r="ED580" s="36"/>
      <c r="EE580" s="36"/>
      <c r="EF580" s="36"/>
      <c r="EG580" s="36"/>
      <c r="EH580" s="36"/>
      <c r="EI580" s="36"/>
      <c r="EJ580" s="36"/>
      <c r="EK580" s="36"/>
      <c r="EL580" s="36"/>
      <c r="EM580" s="36"/>
      <c r="EN580" s="36"/>
      <c r="EO580" s="36"/>
      <c r="EP580" s="36"/>
      <c r="EQ580" s="36"/>
      <c r="ER580" s="36"/>
      <c r="ES580" s="36"/>
      <c r="ET580" s="36"/>
      <c r="EU580" s="36"/>
    </row>
    <row r="581" spans="1:151" ht="183.75" customHeight="1" x14ac:dyDescent="0.3">
      <c r="A581" s="36"/>
      <c r="B581" s="36"/>
      <c r="C581" s="36"/>
      <c r="D581" s="36"/>
      <c r="E581" s="37"/>
      <c r="F581" s="36"/>
      <c r="G581" s="36"/>
      <c r="H581" s="36"/>
      <c r="I581" s="37"/>
      <c r="J581" s="38"/>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8"/>
      <c r="AS581" s="36"/>
      <c r="AT581" s="36"/>
      <c r="AU581" s="36"/>
      <c r="AV581" s="36"/>
      <c r="AW581" s="36"/>
      <c r="AX581" s="36"/>
      <c r="AY581" s="36"/>
      <c r="AZ581" s="36"/>
      <c r="BA581" s="36"/>
      <c r="BB581" s="36"/>
      <c r="BC581" s="36"/>
      <c r="BD581" s="36"/>
      <c r="BE581" s="36"/>
      <c r="BF581" s="36"/>
      <c r="BG581" s="36"/>
      <c r="BH581" s="36"/>
      <c r="BI581" s="36"/>
      <c r="BJ581" s="36"/>
      <c r="BK581" s="36"/>
      <c r="BL581" s="36"/>
      <c r="BM581" s="36"/>
      <c r="BN581" s="36"/>
      <c r="BO581" s="36"/>
      <c r="BP581" s="36"/>
      <c r="BQ581" s="36"/>
      <c r="BR581" s="36"/>
      <c r="BS581" s="36"/>
      <c r="BT581" s="36"/>
      <c r="BU581" s="36"/>
      <c r="BV581" s="36"/>
      <c r="BW581" s="36"/>
      <c r="BX581" s="36"/>
      <c r="BY581" s="36"/>
      <c r="BZ581" s="36"/>
      <c r="CA581" s="36"/>
      <c r="CB581" s="36"/>
      <c r="CC581" s="36"/>
      <c r="CD581" s="36"/>
      <c r="CE581" s="36"/>
      <c r="CF581" s="36"/>
      <c r="CG581" s="36"/>
      <c r="CH581" s="36"/>
      <c r="CI581" s="36"/>
      <c r="CJ581" s="36"/>
      <c r="CK581" s="36"/>
      <c r="CL581" s="36"/>
      <c r="CM581" s="36"/>
      <c r="CN581" s="36"/>
      <c r="CO581" s="36"/>
      <c r="CP581" s="36"/>
      <c r="CQ581" s="36"/>
      <c r="CR581" s="36"/>
      <c r="CS581" s="36"/>
      <c r="CT581" s="36"/>
      <c r="CU581" s="36"/>
      <c r="CV581" s="36"/>
      <c r="CW581" s="36"/>
      <c r="CX581" s="36"/>
      <c r="CY581" s="36"/>
      <c r="CZ581" s="36"/>
      <c r="DA581" s="36"/>
      <c r="DB581" s="36"/>
      <c r="DC581" s="36"/>
      <c r="DD581" s="36"/>
      <c r="DE581" s="36"/>
      <c r="DF581" s="36"/>
      <c r="DG581" s="36"/>
      <c r="DH581" s="36"/>
      <c r="DI581" s="36"/>
      <c r="DJ581" s="36"/>
      <c r="DK581" s="36"/>
      <c r="DL581" s="36"/>
      <c r="DM581" s="36"/>
      <c r="DN581" s="36"/>
      <c r="DO581" s="36"/>
      <c r="DP581" s="36"/>
      <c r="DQ581" s="36"/>
      <c r="DR581" s="36"/>
      <c r="DS581" s="36"/>
      <c r="DT581" s="36"/>
      <c r="DU581" s="36"/>
      <c r="DV581" s="36"/>
      <c r="DW581" s="36"/>
      <c r="DX581" s="36"/>
      <c r="DY581" s="36"/>
      <c r="DZ581" s="36"/>
      <c r="EA581" s="36"/>
      <c r="EB581" s="36"/>
      <c r="EC581" s="36"/>
      <c r="ED581" s="36"/>
      <c r="EE581" s="36"/>
      <c r="EF581" s="36"/>
      <c r="EG581" s="36"/>
      <c r="EH581" s="36"/>
      <c r="EI581" s="36"/>
      <c r="EJ581" s="36"/>
      <c r="EK581" s="36"/>
      <c r="EL581" s="36"/>
      <c r="EM581" s="36"/>
      <c r="EN581" s="36"/>
      <c r="EO581" s="36"/>
      <c r="EP581" s="36"/>
      <c r="EQ581" s="36"/>
      <c r="ER581" s="36"/>
      <c r="ES581" s="36"/>
      <c r="ET581" s="36"/>
      <c r="EU581" s="36"/>
    </row>
    <row r="582" spans="1:151" ht="183.75" customHeight="1" x14ac:dyDescent="0.3">
      <c r="A582" s="36"/>
      <c r="B582" s="36"/>
      <c r="C582" s="36"/>
      <c r="D582" s="36"/>
      <c r="E582" s="37"/>
      <c r="F582" s="36"/>
      <c r="G582" s="36"/>
      <c r="H582" s="36"/>
      <c r="I582" s="37"/>
      <c r="J582" s="38"/>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8"/>
      <c r="AS582" s="36"/>
      <c r="AT582" s="36"/>
      <c r="AU582" s="36"/>
      <c r="AV582" s="36"/>
      <c r="AW582" s="36"/>
      <c r="AX582" s="36"/>
      <c r="AY582" s="36"/>
      <c r="AZ582" s="36"/>
      <c r="BA582" s="36"/>
      <c r="BB582" s="36"/>
      <c r="BC582" s="36"/>
      <c r="BD582" s="36"/>
      <c r="BE582" s="36"/>
      <c r="BF582" s="36"/>
      <c r="BG582" s="36"/>
      <c r="BH582" s="36"/>
      <c r="BI582" s="36"/>
      <c r="BJ582" s="36"/>
      <c r="BK582" s="36"/>
      <c r="BL582" s="36"/>
      <c r="BM582" s="36"/>
      <c r="BN582" s="36"/>
      <c r="BO582" s="36"/>
      <c r="BP582" s="36"/>
      <c r="BQ582" s="36"/>
      <c r="BR582" s="36"/>
      <c r="BS582" s="36"/>
      <c r="BT582" s="36"/>
      <c r="BU582" s="36"/>
      <c r="BV582" s="36"/>
      <c r="BW582" s="36"/>
      <c r="BX582" s="36"/>
      <c r="BY582" s="36"/>
      <c r="BZ582" s="36"/>
      <c r="CA582" s="36"/>
      <c r="CB582" s="36"/>
      <c r="CC582" s="36"/>
      <c r="CD582" s="36"/>
      <c r="CE582" s="36"/>
      <c r="CF582" s="36"/>
      <c r="CG582" s="36"/>
      <c r="CH582" s="36"/>
      <c r="CI582" s="36"/>
      <c r="CJ582" s="36"/>
      <c r="CK582" s="36"/>
      <c r="CL582" s="36"/>
      <c r="CM582" s="36"/>
      <c r="CN582" s="36"/>
      <c r="CO582" s="36"/>
      <c r="CP582" s="36"/>
      <c r="CQ582" s="36"/>
      <c r="CR582" s="36"/>
      <c r="CS582" s="36"/>
      <c r="CT582" s="36"/>
      <c r="CU582" s="36"/>
      <c r="CV582" s="36"/>
      <c r="CW582" s="36"/>
      <c r="CX582" s="36"/>
      <c r="CY582" s="36"/>
      <c r="CZ582" s="36"/>
      <c r="DA582" s="36"/>
      <c r="DB582" s="36"/>
      <c r="DC582" s="36"/>
      <c r="DD582" s="36"/>
      <c r="DE582" s="36"/>
      <c r="DF582" s="36"/>
      <c r="DG582" s="36"/>
      <c r="DH582" s="36"/>
      <c r="DI582" s="36"/>
      <c r="DJ582" s="36"/>
      <c r="DK582" s="36"/>
      <c r="DL582" s="36"/>
      <c r="DM582" s="36"/>
      <c r="DN582" s="36"/>
      <c r="DO582" s="36"/>
      <c r="DP582" s="36"/>
      <c r="DQ582" s="36"/>
      <c r="DR582" s="36"/>
      <c r="DS582" s="36"/>
      <c r="DT582" s="36"/>
      <c r="DU582" s="36"/>
      <c r="DV582" s="36"/>
      <c r="DW582" s="36"/>
      <c r="DX582" s="36"/>
      <c r="DY582" s="36"/>
      <c r="DZ582" s="36"/>
      <c r="EA582" s="36"/>
      <c r="EB582" s="36"/>
      <c r="EC582" s="36"/>
      <c r="ED582" s="36"/>
      <c r="EE582" s="36"/>
      <c r="EF582" s="36"/>
      <c r="EG582" s="36"/>
      <c r="EH582" s="36"/>
      <c r="EI582" s="36"/>
      <c r="EJ582" s="36"/>
      <c r="EK582" s="36"/>
      <c r="EL582" s="36"/>
      <c r="EM582" s="36"/>
      <c r="EN582" s="36"/>
      <c r="EO582" s="36"/>
      <c r="EP582" s="36"/>
      <c r="EQ582" s="36"/>
      <c r="ER582" s="36"/>
      <c r="ES582" s="36"/>
      <c r="ET582" s="36"/>
      <c r="EU582" s="36"/>
    </row>
    <row r="583" spans="1:151" ht="183.75" customHeight="1" x14ac:dyDescent="0.3">
      <c r="A583" s="36"/>
      <c r="B583" s="36"/>
      <c r="C583" s="36"/>
      <c r="D583" s="36"/>
      <c r="E583" s="37"/>
      <c r="F583" s="36"/>
      <c r="G583" s="36"/>
      <c r="H583" s="36"/>
      <c r="I583" s="37"/>
      <c r="J583" s="38"/>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8"/>
      <c r="AS583" s="36"/>
      <c r="AT583" s="36"/>
      <c r="AU583" s="36"/>
      <c r="AV583" s="36"/>
      <c r="AW583" s="36"/>
      <c r="AX583" s="36"/>
      <c r="AY583" s="36"/>
      <c r="AZ583" s="36"/>
      <c r="BA583" s="36"/>
      <c r="BB583" s="36"/>
      <c r="BC583" s="36"/>
      <c r="BD583" s="36"/>
      <c r="BE583" s="36"/>
      <c r="BF583" s="36"/>
      <c r="BG583" s="36"/>
      <c r="BH583" s="36"/>
      <c r="BI583" s="36"/>
      <c r="BJ583" s="36"/>
      <c r="BK583" s="36"/>
      <c r="BL583" s="36"/>
      <c r="BM583" s="36"/>
      <c r="BN583" s="36"/>
      <c r="BO583" s="36"/>
      <c r="BP583" s="36"/>
      <c r="BQ583" s="36"/>
      <c r="BR583" s="36"/>
      <c r="BS583" s="36"/>
      <c r="BT583" s="36"/>
      <c r="BU583" s="36"/>
      <c r="BV583" s="36"/>
      <c r="BW583" s="36"/>
      <c r="BX583" s="36"/>
      <c r="BY583" s="36"/>
      <c r="BZ583" s="36"/>
      <c r="CA583" s="36"/>
      <c r="CB583" s="36"/>
      <c r="CC583" s="36"/>
      <c r="CD583" s="36"/>
      <c r="CE583" s="36"/>
      <c r="CF583" s="36"/>
      <c r="CG583" s="36"/>
      <c r="CH583" s="36"/>
      <c r="CI583" s="36"/>
      <c r="CJ583" s="36"/>
      <c r="CK583" s="36"/>
      <c r="CL583" s="36"/>
      <c r="CM583" s="36"/>
      <c r="CN583" s="36"/>
      <c r="CO583" s="36"/>
      <c r="CP583" s="36"/>
      <c r="CQ583" s="36"/>
      <c r="CR583" s="36"/>
      <c r="CS583" s="36"/>
      <c r="CT583" s="36"/>
      <c r="CU583" s="36"/>
      <c r="CV583" s="36"/>
      <c r="CW583" s="36"/>
      <c r="CX583" s="36"/>
      <c r="CY583" s="36"/>
      <c r="CZ583" s="36"/>
      <c r="DA583" s="36"/>
      <c r="DB583" s="36"/>
      <c r="DC583" s="36"/>
      <c r="DD583" s="36"/>
      <c r="DE583" s="36"/>
      <c r="DF583" s="36"/>
      <c r="DG583" s="36"/>
      <c r="DH583" s="36"/>
      <c r="DI583" s="36"/>
      <c r="DJ583" s="36"/>
      <c r="DK583" s="36"/>
      <c r="DL583" s="36"/>
      <c r="DM583" s="36"/>
      <c r="DN583" s="36"/>
      <c r="DO583" s="36"/>
      <c r="DP583" s="36"/>
      <c r="DQ583" s="36"/>
      <c r="DR583" s="36"/>
      <c r="DS583" s="36"/>
      <c r="DT583" s="36"/>
      <c r="DU583" s="36"/>
      <c r="DV583" s="36"/>
      <c r="DW583" s="36"/>
      <c r="DX583" s="36"/>
      <c r="DY583" s="36"/>
      <c r="DZ583" s="36"/>
      <c r="EA583" s="36"/>
      <c r="EB583" s="36"/>
      <c r="EC583" s="36"/>
      <c r="ED583" s="36"/>
      <c r="EE583" s="36"/>
      <c r="EF583" s="36"/>
      <c r="EG583" s="36"/>
      <c r="EH583" s="36"/>
      <c r="EI583" s="36"/>
      <c r="EJ583" s="36"/>
      <c r="EK583" s="36"/>
      <c r="EL583" s="36"/>
      <c r="EM583" s="36"/>
      <c r="EN583" s="36"/>
      <c r="EO583" s="36"/>
      <c r="EP583" s="36"/>
      <c r="EQ583" s="36"/>
      <c r="ER583" s="36"/>
      <c r="ES583" s="36"/>
      <c r="ET583" s="36"/>
      <c r="EU583" s="36"/>
    </row>
    <row r="584" spans="1:151" ht="183.75" customHeight="1" x14ac:dyDescent="0.3">
      <c r="A584" s="36"/>
      <c r="B584" s="36"/>
      <c r="C584" s="36"/>
      <c r="D584" s="36"/>
      <c r="E584" s="37"/>
      <c r="F584" s="36"/>
      <c r="G584" s="36"/>
      <c r="H584" s="36"/>
      <c r="I584" s="37"/>
      <c r="J584" s="38"/>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8"/>
      <c r="AS584" s="36"/>
      <c r="AT584" s="36"/>
      <c r="AU584" s="36"/>
      <c r="AV584" s="36"/>
      <c r="AW584" s="36"/>
      <c r="AX584" s="36"/>
      <c r="AY584" s="36"/>
      <c r="AZ584" s="36"/>
      <c r="BA584" s="36"/>
      <c r="BB584" s="36"/>
      <c r="BC584" s="36"/>
      <c r="BD584" s="36"/>
      <c r="BE584" s="36"/>
      <c r="BF584" s="36"/>
      <c r="BG584" s="36"/>
      <c r="BH584" s="36"/>
      <c r="BI584" s="36"/>
      <c r="BJ584" s="36"/>
      <c r="BK584" s="36"/>
      <c r="BL584" s="36"/>
      <c r="BM584" s="36"/>
      <c r="BN584" s="36"/>
      <c r="BO584" s="36"/>
      <c r="BP584" s="36"/>
      <c r="BQ584" s="36"/>
      <c r="BR584" s="36"/>
      <c r="BS584" s="36"/>
      <c r="BT584" s="36"/>
      <c r="BU584" s="36"/>
      <c r="BV584" s="36"/>
      <c r="BW584" s="36"/>
      <c r="BX584" s="36"/>
      <c r="BY584" s="36"/>
      <c r="BZ584" s="36"/>
      <c r="CA584" s="36"/>
      <c r="CB584" s="36"/>
      <c r="CC584" s="36"/>
      <c r="CD584" s="36"/>
      <c r="CE584" s="36"/>
      <c r="CF584" s="36"/>
      <c r="CG584" s="36"/>
      <c r="CH584" s="36"/>
      <c r="CI584" s="36"/>
      <c r="CJ584" s="36"/>
      <c r="CK584" s="36"/>
      <c r="CL584" s="36"/>
      <c r="CM584" s="36"/>
      <c r="CN584" s="36"/>
      <c r="CO584" s="36"/>
      <c r="CP584" s="36"/>
      <c r="CQ584" s="36"/>
      <c r="CR584" s="36"/>
      <c r="CS584" s="36"/>
      <c r="CT584" s="36"/>
      <c r="CU584" s="36"/>
      <c r="CV584" s="36"/>
      <c r="CW584" s="36"/>
      <c r="CX584" s="36"/>
      <c r="CY584" s="36"/>
      <c r="CZ584" s="36"/>
      <c r="DA584" s="36"/>
      <c r="DB584" s="36"/>
      <c r="DC584" s="36"/>
      <c r="DD584" s="36"/>
      <c r="DE584" s="36"/>
      <c r="DF584" s="36"/>
      <c r="DG584" s="36"/>
      <c r="DH584" s="36"/>
      <c r="DI584" s="36"/>
      <c r="DJ584" s="36"/>
      <c r="DK584" s="36"/>
      <c r="DL584" s="36"/>
      <c r="DM584" s="36"/>
      <c r="DN584" s="36"/>
      <c r="DO584" s="36"/>
      <c r="DP584" s="36"/>
      <c r="DQ584" s="36"/>
      <c r="DR584" s="36"/>
      <c r="DS584" s="36"/>
      <c r="DT584" s="36"/>
      <c r="DU584" s="36"/>
      <c r="DV584" s="36"/>
      <c r="DW584" s="36"/>
      <c r="DX584" s="36"/>
      <c r="DY584" s="36"/>
      <c r="DZ584" s="36"/>
      <c r="EA584" s="36"/>
      <c r="EB584" s="36"/>
      <c r="EC584" s="36"/>
      <c r="ED584" s="36"/>
      <c r="EE584" s="36"/>
      <c r="EF584" s="36"/>
      <c r="EG584" s="36"/>
      <c r="EH584" s="36"/>
      <c r="EI584" s="36"/>
      <c r="EJ584" s="36"/>
      <c r="EK584" s="36"/>
      <c r="EL584" s="36"/>
      <c r="EM584" s="36"/>
      <c r="EN584" s="36"/>
      <c r="EO584" s="36"/>
      <c r="EP584" s="36"/>
      <c r="EQ584" s="36"/>
      <c r="ER584" s="36"/>
      <c r="ES584" s="36"/>
      <c r="ET584" s="36"/>
      <c r="EU584" s="36"/>
    </row>
    <row r="585" spans="1:151" ht="183.75" customHeight="1" x14ac:dyDescent="0.3">
      <c r="A585" s="36"/>
      <c r="B585" s="36"/>
      <c r="C585" s="36"/>
      <c r="D585" s="36"/>
      <c r="E585" s="37"/>
      <c r="F585" s="36"/>
      <c r="G585" s="36"/>
      <c r="H585" s="36"/>
      <c r="I585" s="37"/>
      <c r="J585" s="38"/>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8"/>
      <c r="AS585" s="36"/>
      <c r="AT585" s="36"/>
      <c r="AU585" s="36"/>
      <c r="AV585" s="36"/>
      <c r="AW585" s="36"/>
      <c r="AX585" s="36"/>
      <c r="AY585" s="36"/>
      <c r="AZ585" s="36"/>
      <c r="BA585" s="36"/>
      <c r="BB585" s="36"/>
      <c r="BC585" s="36"/>
      <c r="BD585" s="36"/>
      <c r="BE585" s="36"/>
      <c r="BF585" s="36"/>
      <c r="BG585" s="36"/>
      <c r="BH585" s="36"/>
      <c r="BI585" s="36"/>
      <c r="BJ585" s="36"/>
      <c r="BK585" s="36"/>
      <c r="BL585" s="36"/>
      <c r="BM585" s="36"/>
      <c r="BN585" s="36"/>
      <c r="BO585" s="36"/>
      <c r="BP585" s="36"/>
      <c r="BQ585" s="36"/>
      <c r="BR585" s="36"/>
      <c r="BS585" s="36"/>
      <c r="BT585" s="36"/>
      <c r="BU585" s="36"/>
      <c r="BV585" s="36"/>
      <c r="BW585" s="36"/>
      <c r="BX585" s="36"/>
      <c r="BY585" s="36"/>
      <c r="BZ585" s="36"/>
      <c r="CA585" s="36"/>
      <c r="CB585" s="36"/>
      <c r="CC585" s="36"/>
      <c r="CD585" s="36"/>
      <c r="CE585" s="36"/>
      <c r="CF585" s="36"/>
      <c r="CG585" s="36"/>
      <c r="CH585" s="36"/>
      <c r="CI585" s="36"/>
      <c r="CJ585" s="36"/>
      <c r="CK585" s="36"/>
      <c r="CL585" s="36"/>
      <c r="CM585" s="36"/>
      <c r="CN585" s="36"/>
      <c r="CO585" s="36"/>
      <c r="CP585" s="36"/>
      <c r="CQ585" s="36"/>
      <c r="CR585" s="36"/>
      <c r="CS585" s="36"/>
      <c r="CT585" s="36"/>
      <c r="CU585" s="36"/>
      <c r="CV585" s="36"/>
      <c r="CW585" s="36"/>
      <c r="CX585" s="36"/>
      <c r="CY585" s="36"/>
      <c r="CZ585" s="36"/>
      <c r="DA585" s="36"/>
      <c r="DB585" s="36"/>
      <c r="DC585" s="36"/>
      <c r="DD585" s="36"/>
      <c r="DE585" s="36"/>
      <c r="DF585" s="36"/>
      <c r="DG585" s="36"/>
      <c r="DH585" s="36"/>
      <c r="DI585" s="36"/>
      <c r="DJ585" s="36"/>
      <c r="DK585" s="36"/>
      <c r="DL585" s="36"/>
      <c r="DM585" s="36"/>
      <c r="DN585" s="36"/>
      <c r="DO585" s="36"/>
      <c r="DP585" s="36"/>
      <c r="DQ585" s="36"/>
      <c r="DR585" s="36"/>
      <c r="DS585" s="36"/>
      <c r="DT585" s="36"/>
      <c r="DU585" s="36"/>
      <c r="DV585" s="36"/>
      <c r="DW585" s="36"/>
      <c r="DX585" s="36"/>
      <c r="DY585" s="36"/>
      <c r="DZ585" s="36"/>
      <c r="EA585" s="36"/>
      <c r="EB585" s="36"/>
      <c r="EC585" s="36"/>
      <c r="ED585" s="36"/>
      <c r="EE585" s="36"/>
      <c r="EF585" s="36"/>
      <c r="EG585" s="36"/>
      <c r="EH585" s="36"/>
      <c r="EI585" s="36"/>
      <c r="EJ585" s="36"/>
      <c r="EK585" s="36"/>
      <c r="EL585" s="36"/>
      <c r="EM585" s="36"/>
      <c r="EN585" s="36"/>
      <c r="EO585" s="36"/>
      <c r="EP585" s="36"/>
      <c r="EQ585" s="36"/>
      <c r="ER585" s="36"/>
      <c r="ES585" s="36"/>
      <c r="ET585" s="36"/>
      <c r="EU585" s="36"/>
    </row>
    <row r="586" spans="1:151" ht="183.75" customHeight="1" x14ac:dyDescent="0.3">
      <c r="A586" s="36"/>
      <c r="B586" s="36"/>
      <c r="C586" s="36"/>
      <c r="D586" s="36"/>
      <c r="E586" s="37"/>
      <c r="F586" s="36"/>
      <c r="G586" s="36"/>
      <c r="H586" s="36"/>
      <c r="I586" s="37"/>
      <c r="J586" s="38"/>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8"/>
      <c r="AS586" s="36"/>
      <c r="AT586" s="36"/>
      <c r="AU586" s="36"/>
      <c r="AV586" s="36"/>
      <c r="AW586" s="36"/>
      <c r="AX586" s="36"/>
      <c r="AY586" s="36"/>
      <c r="AZ586" s="36"/>
      <c r="BA586" s="36"/>
      <c r="BB586" s="36"/>
      <c r="BC586" s="36"/>
      <c r="BD586" s="36"/>
      <c r="BE586" s="36"/>
      <c r="BF586" s="36"/>
      <c r="BG586" s="36"/>
      <c r="BH586" s="36"/>
      <c r="BI586" s="36"/>
      <c r="BJ586" s="36"/>
      <c r="BK586" s="36"/>
      <c r="BL586" s="36"/>
      <c r="BM586" s="36"/>
      <c r="BN586" s="36"/>
      <c r="BO586" s="36"/>
      <c r="BP586" s="36"/>
      <c r="BQ586" s="36"/>
      <c r="BR586" s="36"/>
      <c r="BS586" s="36"/>
      <c r="BT586" s="36"/>
      <c r="BU586" s="36"/>
      <c r="BV586" s="36"/>
      <c r="BW586" s="36"/>
      <c r="BX586" s="36"/>
      <c r="BY586" s="36"/>
      <c r="BZ586" s="36"/>
      <c r="CA586" s="36"/>
      <c r="CB586" s="36"/>
      <c r="CC586" s="36"/>
      <c r="CD586" s="36"/>
      <c r="CE586" s="36"/>
      <c r="CF586" s="36"/>
      <c r="CG586" s="36"/>
      <c r="CH586" s="36"/>
      <c r="CI586" s="36"/>
      <c r="CJ586" s="36"/>
      <c r="CK586" s="36"/>
      <c r="CL586" s="36"/>
      <c r="CM586" s="36"/>
      <c r="CN586" s="36"/>
      <c r="CO586" s="36"/>
      <c r="CP586" s="36"/>
      <c r="CQ586" s="36"/>
      <c r="CR586" s="36"/>
      <c r="CS586" s="36"/>
      <c r="CT586" s="36"/>
      <c r="CU586" s="36"/>
      <c r="CV586" s="36"/>
      <c r="CW586" s="36"/>
      <c r="CX586" s="36"/>
      <c r="CY586" s="36"/>
      <c r="CZ586" s="36"/>
      <c r="DA586" s="36"/>
      <c r="DB586" s="36"/>
      <c r="DC586" s="36"/>
      <c r="DD586" s="36"/>
      <c r="DE586" s="36"/>
      <c r="DF586" s="36"/>
      <c r="DG586" s="36"/>
      <c r="DH586" s="36"/>
      <c r="DI586" s="36"/>
      <c r="DJ586" s="36"/>
      <c r="DK586" s="36"/>
      <c r="DL586" s="36"/>
      <c r="DM586" s="36"/>
      <c r="DN586" s="36"/>
      <c r="DO586" s="36"/>
      <c r="DP586" s="36"/>
      <c r="DQ586" s="36"/>
      <c r="DR586" s="36"/>
      <c r="DS586" s="36"/>
      <c r="DT586" s="36"/>
      <c r="DU586" s="36"/>
      <c r="DV586" s="36"/>
      <c r="DW586" s="36"/>
      <c r="DX586" s="36"/>
      <c r="DY586" s="36"/>
      <c r="DZ586" s="36"/>
      <c r="EA586" s="36"/>
      <c r="EB586" s="36"/>
      <c r="EC586" s="36"/>
      <c r="ED586" s="36"/>
      <c r="EE586" s="36"/>
      <c r="EF586" s="36"/>
      <c r="EG586" s="36"/>
      <c r="EH586" s="36"/>
      <c r="EI586" s="36"/>
      <c r="EJ586" s="36"/>
      <c r="EK586" s="36"/>
      <c r="EL586" s="36"/>
      <c r="EM586" s="36"/>
      <c r="EN586" s="36"/>
      <c r="EO586" s="36"/>
      <c r="EP586" s="36"/>
      <c r="EQ586" s="36"/>
      <c r="ER586" s="36"/>
      <c r="ES586" s="36"/>
      <c r="ET586" s="36"/>
      <c r="EU586" s="36"/>
    </row>
    <row r="587" spans="1:151" ht="183.75" customHeight="1" x14ac:dyDescent="0.3">
      <c r="A587" s="36"/>
      <c r="B587" s="36"/>
      <c r="C587" s="36"/>
      <c r="D587" s="36"/>
      <c r="E587" s="37"/>
      <c r="F587" s="36"/>
      <c r="G587" s="36"/>
      <c r="H587" s="36"/>
      <c r="I587" s="37"/>
      <c r="J587" s="38"/>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8"/>
      <c r="AS587" s="36"/>
      <c r="AT587" s="36"/>
      <c r="AU587" s="36"/>
      <c r="AV587" s="36"/>
      <c r="AW587" s="36"/>
      <c r="AX587" s="36"/>
      <c r="AY587" s="36"/>
      <c r="AZ587" s="36"/>
      <c r="BA587" s="36"/>
      <c r="BB587" s="36"/>
      <c r="BC587" s="36"/>
      <c r="BD587" s="36"/>
      <c r="BE587" s="36"/>
      <c r="BF587" s="36"/>
      <c r="BG587" s="36"/>
      <c r="BH587" s="36"/>
      <c r="BI587" s="36"/>
      <c r="BJ587" s="36"/>
      <c r="BK587" s="36"/>
      <c r="BL587" s="36"/>
      <c r="BM587" s="36"/>
      <c r="BN587" s="36"/>
      <c r="BO587" s="36"/>
      <c r="BP587" s="36"/>
      <c r="BQ587" s="36"/>
      <c r="BR587" s="36"/>
      <c r="BS587" s="36"/>
      <c r="BT587" s="36"/>
      <c r="BU587" s="36"/>
      <c r="BV587" s="36"/>
      <c r="BW587" s="36"/>
      <c r="BX587" s="36"/>
      <c r="BY587" s="36"/>
      <c r="BZ587" s="36"/>
      <c r="CA587" s="36"/>
      <c r="CB587" s="36"/>
      <c r="CC587" s="36"/>
      <c r="CD587" s="36"/>
      <c r="CE587" s="36"/>
      <c r="CF587" s="36"/>
      <c r="CG587" s="36"/>
      <c r="CH587" s="36"/>
      <c r="CI587" s="36"/>
      <c r="CJ587" s="36"/>
      <c r="CK587" s="36"/>
      <c r="CL587" s="36"/>
      <c r="CM587" s="36"/>
      <c r="CN587" s="36"/>
      <c r="CO587" s="36"/>
      <c r="CP587" s="36"/>
      <c r="CQ587" s="36"/>
      <c r="CR587" s="36"/>
      <c r="CS587" s="36"/>
      <c r="CT587" s="36"/>
      <c r="CU587" s="36"/>
      <c r="CV587" s="36"/>
      <c r="CW587" s="36"/>
      <c r="CX587" s="36"/>
      <c r="CY587" s="36"/>
      <c r="CZ587" s="36"/>
      <c r="DA587" s="36"/>
      <c r="DB587" s="36"/>
      <c r="DC587" s="36"/>
      <c r="DD587" s="36"/>
      <c r="DE587" s="36"/>
      <c r="DF587" s="36"/>
      <c r="DG587" s="36"/>
      <c r="DH587" s="36"/>
      <c r="DI587" s="36"/>
      <c r="DJ587" s="36"/>
      <c r="DK587" s="36"/>
      <c r="DL587" s="36"/>
      <c r="DM587" s="36"/>
      <c r="DN587" s="36"/>
      <c r="DO587" s="36"/>
      <c r="DP587" s="36"/>
      <c r="DQ587" s="36"/>
      <c r="DR587" s="36"/>
      <c r="DS587" s="36"/>
      <c r="DT587" s="36"/>
      <c r="DU587" s="36"/>
      <c r="DV587" s="36"/>
      <c r="DW587" s="36"/>
      <c r="DX587" s="36"/>
      <c r="DY587" s="36"/>
      <c r="DZ587" s="36"/>
      <c r="EA587" s="36"/>
      <c r="EB587" s="36"/>
      <c r="EC587" s="36"/>
      <c r="ED587" s="36"/>
      <c r="EE587" s="36"/>
      <c r="EF587" s="36"/>
      <c r="EG587" s="36"/>
      <c r="EH587" s="36"/>
      <c r="EI587" s="36"/>
      <c r="EJ587" s="36"/>
      <c r="EK587" s="36"/>
      <c r="EL587" s="36"/>
      <c r="EM587" s="36"/>
      <c r="EN587" s="36"/>
      <c r="EO587" s="36"/>
      <c r="EP587" s="36"/>
      <c r="EQ587" s="36"/>
      <c r="ER587" s="36"/>
      <c r="ES587" s="36"/>
      <c r="ET587" s="36"/>
      <c r="EU587" s="36"/>
    </row>
    <row r="588" spans="1:151" ht="183.75" customHeight="1" x14ac:dyDescent="0.3">
      <c r="A588" s="36"/>
      <c r="B588" s="36"/>
      <c r="C588" s="36"/>
      <c r="D588" s="36"/>
      <c r="E588" s="37"/>
      <c r="F588" s="36"/>
      <c r="G588" s="36"/>
      <c r="H588" s="36"/>
      <c r="I588" s="37"/>
      <c r="J588" s="38"/>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8"/>
      <c r="AS588" s="36"/>
      <c r="AT588" s="36"/>
      <c r="AU588" s="36"/>
      <c r="AV588" s="36"/>
      <c r="AW588" s="36"/>
      <c r="AX588" s="36"/>
      <c r="AY588" s="36"/>
      <c r="AZ588" s="36"/>
      <c r="BA588" s="36"/>
      <c r="BB588" s="36"/>
      <c r="BC588" s="36"/>
      <c r="BD588" s="36"/>
      <c r="BE588" s="36"/>
      <c r="BF588" s="36"/>
      <c r="BG588" s="36"/>
      <c r="BH588" s="36"/>
      <c r="BI588" s="36"/>
      <c r="BJ588" s="36"/>
      <c r="BK588" s="36"/>
      <c r="BL588" s="36"/>
      <c r="BM588" s="36"/>
      <c r="BN588" s="36"/>
      <c r="BO588" s="36"/>
      <c r="BP588" s="36"/>
      <c r="BQ588" s="36"/>
      <c r="BR588" s="36"/>
      <c r="BS588" s="36"/>
      <c r="BT588" s="36"/>
      <c r="BU588" s="36"/>
      <c r="BV588" s="36"/>
      <c r="BW588" s="36"/>
      <c r="BX588" s="36"/>
      <c r="BY588" s="36"/>
      <c r="BZ588" s="36"/>
      <c r="CA588" s="36"/>
      <c r="CB588" s="36"/>
      <c r="CC588" s="36"/>
      <c r="CD588" s="36"/>
      <c r="CE588" s="36"/>
      <c r="CF588" s="36"/>
      <c r="CG588" s="36"/>
      <c r="CH588" s="36"/>
      <c r="CI588" s="36"/>
      <c r="CJ588" s="36"/>
      <c r="CK588" s="36"/>
      <c r="CL588" s="36"/>
      <c r="CM588" s="36"/>
      <c r="CN588" s="36"/>
      <c r="CO588" s="36"/>
      <c r="CP588" s="36"/>
      <c r="CQ588" s="36"/>
      <c r="CR588" s="36"/>
      <c r="CS588" s="36"/>
      <c r="CT588" s="36"/>
      <c r="CU588" s="36"/>
      <c r="CV588" s="36"/>
      <c r="CW588" s="36"/>
      <c r="CX588" s="36"/>
      <c r="CY588" s="36"/>
      <c r="CZ588" s="36"/>
      <c r="DA588" s="36"/>
      <c r="DB588" s="36"/>
      <c r="DC588" s="36"/>
      <c r="DD588" s="36"/>
      <c r="DE588" s="36"/>
      <c r="DF588" s="36"/>
      <c r="DG588" s="36"/>
      <c r="DH588" s="36"/>
      <c r="DI588" s="36"/>
      <c r="DJ588" s="36"/>
      <c r="DK588" s="36"/>
      <c r="DL588" s="36"/>
      <c r="DM588" s="36"/>
      <c r="DN588" s="36"/>
      <c r="DO588" s="36"/>
      <c r="DP588" s="36"/>
      <c r="DQ588" s="36"/>
      <c r="DR588" s="36"/>
      <c r="DS588" s="36"/>
      <c r="DT588" s="36"/>
      <c r="DU588" s="36"/>
      <c r="DV588" s="36"/>
      <c r="DW588" s="36"/>
      <c r="DX588" s="36"/>
      <c r="DY588" s="36"/>
      <c r="DZ588" s="36"/>
      <c r="EA588" s="36"/>
      <c r="EB588" s="36"/>
      <c r="EC588" s="36"/>
      <c r="ED588" s="36"/>
      <c r="EE588" s="36"/>
      <c r="EF588" s="36"/>
      <c r="EG588" s="36"/>
      <c r="EH588" s="36"/>
      <c r="EI588" s="36"/>
      <c r="EJ588" s="36"/>
      <c r="EK588" s="36"/>
      <c r="EL588" s="36"/>
      <c r="EM588" s="36"/>
      <c r="EN588" s="36"/>
      <c r="EO588" s="36"/>
      <c r="EP588" s="36"/>
      <c r="EQ588" s="36"/>
      <c r="ER588" s="36"/>
      <c r="ES588" s="36"/>
      <c r="ET588" s="36"/>
      <c r="EU588" s="36"/>
    </row>
    <row r="589" spans="1:151" ht="183.75" customHeight="1" x14ac:dyDescent="0.3">
      <c r="A589" s="36"/>
      <c r="B589" s="36"/>
      <c r="C589" s="36"/>
      <c r="D589" s="36"/>
      <c r="E589" s="37"/>
      <c r="F589" s="36"/>
      <c r="G589" s="36"/>
      <c r="H589" s="36"/>
      <c r="I589" s="37"/>
      <c r="J589" s="38"/>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8"/>
      <c r="AS589" s="36"/>
      <c r="AT589" s="36"/>
      <c r="AU589" s="36"/>
      <c r="AV589" s="36"/>
      <c r="AW589" s="36"/>
      <c r="AX589" s="36"/>
      <c r="AY589" s="36"/>
      <c r="AZ589" s="36"/>
      <c r="BA589" s="36"/>
      <c r="BB589" s="36"/>
      <c r="BC589" s="36"/>
      <c r="BD589" s="36"/>
      <c r="BE589" s="36"/>
      <c r="BF589" s="36"/>
      <c r="BG589" s="36"/>
      <c r="BH589" s="36"/>
      <c r="BI589" s="36"/>
      <c r="BJ589" s="36"/>
      <c r="BK589" s="36"/>
      <c r="BL589" s="36"/>
      <c r="BM589" s="36"/>
      <c r="BN589" s="36"/>
      <c r="BO589" s="36"/>
      <c r="BP589" s="36"/>
      <c r="BQ589" s="36"/>
      <c r="BR589" s="36"/>
      <c r="BS589" s="36"/>
      <c r="BT589" s="36"/>
      <c r="BU589" s="36"/>
      <c r="BV589" s="36"/>
      <c r="BW589" s="36"/>
      <c r="BX589" s="36"/>
      <c r="BY589" s="36"/>
      <c r="BZ589" s="36"/>
      <c r="CA589" s="36"/>
      <c r="CB589" s="36"/>
      <c r="CC589" s="36"/>
      <c r="CD589" s="36"/>
      <c r="CE589" s="36"/>
      <c r="CF589" s="36"/>
      <c r="CG589" s="36"/>
      <c r="CH589" s="36"/>
      <c r="CI589" s="36"/>
      <c r="CJ589" s="36"/>
      <c r="CK589" s="36"/>
      <c r="CL589" s="36"/>
      <c r="CM589" s="36"/>
      <c r="CN589" s="36"/>
      <c r="CO589" s="36"/>
      <c r="CP589" s="36"/>
      <c r="CQ589" s="36"/>
      <c r="CR589" s="36"/>
      <c r="CS589" s="36"/>
      <c r="CT589" s="36"/>
      <c r="CU589" s="36"/>
      <c r="CV589" s="36"/>
      <c r="CW589" s="36"/>
      <c r="CX589" s="36"/>
      <c r="CY589" s="36"/>
      <c r="CZ589" s="36"/>
      <c r="DA589" s="36"/>
      <c r="DB589" s="36"/>
      <c r="DC589" s="36"/>
      <c r="DD589" s="36"/>
      <c r="DE589" s="36"/>
      <c r="DF589" s="36"/>
      <c r="DG589" s="36"/>
      <c r="DH589" s="36"/>
      <c r="DI589" s="36"/>
      <c r="DJ589" s="36"/>
      <c r="DK589" s="36"/>
      <c r="DL589" s="36"/>
      <c r="DM589" s="36"/>
      <c r="DN589" s="36"/>
      <c r="DO589" s="36"/>
      <c r="DP589" s="36"/>
      <c r="DQ589" s="36"/>
      <c r="DR589" s="36"/>
      <c r="DS589" s="36"/>
      <c r="DT589" s="36"/>
      <c r="DU589" s="36"/>
      <c r="DV589" s="36"/>
      <c r="DW589" s="36"/>
      <c r="DX589" s="36"/>
      <c r="DY589" s="36"/>
      <c r="DZ589" s="36"/>
      <c r="EA589" s="36"/>
      <c r="EB589" s="36"/>
      <c r="EC589" s="36"/>
      <c r="ED589" s="36"/>
      <c r="EE589" s="36"/>
      <c r="EF589" s="36"/>
      <c r="EG589" s="36"/>
      <c r="EH589" s="36"/>
      <c r="EI589" s="36"/>
      <c r="EJ589" s="36"/>
      <c r="EK589" s="36"/>
      <c r="EL589" s="36"/>
      <c r="EM589" s="36"/>
      <c r="EN589" s="36"/>
      <c r="EO589" s="36"/>
      <c r="EP589" s="36"/>
      <c r="EQ589" s="36"/>
      <c r="ER589" s="36"/>
      <c r="ES589" s="36"/>
      <c r="ET589" s="36"/>
      <c r="EU589" s="36"/>
    </row>
    <row r="590" spans="1:151" ht="183.75" customHeight="1" x14ac:dyDescent="0.3">
      <c r="A590" s="36"/>
      <c r="B590" s="36"/>
      <c r="C590" s="36"/>
      <c r="D590" s="36"/>
      <c r="E590" s="37"/>
      <c r="F590" s="36"/>
      <c r="G590" s="36"/>
      <c r="H590" s="36"/>
      <c r="I590" s="37"/>
      <c r="J590" s="38"/>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8"/>
      <c r="AS590" s="36"/>
      <c r="AT590" s="36"/>
      <c r="AU590" s="36"/>
      <c r="AV590" s="36"/>
      <c r="AW590" s="36"/>
      <c r="AX590" s="36"/>
      <c r="AY590" s="36"/>
      <c r="AZ590" s="36"/>
      <c r="BA590" s="36"/>
      <c r="BB590" s="36"/>
      <c r="BC590" s="36"/>
      <c r="BD590" s="36"/>
      <c r="BE590" s="36"/>
      <c r="BF590" s="36"/>
      <c r="BG590" s="36"/>
      <c r="BH590" s="36"/>
      <c r="BI590" s="36"/>
      <c r="BJ590" s="36"/>
      <c r="BK590" s="36"/>
      <c r="BL590" s="36"/>
      <c r="BM590" s="36"/>
      <c r="BN590" s="36"/>
      <c r="BO590" s="36"/>
      <c r="BP590" s="36"/>
      <c r="BQ590" s="36"/>
      <c r="BR590" s="36"/>
      <c r="BS590" s="36"/>
      <c r="BT590" s="36"/>
      <c r="BU590" s="36"/>
      <c r="BV590" s="36"/>
      <c r="BW590" s="36"/>
      <c r="BX590" s="36"/>
      <c r="BY590" s="36"/>
      <c r="BZ590" s="36"/>
      <c r="CA590" s="36"/>
      <c r="CB590" s="36"/>
      <c r="CC590" s="36"/>
      <c r="CD590" s="36"/>
      <c r="CE590" s="36"/>
      <c r="CF590" s="36"/>
      <c r="CG590" s="36"/>
      <c r="CH590" s="36"/>
      <c r="CI590" s="36"/>
      <c r="CJ590" s="36"/>
      <c r="CK590" s="36"/>
      <c r="CL590" s="36"/>
      <c r="CM590" s="36"/>
      <c r="CN590" s="36"/>
      <c r="CO590" s="36"/>
      <c r="CP590" s="36"/>
      <c r="CQ590" s="36"/>
      <c r="CR590" s="36"/>
      <c r="CS590" s="36"/>
      <c r="CT590" s="36"/>
      <c r="CU590" s="36"/>
      <c r="CV590" s="36"/>
      <c r="CW590" s="36"/>
      <c r="CX590" s="36"/>
      <c r="CY590" s="36"/>
      <c r="CZ590" s="36"/>
      <c r="DA590" s="36"/>
      <c r="DB590" s="36"/>
      <c r="DC590" s="36"/>
      <c r="DD590" s="36"/>
      <c r="DE590" s="36"/>
      <c r="DF590" s="36"/>
      <c r="DG590" s="36"/>
      <c r="DH590" s="36"/>
      <c r="DI590" s="36"/>
      <c r="DJ590" s="36"/>
      <c r="DK590" s="36"/>
      <c r="DL590" s="36"/>
      <c r="DM590" s="36"/>
      <c r="DN590" s="36"/>
      <c r="DO590" s="36"/>
      <c r="DP590" s="36"/>
      <c r="DQ590" s="36"/>
      <c r="DR590" s="36"/>
      <c r="DS590" s="36"/>
      <c r="DT590" s="36"/>
      <c r="DU590" s="36"/>
      <c r="DV590" s="36"/>
      <c r="DW590" s="36"/>
      <c r="DX590" s="36"/>
      <c r="DY590" s="36"/>
      <c r="DZ590" s="36"/>
      <c r="EA590" s="36"/>
      <c r="EB590" s="36"/>
      <c r="EC590" s="36"/>
      <c r="ED590" s="36"/>
      <c r="EE590" s="36"/>
      <c r="EF590" s="36"/>
      <c r="EG590" s="36"/>
      <c r="EH590" s="36"/>
      <c r="EI590" s="36"/>
      <c r="EJ590" s="36"/>
      <c r="EK590" s="36"/>
      <c r="EL590" s="36"/>
      <c r="EM590" s="36"/>
      <c r="EN590" s="36"/>
      <c r="EO590" s="36"/>
      <c r="EP590" s="36"/>
      <c r="EQ590" s="36"/>
      <c r="ER590" s="36"/>
      <c r="ES590" s="36"/>
      <c r="ET590" s="36"/>
      <c r="EU590" s="36"/>
    </row>
    <row r="591" spans="1:151" ht="183.75" customHeight="1" x14ac:dyDescent="0.3">
      <c r="A591" s="36"/>
      <c r="B591" s="36"/>
      <c r="C591" s="36"/>
      <c r="D591" s="36"/>
      <c r="E591" s="37"/>
      <c r="F591" s="36"/>
      <c r="G591" s="36"/>
      <c r="H591" s="36"/>
      <c r="I591" s="37"/>
      <c r="J591" s="38"/>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8"/>
      <c r="AS591" s="36"/>
      <c r="AT591" s="36"/>
      <c r="AU591" s="36"/>
      <c r="AV591" s="36"/>
      <c r="AW591" s="36"/>
      <c r="AX591" s="36"/>
      <c r="AY591" s="36"/>
      <c r="AZ591" s="36"/>
      <c r="BA591" s="36"/>
      <c r="BB591" s="36"/>
      <c r="BC591" s="36"/>
      <c r="BD591" s="36"/>
      <c r="BE591" s="36"/>
      <c r="BF591" s="36"/>
      <c r="BG591" s="36"/>
      <c r="BH591" s="36"/>
      <c r="BI591" s="36"/>
      <c r="BJ591" s="36"/>
      <c r="BK591" s="36"/>
      <c r="BL591" s="36"/>
      <c r="BM591" s="36"/>
      <c r="BN591" s="36"/>
      <c r="BO591" s="36"/>
      <c r="BP591" s="36"/>
      <c r="BQ591" s="36"/>
      <c r="BR591" s="36"/>
      <c r="BS591" s="36"/>
      <c r="BT591" s="36"/>
      <c r="BU591" s="36"/>
      <c r="BV591" s="36"/>
      <c r="BW591" s="36"/>
      <c r="BX591" s="36"/>
      <c r="BY591" s="36"/>
      <c r="BZ591" s="36"/>
      <c r="CA591" s="36"/>
      <c r="CB591" s="36"/>
      <c r="CC591" s="36"/>
      <c r="CD591" s="36"/>
      <c r="CE591" s="36"/>
      <c r="CF591" s="36"/>
      <c r="CG591" s="36"/>
      <c r="CH591" s="36"/>
      <c r="CI591" s="36"/>
      <c r="CJ591" s="36"/>
      <c r="CK591" s="36"/>
      <c r="CL591" s="36"/>
      <c r="CM591" s="36"/>
      <c r="CN591" s="36"/>
      <c r="CO591" s="36"/>
      <c r="CP591" s="36"/>
      <c r="CQ591" s="36"/>
      <c r="CR591" s="36"/>
      <c r="CS591" s="36"/>
      <c r="CT591" s="36"/>
      <c r="CU591" s="36"/>
      <c r="CV591" s="36"/>
      <c r="CW591" s="36"/>
      <c r="CX591" s="36"/>
      <c r="CY591" s="36"/>
      <c r="CZ591" s="36"/>
      <c r="DA591" s="36"/>
      <c r="DB591" s="36"/>
      <c r="DC591" s="36"/>
      <c r="DD591" s="36"/>
      <c r="DE591" s="36"/>
      <c r="DF591" s="36"/>
      <c r="DG591" s="36"/>
      <c r="DH591" s="36"/>
      <c r="DI591" s="36"/>
      <c r="DJ591" s="36"/>
      <c r="DK591" s="36"/>
      <c r="DL591" s="36"/>
      <c r="DM591" s="36"/>
      <c r="DN591" s="36"/>
      <c r="DO591" s="36"/>
      <c r="DP591" s="36"/>
      <c r="DQ591" s="36"/>
      <c r="DR591" s="36"/>
      <c r="DS591" s="36"/>
      <c r="DT591" s="36"/>
      <c r="DU591" s="36"/>
      <c r="DV591" s="36"/>
      <c r="DW591" s="36"/>
      <c r="DX591" s="36"/>
      <c r="DY591" s="36"/>
      <c r="DZ591" s="36"/>
      <c r="EA591" s="36"/>
      <c r="EB591" s="36"/>
      <c r="EC591" s="36"/>
      <c r="ED591" s="36"/>
      <c r="EE591" s="36"/>
      <c r="EF591" s="36"/>
      <c r="EG591" s="36"/>
      <c r="EH591" s="36"/>
      <c r="EI591" s="36"/>
      <c r="EJ591" s="36"/>
      <c r="EK591" s="36"/>
      <c r="EL591" s="36"/>
      <c r="EM591" s="36"/>
      <c r="EN591" s="36"/>
      <c r="EO591" s="36"/>
      <c r="EP591" s="36"/>
      <c r="EQ591" s="36"/>
      <c r="ER591" s="36"/>
      <c r="ES591" s="36"/>
      <c r="ET591" s="36"/>
      <c r="EU591" s="36"/>
    </row>
    <row r="592" spans="1:151" ht="183.75" customHeight="1" x14ac:dyDescent="0.3">
      <c r="A592" s="36"/>
      <c r="B592" s="36"/>
      <c r="C592" s="36"/>
      <c r="D592" s="36"/>
      <c r="E592" s="37"/>
      <c r="F592" s="36"/>
      <c r="G592" s="36"/>
      <c r="H592" s="36"/>
      <c r="I592" s="37"/>
      <c r="J592" s="38"/>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8"/>
      <c r="AS592" s="36"/>
      <c r="AT592" s="36"/>
      <c r="AU592" s="36"/>
      <c r="AV592" s="36"/>
      <c r="AW592" s="36"/>
      <c r="AX592" s="36"/>
      <c r="AY592" s="36"/>
      <c r="AZ592" s="36"/>
      <c r="BA592" s="36"/>
      <c r="BB592" s="36"/>
      <c r="BC592" s="36"/>
      <c r="BD592" s="36"/>
      <c r="BE592" s="36"/>
      <c r="BF592" s="36"/>
      <c r="BG592" s="36"/>
      <c r="BH592" s="36"/>
      <c r="BI592" s="36"/>
      <c r="BJ592" s="36"/>
      <c r="BK592" s="36"/>
      <c r="BL592" s="36"/>
      <c r="BM592" s="36"/>
      <c r="BN592" s="36"/>
      <c r="BO592" s="36"/>
      <c r="BP592" s="36"/>
      <c r="BQ592" s="36"/>
      <c r="BR592" s="36"/>
      <c r="BS592" s="36"/>
      <c r="BT592" s="36"/>
      <c r="BU592" s="36"/>
      <c r="BV592" s="36"/>
      <c r="BW592" s="36"/>
      <c r="BX592" s="36"/>
      <c r="BY592" s="36"/>
      <c r="BZ592" s="36"/>
      <c r="CA592" s="36"/>
      <c r="CB592" s="36"/>
      <c r="CC592" s="36"/>
      <c r="CD592" s="36"/>
      <c r="CE592" s="36"/>
      <c r="CF592" s="36"/>
      <c r="CG592" s="36"/>
      <c r="CH592" s="36"/>
      <c r="CI592" s="36"/>
      <c r="CJ592" s="36"/>
      <c r="CK592" s="36"/>
      <c r="CL592" s="36"/>
      <c r="CM592" s="36"/>
      <c r="CN592" s="36"/>
      <c r="CO592" s="36"/>
      <c r="CP592" s="36"/>
      <c r="CQ592" s="36"/>
      <c r="CR592" s="36"/>
      <c r="CS592" s="36"/>
      <c r="CT592" s="36"/>
      <c r="CU592" s="36"/>
      <c r="CV592" s="36"/>
      <c r="CW592" s="36"/>
      <c r="CX592" s="36"/>
      <c r="CY592" s="36"/>
      <c r="CZ592" s="36"/>
      <c r="DA592" s="36"/>
      <c r="DB592" s="36"/>
      <c r="DC592" s="36"/>
      <c r="DD592" s="36"/>
      <c r="DE592" s="36"/>
      <c r="DF592" s="36"/>
      <c r="DG592" s="36"/>
      <c r="DH592" s="36"/>
      <c r="DI592" s="36"/>
      <c r="DJ592" s="36"/>
      <c r="DK592" s="36"/>
      <c r="DL592" s="36"/>
      <c r="DM592" s="36"/>
      <c r="DN592" s="36"/>
      <c r="DO592" s="36"/>
      <c r="DP592" s="36"/>
      <c r="DQ592" s="36"/>
      <c r="DR592" s="36"/>
      <c r="DS592" s="36"/>
      <c r="DT592" s="36"/>
      <c r="DU592" s="36"/>
      <c r="DV592" s="36"/>
      <c r="DW592" s="36"/>
      <c r="DX592" s="36"/>
      <c r="DY592" s="36"/>
      <c r="DZ592" s="36"/>
      <c r="EA592" s="36"/>
      <c r="EB592" s="36"/>
      <c r="EC592" s="36"/>
      <c r="ED592" s="36"/>
      <c r="EE592" s="36"/>
      <c r="EF592" s="36"/>
      <c r="EG592" s="36"/>
      <c r="EH592" s="36"/>
      <c r="EI592" s="36"/>
      <c r="EJ592" s="36"/>
      <c r="EK592" s="36"/>
      <c r="EL592" s="36"/>
      <c r="EM592" s="36"/>
      <c r="EN592" s="36"/>
      <c r="EO592" s="36"/>
      <c r="EP592" s="36"/>
      <c r="EQ592" s="36"/>
      <c r="ER592" s="36"/>
      <c r="ES592" s="36"/>
      <c r="ET592" s="36"/>
      <c r="EU592" s="36"/>
    </row>
    <row r="593" spans="1:151" ht="183.75" customHeight="1" x14ac:dyDescent="0.3">
      <c r="A593" s="36"/>
      <c r="B593" s="36"/>
      <c r="C593" s="36"/>
      <c r="D593" s="36"/>
      <c r="E593" s="37"/>
      <c r="F593" s="36"/>
      <c r="G593" s="36"/>
      <c r="H593" s="36"/>
      <c r="I593" s="37"/>
      <c r="J593" s="38"/>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8"/>
      <c r="AS593" s="36"/>
      <c r="AT593" s="36"/>
      <c r="AU593" s="36"/>
      <c r="AV593" s="36"/>
      <c r="AW593" s="36"/>
      <c r="AX593" s="36"/>
      <c r="AY593" s="36"/>
      <c r="AZ593" s="36"/>
      <c r="BA593" s="36"/>
      <c r="BB593" s="36"/>
      <c r="BC593" s="36"/>
      <c r="BD593" s="36"/>
      <c r="BE593" s="36"/>
      <c r="BF593" s="36"/>
      <c r="BG593" s="36"/>
      <c r="BH593" s="36"/>
      <c r="BI593" s="36"/>
      <c r="BJ593" s="36"/>
      <c r="BK593" s="36"/>
      <c r="BL593" s="36"/>
      <c r="BM593" s="36"/>
      <c r="BN593" s="36"/>
      <c r="BO593" s="36"/>
      <c r="BP593" s="36"/>
      <c r="BQ593" s="36"/>
      <c r="BR593" s="36"/>
      <c r="BS593" s="36"/>
      <c r="BT593" s="36"/>
      <c r="BU593" s="36"/>
      <c r="BV593" s="36"/>
      <c r="BW593" s="36"/>
      <c r="BX593" s="36"/>
      <c r="BY593" s="36"/>
      <c r="BZ593" s="36"/>
      <c r="CA593" s="36"/>
      <c r="CB593" s="36"/>
      <c r="CC593" s="36"/>
      <c r="CD593" s="36"/>
      <c r="CE593" s="36"/>
      <c r="CF593" s="36"/>
      <c r="CG593" s="36"/>
      <c r="CH593" s="36"/>
      <c r="CI593" s="36"/>
      <c r="CJ593" s="36"/>
      <c r="CK593" s="36"/>
      <c r="CL593" s="36"/>
      <c r="CM593" s="36"/>
      <c r="CN593" s="36"/>
      <c r="CO593" s="36"/>
      <c r="CP593" s="36"/>
      <c r="CQ593" s="36"/>
      <c r="CR593" s="36"/>
      <c r="CS593" s="36"/>
      <c r="CT593" s="36"/>
      <c r="CU593" s="36"/>
      <c r="CV593" s="36"/>
      <c r="CW593" s="36"/>
      <c r="CX593" s="36"/>
      <c r="CY593" s="36"/>
      <c r="CZ593" s="36"/>
      <c r="DA593" s="36"/>
      <c r="DB593" s="36"/>
      <c r="DC593" s="36"/>
      <c r="DD593" s="36"/>
      <c r="DE593" s="36"/>
      <c r="DF593" s="36"/>
      <c r="DG593" s="36"/>
      <c r="DH593" s="36"/>
      <c r="DI593" s="36"/>
      <c r="DJ593" s="36"/>
      <c r="DK593" s="36"/>
      <c r="DL593" s="36"/>
      <c r="DM593" s="36"/>
      <c r="DN593" s="36"/>
      <c r="DO593" s="36"/>
      <c r="DP593" s="36"/>
      <c r="DQ593" s="36"/>
      <c r="DR593" s="36"/>
      <c r="DS593" s="36"/>
      <c r="DT593" s="36"/>
      <c r="DU593" s="36"/>
      <c r="DV593" s="36"/>
      <c r="DW593" s="36"/>
      <c r="DX593" s="36"/>
      <c r="DY593" s="36"/>
      <c r="DZ593" s="36"/>
      <c r="EA593" s="36"/>
      <c r="EB593" s="36"/>
      <c r="EC593" s="36"/>
      <c r="ED593" s="36"/>
      <c r="EE593" s="36"/>
      <c r="EF593" s="36"/>
      <c r="EG593" s="36"/>
      <c r="EH593" s="36"/>
      <c r="EI593" s="36"/>
      <c r="EJ593" s="36"/>
      <c r="EK593" s="36"/>
      <c r="EL593" s="36"/>
      <c r="EM593" s="36"/>
      <c r="EN593" s="36"/>
      <c r="EO593" s="36"/>
      <c r="EP593" s="36"/>
      <c r="EQ593" s="36"/>
      <c r="ER593" s="36"/>
      <c r="ES593" s="36"/>
      <c r="ET593" s="36"/>
      <c r="EU593" s="36"/>
    </row>
    <row r="594" spans="1:151" ht="183.75" customHeight="1" x14ac:dyDescent="0.3">
      <c r="A594" s="36"/>
      <c r="B594" s="36"/>
      <c r="C594" s="36"/>
      <c r="D594" s="36"/>
      <c r="E594" s="37"/>
      <c r="F594" s="36"/>
      <c r="G594" s="36"/>
      <c r="H594" s="36"/>
      <c r="I594" s="37"/>
      <c r="J594" s="38"/>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8"/>
      <c r="AS594" s="36"/>
      <c r="AT594" s="36"/>
      <c r="AU594" s="36"/>
      <c r="AV594" s="36"/>
      <c r="AW594" s="36"/>
      <c r="AX594" s="36"/>
      <c r="AY594" s="36"/>
      <c r="AZ594" s="36"/>
      <c r="BA594" s="36"/>
      <c r="BB594" s="36"/>
      <c r="BC594" s="36"/>
      <c r="BD594" s="36"/>
      <c r="BE594" s="36"/>
      <c r="BF594" s="36"/>
      <c r="BG594" s="36"/>
      <c r="BH594" s="36"/>
      <c r="BI594" s="36"/>
      <c r="BJ594" s="36"/>
      <c r="BK594" s="36"/>
      <c r="BL594" s="36"/>
      <c r="BM594" s="36"/>
      <c r="BN594" s="36"/>
      <c r="BO594" s="36"/>
      <c r="BP594" s="36"/>
      <c r="BQ594" s="36"/>
      <c r="BR594" s="36"/>
      <c r="BS594" s="36"/>
      <c r="BT594" s="36"/>
      <c r="BU594" s="36"/>
      <c r="BV594" s="36"/>
      <c r="BW594" s="36"/>
      <c r="BX594" s="36"/>
      <c r="BY594" s="36"/>
      <c r="BZ594" s="36"/>
      <c r="CA594" s="36"/>
      <c r="CB594" s="36"/>
      <c r="CC594" s="36"/>
      <c r="CD594" s="36"/>
      <c r="CE594" s="36"/>
      <c r="CF594" s="36"/>
      <c r="CG594" s="36"/>
      <c r="CH594" s="36"/>
      <c r="CI594" s="36"/>
      <c r="CJ594" s="36"/>
      <c r="CK594" s="36"/>
      <c r="CL594" s="36"/>
      <c r="CM594" s="36"/>
      <c r="CN594" s="36"/>
      <c r="CO594" s="36"/>
      <c r="CP594" s="36"/>
      <c r="CQ594" s="36"/>
      <c r="CR594" s="36"/>
      <c r="CS594" s="36"/>
      <c r="CT594" s="36"/>
      <c r="CU594" s="36"/>
      <c r="CV594" s="36"/>
      <c r="CW594" s="36"/>
      <c r="CX594" s="36"/>
      <c r="CY594" s="36"/>
      <c r="CZ594" s="36"/>
      <c r="DA594" s="36"/>
      <c r="DB594" s="36"/>
      <c r="DC594" s="36"/>
      <c r="DD594" s="36"/>
      <c r="DE594" s="36"/>
      <c r="DF594" s="36"/>
      <c r="DG594" s="36"/>
      <c r="DH594" s="36"/>
      <c r="DI594" s="36"/>
      <c r="DJ594" s="36"/>
      <c r="DK594" s="36"/>
      <c r="DL594" s="36"/>
      <c r="DM594" s="36"/>
      <c r="DN594" s="36"/>
      <c r="DO594" s="36"/>
      <c r="DP594" s="36"/>
      <c r="DQ594" s="36"/>
      <c r="DR594" s="36"/>
      <c r="DS594" s="36"/>
      <c r="DT594" s="36"/>
      <c r="DU594" s="36"/>
      <c r="DV594" s="36"/>
      <c r="DW594" s="36"/>
      <c r="DX594" s="36"/>
      <c r="DY594" s="36"/>
      <c r="DZ594" s="36"/>
      <c r="EA594" s="36"/>
      <c r="EB594" s="36"/>
      <c r="EC594" s="36"/>
      <c r="ED594" s="36"/>
      <c r="EE594" s="36"/>
      <c r="EF594" s="36"/>
      <c r="EG594" s="36"/>
      <c r="EH594" s="36"/>
      <c r="EI594" s="36"/>
      <c r="EJ594" s="36"/>
      <c r="EK594" s="36"/>
      <c r="EL594" s="36"/>
      <c r="EM594" s="36"/>
      <c r="EN594" s="36"/>
      <c r="EO594" s="36"/>
      <c r="EP594" s="36"/>
      <c r="EQ594" s="36"/>
      <c r="ER594" s="36"/>
      <c r="ES594" s="36"/>
      <c r="ET594" s="36"/>
      <c r="EU594" s="36"/>
    </row>
    <row r="595" spans="1:151" ht="183.75" customHeight="1" x14ac:dyDescent="0.3">
      <c r="A595" s="36"/>
      <c r="B595" s="36"/>
      <c r="C595" s="36"/>
      <c r="D595" s="36"/>
      <c r="E595" s="37"/>
      <c r="F595" s="36"/>
      <c r="G595" s="36"/>
      <c r="H595" s="36"/>
      <c r="I595" s="37"/>
      <c r="J595" s="38"/>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8"/>
      <c r="AS595" s="36"/>
      <c r="AT595" s="36"/>
      <c r="AU595" s="36"/>
      <c r="AV595" s="36"/>
      <c r="AW595" s="36"/>
      <c r="AX595" s="36"/>
      <c r="AY595" s="36"/>
      <c r="AZ595" s="36"/>
      <c r="BA595" s="36"/>
      <c r="BB595" s="36"/>
      <c r="BC595" s="36"/>
      <c r="BD595" s="36"/>
      <c r="BE595" s="36"/>
      <c r="BF595" s="36"/>
      <c r="BG595" s="36"/>
      <c r="BH595" s="36"/>
      <c r="BI595" s="36"/>
      <c r="BJ595" s="36"/>
      <c r="BK595" s="36"/>
      <c r="BL595" s="36"/>
      <c r="BM595" s="36"/>
      <c r="BN595" s="36"/>
      <c r="BO595" s="36"/>
      <c r="BP595" s="36"/>
      <c r="BQ595" s="36"/>
      <c r="BR595" s="36"/>
      <c r="BS595" s="36"/>
      <c r="BT595" s="36"/>
      <c r="BU595" s="36"/>
      <c r="BV595" s="36"/>
      <c r="BW595" s="36"/>
      <c r="BX595" s="36"/>
      <c r="BY595" s="36"/>
      <c r="BZ595" s="36"/>
      <c r="CA595" s="36"/>
      <c r="CB595" s="36"/>
      <c r="CC595" s="36"/>
      <c r="CD595" s="36"/>
      <c r="CE595" s="36"/>
      <c r="CF595" s="36"/>
      <c r="CG595" s="36"/>
      <c r="CH595" s="36"/>
      <c r="CI595" s="36"/>
      <c r="CJ595" s="36"/>
      <c r="CK595" s="36"/>
      <c r="CL595" s="36"/>
      <c r="CM595" s="36"/>
      <c r="CN595" s="36"/>
      <c r="CO595" s="36"/>
      <c r="CP595" s="36"/>
      <c r="CQ595" s="36"/>
      <c r="CR595" s="36"/>
      <c r="CS595" s="36"/>
      <c r="CT595" s="36"/>
      <c r="CU595" s="36"/>
      <c r="CV595" s="36"/>
      <c r="CW595" s="36"/>
      <c r="CX595" s="36"/>
      <c r="CY595" s="36"/>
      <c r="CZ595" s="36"/>
      <c r="DA595" s="36"/>
      <c r="DB595" s="36"/>
      <c r="DC595" s="36"/>
      <c r="DD595" s="36"/>
      <c r="DE595" s="36"/>
      <c r="DF595" s="36"/>
      <c r="DG595" s="36"/>
      <c r="DH595" s="36"/>
      <c r="DI595" s="36"/>
      <c r="DJ595" s="36"/>
      <c r="DK595" s="36"/>
      <c r="DL595" s="36"/>
      <c r="DM595" s="36"/>
      <c r="DN595" s="36"/>
      <c r="DO595" s="36"/>
      <c r="DP595" s="36"/>
      <c r="DQ595" s="36"/>
      <c r="DR595" s="36"/>
      <c r="DS595" s="36"/>
      <c r="DT595" s="36"/>
      <c r="DU595" s="36"/>
      <c r="DV595" s="36"/>
      <c r="DW595" s="36"/>
      <c r="DX595" s="36"/>
      <c r="DY595" s="36"/>
      <c r="DZ595" s="36"/>
      <c r="EA595" s="36"/>
      <c r="EB595" s="36"/>
      <c r="EC595" s="36"/>
      <c r="ED595" s="36"/>
      <c r="EE595" s="36"/>
      <c r="EF595" s="36"/>
      <c r="EG595" s="36"/>
      <c r="EH595" s="36"/>
      <c r="EI595" s="36"/>
      <c r="EJ595" s="36"/>
      <c r="EK595" s="36"/>
      <c r="EL595" s="36"/>
      <c r="EM595" s="36"/>
      <c r="EN595" s="36"/>
      <c r="EO595" s="36"/>
      <c r="EP595" s="36"/>
      <c r="EQ595" s="36"/>
      <c r="ER595" s="36"/>
      <c r="ES595" s="36"/>
      <c r="ET595" s="36"/>
      <c r="EU595" s="36"/>
    </row>
    <row r="596" spans="1:151" ht="183.75" customHeight="1" x14ac:dyDescent="0.3">
      <c r="A596" s="36"/>
      <c r="B596" s="36"/>
      <c r="C596" s="36"/>
      <c r="D596" s="36"/>
      <c r="E596" s="37"/>
      <c r="F596" s="36"/>
      <c r="G596" s="36"/>
      <c r="H596" s="36"/>
      <c r="I596" s="37"/>
      <c r="J596" s="38"/>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8"/>
      <c r="AS596" s="36"/>
      <c r="AT596" s="36"/>
      <c r="AU596" s="36"/>
      <c r="AV596" s="36"/>
      <c r="AW596" s="36"/>
      <c r="AX596" s="36"/>
      <c r="AY596" s="36"/>
      <c r="AZ596" s="36"/>
      <c r="BA596" s="36"/>
      <c r="BB596" s="36"/>
      <c r="BC596" s="36"/>
      <c r="BD596" s="36"/>
      <c r="BE596" s="36"/>
      <c r="BF596" s="36"/>
      <c r="BG596" s="36"/>
      <c r="BH596" s="36"/>
      <c r="BI596" s="36"/>
      <c r="BJ596" s="36"/>
      <c r="BK596" s="36"/>
      <c r="BL596" s="36"/>
      <c r="BM596" s="36"/>
      <c r="BN596" s="36"/>
      <c r="BO596" s="36"/>
      <c r="BP596" s="36"/>
      <c r="BQ596" s="36"/>
      <c r="BR596" s="36"/>
      <c r="BS596" s="36"/>
      <c r="BT596" s="36"/>
      <c r="BU596" s="36"/>
      <c r="BV596" s="36"/>
      <c r="BW596" s="36"/>
      <c r="BX596" s="36"/>
      <c r="BY596" s="36"/>
      <c r="BZ596" s="36"/>
      <c r="CA596" s="36"/>
      <c r="CB596" s="36"/>
      <c r="CC596" s="36"/>
      <c r="CD596" s="36"/>
      <c r="CE596" s="36"/>
      <c r="CF596" s="36"/>
      <c r="CG596" s="36"/>
      <c r="CH596" s="36"/>
      <c r="CI596" s="36"/>
      <c r="CJ596" s="36"/>
      <c r="CK596" s="36"/>
      <c r="CL596" s="36"/>
      <c r="CM596" s="36"/>
      <c r="CN596" s="36"/>
      <c r="CO596" s="36"/>
      <c r="CP596" s="36"/>
      <c r="CQ596" s="36"/>
      <c r="CR596" s="36"/>
      <c r="CS596" s="36"/>
      <c r="CT596" s="36"/>
      <c r="CU596" s="36"/>
      <c r="CV596" s="36"/>
      <c r="CW596" s="36"/>
      <c r="CX596" s="36"/>
      <c r="CY596" s="36"/>
      <c r="CZ596" s="36"/>
      <c r="DA596" s="36"/>
      <c r="DB596" s="36"/>
      <c r="DC596" s="36"/>
      <c r="DD596" s="36"/>
      <c r="DE596" s="36"/>
      <c r="DF596" s="36"/>
      <c r="DG596" s="36"/>
      <c r="DH596" s="36"/>
      <c r="DI596" s="36"/>
      <c r="DJ596" s="36"/>
      <c r="DK596" s="36"/>
      <c r="DL596" s="36"/>
      <c r="DM596" s="36"/>
      <c r="DN596" s="36"/>
      <c r="DO596" s="36"/>
      <c r="DP596" s="36"/>
      <c r="DQ596" s="36"/>
      <c r="DR596" s="36"/>
      <c r="DS596" s="36"/>
      <c r="DT596" s="36"/>
      <c r="DU596" s="36"/>
      <c r="DV596" s="36"/>
      <c r="DW596" s="36"/>
      <c r="DX596" s="36"/>
      <c r="DY596" s="36"/>
      <c r="DZ596" s="36"/>
      <c r="EA596" s="36"/>
      <c r="EB596" s="36"/>
      <c r="EC596" s="36"/>
      <c r="ED596" s="36"/>
      <c r="EE596" s="36"/>
      <c r="EF596" s="36"/>
      <c r="EG596" s="36"/>
      <c r="EH596" s="36"/>
      <c r="EI596" s="36"/>
      <c r="EJ596" s="36"/>
      <c r="EK596" s="36"/>
      <c r="EL596" s="36"/>
      <c r="EM596" s="36"/>
      <c r="EN596" s="36"/>
      <c r="EO596" s="36"/>
      <c r="EP596" s="36"/>
      <c r="EQ596" s="36"/>
      <c r="ER596" s="36"/>
      <c r="ES596" s="36"/>
      <c r="ET596" s="36"/>
      <c r="EU596" s="36"/>
    </row>
    <row r="597" spans="1:151" ht="183.75" customHeight="1" x14ac:dyDescent="0.3">
      <c r="A597" s="36"/>
      <c r="B597" s="36"/>
      <c r="C597" s="36"/>
      <c r="D597" s="36"/>
      <c r="E597" s="37"/>
      <c r="F597" s="36"/>
      <c r="G597" s="36"/>
      <c r="H597" s="36"/>
      <c r="I597" s="37"/>
      <c r="J597" s="38"/>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8"/>
      <c r="AS597" s="36"/>
      <c r="AT597" s="36"/>
      <c r="AU597" s="36"/>
      <c r="AV597" s="36"/>
      <c r="AW597" s="36"/>
      <c r="AX597" s="36"/>
      <c r="AY597" s="36"/>
      <c r="AZ597" s="36"/>
      <c r="BA597" s="36"/>
      <c r="BB597" s="36"/>
      <c r="BC597" s="36"/>
      <c r="BD597" s="36"/>
      <c r="BE597" s="36"/>
      <c r="BF597" s="36"/>
      <c r="BG597" s="36"/>
      <c r="BH597" s="36"/>
      <c r="BI597" s="36"/>
      <c r="BJ597" s="36"/>
      <c r="BK597" s="36"/>
      <c r="BL597" s="36"/>
      <c r="BM597" s="36"/>
      <c r="BN597" s="36"/>
      <c r="BO597" s="36"/>
      <c r="BP597" s="36"/>
      <c r="BQ597" s="36"/>
      <c r="BR597" s="36"/>
      <c r="BS597" s="36"/>
      <c r="BT597" s="36"/>
      <c r="BU597" s="36"/>
      <c r="BV597" s="36"/>
      <c r="BW597" s="36"/>
      <c r="BX597" s="36"/>
      <c r="BY597" s="36"/>
      <c r="BZ597" s="36"/>
      <c r="CA597" s="36"/>
      <c r="CB597" s="36"/>
      <c r="CC597" s="36"/>
      <c r="CD597" s="36"/>
      <c r="CE597" s="36"/>
      <c r="CF597" s="36"/>
      <c r="CG597" s="36"/>
      <c r="CH597" s="36"/>
      <c r="CI597" s="36"/>
      <c r="CJ597" s="36"/>
      <c r="CK597" s="36"/>
      <c r="CL597" s="36"/>
      <c r="CM597" s="36"/>
      <c r="CN597" s="36"/>
      <c r="CO597" s="36"/>
      <c r="CP597" s="36"/>
      <c r="CQ597" s="36"/>
      <c r="CR597" s="36"/>
      <c r="CS597" s="36"/>
      <c r="CT597" s="36"/>
      <c r="CU597" s="36"/>
      <c r="CV597" s="36"/>
      <c r="CW597" s="36"/>
      <c r="CX597" s="36"/>
      <c r="CY597" s="36"/>
      <c r="CZ597" s="36"/>
      <c r="DA597" s="36"/>
      <c r="DB597" s="36"/>
      <c r="DC597" s="36"/>
      <c r="DD597" s="36"/>
      <c r="DE597" s="36"/>
      <c r="DF597" s="36"/>
      <c r="DG597" s="36"/>
      <c r="DH597" s="36"/>
      <c r="DI597" s="36"/>
      <c r="DJ597" s="36"/>
      <c r="DK597" s="36"/>
      <c r="DL597" s="36"/>
      <c r="DM597" s="36"/>
      <c r="DN597" s="36"/>
      <c r="DO597" s="36"/>
      <c r="DP597" s="36"/>
      <c r="DQ597" s="36"/>
      <c r="DR597" s="36"/>
      <c r="DS597" s="36"/>
      <c r="DT597" s="36"/>
      <c r="DU597" s="36"/>
      <c r="DV597" s="36"/>
      <c r="DW597" s="36"/>
      <c r="DX597" s="36"/>
      <c r="DY597" s="36"/>
      <c r="DZ597" s="36"/>
      <c r="EA597" s="36"/>
      <c r="EB597" s="36"/>
      <c r="EC597" s="36"/>
      <c r="ED597" s="36"/>
      <c r="EE597" s="36"/>
      <c r="EF597" s="36"/>
      <c r="EG597" s="36"/>
      <c r="EH597" s="36"/>
      <c r="EI597" s="36"/>
      <c r="EJ597" s="36"/>
      <c r="EK597" s="36"/>
      <c r="EL597" s="36"/>
      <c r="EM597" s="36"/>
      <c r="EN597" s="36"/>
      <c r="EO597" s="36"/>
      <c r="EP597" s="36"/>
      <c r="EQ597" s="36"/>
      <c r="ER597" s="36"/>
      <c r="ES597" s="36"/>
      <c r="ET597" s="36"/>
      <c r="EU597" s="36"/>
    </row>
    <row r="598" spans="1:151" ht="183.75" customHeight="1" x14ac:dyDescent="0.3">
      <c r="A598" s="36"/>
      <c r="B598" s="36"/>
      <c r="C598" s="36"/>
      <c r="D598" s="36"/>
      <c r="E598" s="37"/>
      <c r="F598" s="36"/>
      <c r="G598" s="36"/>
      <c r="H598" s="36"/>
      <c r="I598" s="37"/>
      <c r="J598" s="38"/>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8"/>
      <c r="AS598" s="36"/>
      <c r="AT598" s="36"/>
      <c r="AU598" s="36"/>
      <c r="AV598" s="36"/>
      <c r="AW598" s="36"/>
      <c r="AX598" s="36"/>
      <c r="AY598" s="36"/>
      <c r="AZ598" s="36"/>
      <c r="BA598" s="36"/>
      <c r="BB598" s="36"/>
      <c r="BC598" s="36"/>
      <c r="BD598" s="36"/>
      <c r="BE598" s="36"/>
      <c r="BF598" s="36"/>
      <c r="BG598" s="36"/>
      <c r="BH598" s="36"/>
      <c r="BI598" s="36"/>
      <c r="BJ598" s="36"/>
      <c r="BK598" s="36"/>
      <c r="BL598" s="36"/>
      <c r="BM598" s="36"/>
      <c r="BN598" s="36"/>
      <c r="BO598" s="36"/>
      <c r="BP598" s="36"/>
      <c r="BQ598" s="36"/>
      <c r="BR598" s="36"/>
      <c r="BS598" s="36"/>
      <c r="BT598" s="36"/>
      <c r="BU598" s="36"/>
      <c r="BV598" s="36"/>
      <c r="BW598" s="36"/>
      <c r="BX598" s="36"/>
      <c r="BY598" s="36"/>
      <c r="BZ598" s="36"/>
      <c r="CA598" s="36"/>
      <c r="CB598" s="36"/>
      <c r="CC598" s="36"/>
      <c r="CD598" s="36"/>
      <c r="CE598" s="36"/>
      <c r="CF598" s="36"/>
      <c r="CG598" s="36"/>
      <c r="CH598" s="36"/>
      <c r="CI598" s="36"/>
      <c r="CJ598" s="36"/>
      <c r="CK598" s="36"/>
      <c r="CL598" s="36"/>
      <c r="CM598" s="36"/>
      <c r="CN598" s="36"/>
      <c r="CO598" s="36"/>
      <c r="CP598" s="36"/>
      <c r="CQ598" s="36"/>
      <c r="CR598" s="36"/>
      <c r="CS598" s="36"/>
      <c r="CT598" s="36"/>
      <c r="CU598" s="36"/>
      <c r="CV598" s="36"/>
      <c r="CW598" s="36"/>
      <c r="CX598" s="36"/>
      <c r="CY598" s="36"/>
      <c r="CZ598" s="36"/>
      <c r="DA598" s="36"/>
      <c r="DB598" s="36"/>
      <c r="DC598" s="36"/>
      <c r="DD598" s="36"/>
      <c r="DE598" s="36"/>
      <c r="DF598" s="36"/>
      <c r="DG598" s="36"/>
      <c r="DH598" s="36"/>
      <c r="DI598" s="36"/>
      <c r="DJ598" s="36"/>
      <c r="DK598" s="36"/>
      <c r="DL598" s="36"/>
      <c r="DM598" s="36"/>
      <c r="DN598" s="36"/>
      <c r="DO598" s="36"/>
      <c r="DP598" s="36"/>
      <c r="DQ598" s="36"/>
      <c r="DR598" s="36"/>
      <c r="DS598" s="36"/>
      <c r="DT598" s="36"/>
      <c r="DU598" s="36"/>
      <c r="DV598" s="36"/>
      <c r="DW598" s="36"/>
      <c r="DX598" s="36"/>
      <c r="DY598" s="36"/>
      <c r="DZ598" s="36"/>
      <c r="EA598" s="36"/>
      <c r="EB598" s="36"/>
      <c r="EC598" s="36"/>
      <c r="ED598" s="36"/>
      <c r="EE598" s="36"/>
      <c r="EF598" s="36"/>
      <c r="EG598" s="36"/>
      <c r="EH598" s="36"/>
      <c r="EI598" s="36"/>
      <c r="EJ598" s="36"/>
      <c r="EK598" s="36"/>
      <c r="EL598" s="36"/>
      <c r="EM598" s="36"/>
      <c r="EN598" s="36"/>
      <c r="EO598" s="36"/>
      <c r="EP598" s="36"/>
      <c r="EQ598" s="36"/>
      <c r="ER598" s="36"/>
      <c r="ES598" s="36"/>
      <c r="ET598" s="36"/>
      <c r="EU598" s="36"/>
    </row>
    <row r="599" spans="1:151" ht="183.75" customHeight="1" x14ac:dyDescent="0.3">
      <c r="A599" s="36"/>
      <c r="B599" s="36"/>
      <c r="C599" s="36"/>
      <c r="D599" s="36"/>
      <c r="E599" s="37"/>
      <c r="F599" s="36"/>
      <c r="G599" s="36"/>
      <c r="H599" s="36"/>
      <c r="I599" s="37"/>
      <c r="J599" s="38"/>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8"/>
      <c r="AS599" s="36"/>
      <c r="AT599" s="36"/>
      <c r="AU599" s="36"/>
      <c r="AV599" s="36"/>
      <c r="AW599" s="36"/>
      <c r="AX599" s="36"/>
      <c r="AY599" s="36"/>
      <c r="AZ599" s="36"/>
      <c r="BA599" s="36"/>
      <c r="BB599" s="36"/>
      <c r="BC599" s="36"/>
      <c r="BD599" s="36"/>
      <c r="BE599" s="36"/>
      <c r="BF599" s="36"/>
      <c r="BG599" s="36"/>
      <c r="BH599" s="36"/>
      <c r="BI599" s="36"/>
      <c r="BJ599" s="36"/>
      <c r="BK599" s="36"/>
      <c r="BL599" s="36"/>
      <c r="BM599" s="36"/>
      <c r="BN599" s="36"/>
      <c r="BO599" s="36"/>
      <c r="BP599" s="36"/>
      <c r="BQ599" s="36"/>
      <c r="BR599" s="36"/>
      <c r="BS599" s="36"/>
      <c r="BT599" s="36"/>
      <c r="BU599" s="36"/>
      <c r="BV599" s="36"/>
      <c r="BW599" s="36"/>
      <c r="BX599" s="36"/>
      <c r="BY599" s="36"/>
      <c r="BZ599" s="36"/>
      <c r="CA599" s="36"/>
      <c r="CB599" s="36"/>
      <c r="CC599" s="36"/>
      <c r="CD599" s="36"/>
      <c r="CE599" s="36"/>
      <c r="CF599" s="36"/>
      <c r="CG599" s="36"/>
      <c r="CH599" s="36"/>
      <c r="CI599" s="36"/>
      <c r="CJ599" s="36"/>
      <c r="CK599" s="36"/>
      <c r="CL599" s="36"/>
      <c r="CM599" s="36"/>
      <c r="CN599" s="36"/>
      <c r="CO599" s="36"/>
      <c r="CP599" s="36"/>
      <c r="CQ599" s="36"/>
      <c r="CR599" s="36"/>
      <c r="CS599" s="36"/>
      <c r="CT599" s="36"/>
      <c r="CU599" s="36"/>
      <c r="CV599" s="36"/>
      <c r="CW599" s="36"/>
      <c r="CX599" s="36"/>
      <c r="CY599" s="36"/>
      <c r="CZ599" s="36"/>
      <c r="DA599" s="36"/>
      <c r="DB599" s="36"/>
      <c r="DC599" s="36"/>
      <c r="DD599" s="36"/>
      <c r="DE599" s="36"/>
      <c r="DF599" s="36"/>
      <c r="DG599" s="36"/>
      <c r="DH599" s="36"/>
      <c r="DI599" s="36"/>
      <c r="DJ599" s="36"/>
      <c r="DK599" s="36"/>
      <c r="DL599" s="36"/>
      <c r="DM599" s="36"/>
      <c r="DN599" s="36"/>
      <c r="DO599" s="36"/>
      <c r="DP599" s="36"/>
      <c r="DQ599" s="36"/>
      <c r="DR599" s="36"/>
      <c r="DS599" s="36"/>
      <c r="DT599" s="36"/>
      <c r="DU599" s="36"/>
      <c r="DV599" s="36"/>
      <c r="DW599" s="36"/>
      <c r="DX599" s="36"/>
      <c r="DY599" s="36"/>
      <c r="DZ599" s="36"/>
      <c r="EA599" s="36"/>
      <c r="EB599" s="36"/>
      <c r="EC599" s="36"/>
      <c r="ED599" s="36"/>
      <c r="EE599" s="36"/>
      <c r="EF599" s="36"/>
      <c r="EG599" s="36"/>
      <c r="EH599" s="36"/>
      <c r="EI599" s="36"/>
      <c r="EJ599" s="36"/>
      <c r="EK599" s="36"/>
      <c r="EL599" s="36"/>
      <c r="EM599" s="36"/>
      <c r="EN599" s="36"/>
      <c r="EO599" s="36"/>
      <c r="EP599" s="36"/>
      <c r="EQ599" s="36"/>
      <c r="ER599" s="36"/>
      <c r="ES599" s="36"/>
      <c r="ET599" s="36"/>
      <c r="EU599" s="36"/>
    </row>
    <row r="600" spans="1:151" ht="183.75" customHeight="1" x14ac:dyDescent="0.3">
      <c r="A600" s="36"/>
      <c r="B600" s="36"/>
      <c r="C600" s="36"/>
      <c r="D600" s="36"/>
      <c r="E600" s="37"/>
      <c r="F600" s="36"/>
      <c r="G600" s="36"/>
      <c r="H600" s="36"/>
      <c r="I600" s="37"/>
      <c r="J600" s="38"/>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8"/>
      <c r="AS600" s="36"/>
      <c r="AT600" s="36"/>
      <c r="AU600" s="36"/>
      <c r="AV600" s="36"/>
      <c r="AW600" s="36"/>
      <c r="AX600" s="36"/>
      <c r="AY600" s="36"/>
      <c r="AZ600" s="36"/>
      <c r="BA600" s="36"/>
      <c r="BB600" s="36"/>
      <c r="BC600" s="36"/>
      <c r="BD600" s="36"/>
      <c r="BE600" s="36"/>
      <c r="BF600" s="36"/>
      <c r="BG600" s="36"/>
      <c r="BH600" s="36"/>
      <c r="BI600" s="36"/>
      <c r="BJ600" s="36"/>
      <c r="BK600" s="36"/>
      <c r="BL600" s="36"/>
      <c r="BM600" s="36"/>
      <c r="BN600" s="36"/>
      <c r="BO600" s="36"/>
      <c r="BP600" s="36"/>
      <c r="BQ600" s="36"/>
      <c r="BR600" s="36"/>
      <c r="BS600" s="36"/>
      <c r="BT600" s="36"/>
      <c r="BU600" s="36"/>
      <c r="BV600" s="36"/>
      <c r="BW600" s="36"/>
      <c r="BX600" s="36"/>
      <c r="BY600" s="36"/>
      <c r="BZ600" s="36"/>
      <c r="CA600" s="36"/>
      <c r="CB600" s="36"/>
      <c r="CC600" s="36"/>
      <c r="CD600" s="36"/>
      <c r="CE600" s="36"/>
      <c r="CF600" s="36"/>
      <c r="CG600" s="36"/>
      <c r="CH600" s="36"/>
      <c r="CI600" s="36"/>
      <c r="CJ600" s="36"/>
      <c r="CK600" s="36"/>
      <c r="CL600" s="36"/>
      <c r="CM600" s="36"/>
      <c r="CN600" s="36"/>
      <c r="CO600" s="36"/>
      <c r="CP600" s="36"/>
      <c r="CQ600" s="36"/>
      <c r="CR600" s="36"/>
      <c r="CS600" s="36"/>
      <c r="CT600" s="36"/>
      <c r="CU600" s="36"/>
      <c r="CV600" s="36"/>
      <c r="CW600" s="36"/>
      <c r="CX600" s="36"/>
      <c r="CY600" s="36"/>
      <c r="CZ600" s="36"/>
      <c r="DA600" s="36"/>
      <c r="DB600" s="36"/>
      <c r="DC600" s="36"/>
      <c r="DD600" s="36"/>
      <c r="DE600" s="36"/>
      <c r="DF600" s="36"/>
      <c r="DG600" s="36"/>
      <c r="DH600" s="36"/>
      <c r="DI600" s="36"/>
      <c r="DJ600" s="36"/>
      <c r="DK600" s="36"/>
      <c r="DL600" s="36"/>
      <c r="DM600" s="36"/>
      <c r="DN600" s="36"/>
      <c r="DO600" s="36"/>
      <c r="DP600" s="36"/>
      <c r="DQ600" s="36"/>
      <c r="DR600" s="36"/>
      <c r="DS600" s="36"/>
      <c r="DT600" s="36"/>
      <c r="DU600" s="36"/>
      <c r="DV600" s="36"/>
      <c r="DW600" s="36"/>
      <c r="DX600" s="36"/>
      <c r="DY600" s="36"/>
      <c r="DZ600" s="36"/>
      <c r="EA600" s="36"/>
      <c r="EB600" s="36"/>
      <c r="EC600" s="36"/>
      <c r="ED600" s="36"/>
      <c r="EE600" s="36"/>
      <c r="EF600" s="36"/>
      <c r="EG600" s="36"/>
      <c r="EH600" s="36"/>
      <c r="EI600" s="36"/>
      <c r="EJ600" s="36"/>
      <c r="EK600" s="36"/>
      <c r="EL600" s="36"/>
      <c r="EM600" s="36"/>
      <c r="EN600" s="36"/>
      <c r="EO600" s="36"/>
      <c r="EP600" s="36"/>
      <c r="EQ600" s="36"/>
      <c r="ER600" s="36"/>
      <c r="ES600" s="36"/>
      <c r="ET600" s="36"/>
      <c r="EU600" s="36"/>
    </row>
    <row r="601" spans="1:151" ht="183.75" customHeight="1" x14ac:dyDescent="0.3">
      <c r="A601" s="36"/>
      <c r="B601" s="36"/>
      <c r="C601" s="36"/>
      <c r="D601" s="36"/>
      <c r="E601" s="37"/>
      <c r="F601" s="36"/>
      <c r="G601" s="36"/>
      <c r="H601" s="36"/>
      <c r="I601" s="37"/>
      <c r="J601" s="38"/>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8"/>
      <c r="AS601" s="36"/>
      <c r="AT601" s="36"/>
      <c r="AU601" s="36"/>
      <c r="AV601" s="36"/>
      <c r="AW601" s="36"/>
      <c r="AX601" s="36"/>
      <c r="AY601" s="36"/>
      <c r="AZ601" s="36"/>
      <c r="BA601" s="36"/>
      <c r="BB601" s="36"/>
      <c r="BC601" s="36"/>
      <c r="BD601" s="36"/>
      <c r="BE601" s="36"/>
      <c r="BF601" s="36"/>
      <c r="BG601" s="36"/>
      <c r="BH601" s="36"/>
      <c r="BI601" s="36"/>
      <c r="BJ601" s="36"/>
      <c r="BK601" s="36"/>
      <c r="BL601" s="36"/>
      <c r="BM601" s="36"/>
      <c r="BN601" s="36"/>
      <c r="BO601" s="36"/>
      <c r="BP601" s="36"/>
      <c r="BQ601" s="36"/>
      <c r="BR601" s="36"/>
      <c r="BS601" s="36"/>
      <c r="BT601" s="36"/>
      <c r="BU601" s="36"/>
      <c r="BV601" s="36"/>
      <c r="BW601" s="36"/>
      <c r="BX601" s="36"/>
      <c r="BY601" s="36"/>
      <c r="BZ601" s="36"/>
      <c r="CA601" s="36"/>
      <c r="CB601" s="36"/>
      <c r="CC601" s="36"/>
      <c r="CD601" s="36"/>
      <c r="CE601" s="36"/>
      <c r="CF601" s="36"/>
      <c r="CG601" s="36"/>
      <c r="CH601" s="36"/>
      <c r="CI601" s="36"/>
      <c r="CJ601" s="36"/>
      <c r="CK601" s="36"/>
      <c r="CL601" s="36"/>
      <c r="CM601" s="36"/>
      <c r="CN601" s="36"/>
      <c r="CO601" s="36"/>
      <c r="CP601" s="36"/>
      <c r="CQ601" s="36"/>
      <c r="CR601" s="36"/>
      <c r="CS601" s="36"/>
      <c r="CT601" s="36"/>
      <c r="CU601" s="36"/>
      <c r="CV601" s="36"/>
      <c r="CW601" s="36"/>
      <c r="CX601" s="36"/>
      <c r="CY601" s="36"/>
      <c r="CZ601" s="36"/>
      <c r="DA601" s="36"/>
      <c r="DB601" s="36"/>
      <c r="DC601" s="36"/>
      <c r="DD601" s="36"/>
      <c r="DE601" s="36"/>
      <c r="DF601" s="36"/>
      <c r="DG601" s="36"/>
      <c r="DH601" s="36"/>
      <c r="DI601" s="36"/>
      <c r="DJ601" s="36"/>
      <c r="DK601" s="36"/>
      <c r="DL601" s="36"/>
      <c r="DM601" s="36"/>
      <c r="DN601" s="36"/>
      <c r="DO601" s="36"/>
      <c r="DP601" s="36"/>
      <c r="DQ601" s="36"/>
      <c r="DR601" s="36"/>
      <c r="DS601" s="36"/>
      <c r="DT601" s="36"/>
      <c r="DU601" s="36"/>
      <c r="DV601" s="36"/>
      <c r="DW601" s="36"/>
      <c r="DX601" s="36"/>
      <c r="DY601" s="36"/>
      <c r="DZ601" s="36"/>
      <c r="EA601" s="36"/>
      <c r="EB601" s="36"/>
      <c r="EC601" s="36"/>
      <c r="ED601" s="36"/>
      <c r="EE601" s="36"/>
      <c r="EF601" s="36"/>
      <c r="EG601" s="36"/>
      <c r="EH601" s="36"/>
      <c r="EI601" s="36"/>
      <c r="EJ601" s="36"/>
      <c r="EK601" s="36"/>
      <c r="EL601" s="36"/>
      <c r="EM601" s="36"/>
      <c r="EN601" s="36"/>
      <c r="EO601" s="36"/>
      <c r="EP601" s="36"/>
      <c r="EQ601" s="36"/>
      <c r="ER601" s="36"/>
      <c r="ES601" s="36"/>
      <c r="ET601" s="36"/>
      <c r="EU601" s="36"/>
    </row>
    <row r="602" spans="1:151" ht="183.75" customHeight="1" x14ac:dyDescent="0.3">
      <c r="A602" s="36"/>
      <c r="B602" s="36"/>
      <c r="C602" s="36"/>
      <c r="D602" s="36"/>
      <c r="E602" s="37"/>
      <c r="F602" s="36"/>
      <c r="G602" s="36"/>
      <c r="H602" s="36"/>
      <c r="I602" s="37"/>
      <c r="J602" s="38"/>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8"/>
      <c r="AS602" s="36"/>
      <c r="AT602" s="36"/>
      <c r="AU602" s="36"/>
      <c r="AV602" s="36"/>
      <c r="AW602" s="36"/>
      <c r="AX602" s="36"/>
      <c r="AY602" s="36"/>
      <c r="AZ602" s="36"/>
      <c r="BA602" s="36"/>
      <c r="BB602" s="36"/>
      <c r="BC602" s="36"/>
      <c r="BD602" s="36"/>
      <c r="BE602" s="36"/>
      <c r="BF602" s="36"/>
      <c r="BG602" s="36"/>
      <c r="BH602" s="36"/>
      <c r="BI602" s="36"/>
      <c r="BJ602" s="36"/>
      <c r="BK602" s="36"/>
      <c r="BL602" s="36"/>
      <c r="BM602" s="36"/>
      <c r="BN602" s="36"/>
      <c r="BO602" s="36"/>
      <c r="BP602" s="36"/>
      <c r="BQ602" s="36"/>
      <c r="BR602" s="36"/>
      <c r="BS602" s="36"/>
      <c r="BT602" s="36"/>
      <c r="BU602" s="36"/>
      <c r="BV602" s="36"/>
      <c r="BW602" s="36"/>
      <c r="BX602" s="36"/>
      <c r="BY602" s="36"/>
      <c r="BZ602" s="36"/>
      <c r="CA602" s="36"/>
      <c r="CB602" s="36"/>
      <c r="CC602" s="36"/>
      <c r="CD602" s="36"/>
      <c r="CE602" s="36"/>
      <c r="CF602" s="36"/>
      <c r="CG602" s="36"/>
      <c r="CH602" s="36"/>
      <c r="CI602" s="36"/>
      <c r="CJ602" s="36"/>
      <c r="CK602" s="36"/>
      <c r="CL602" s="36"/>
      <c r="CM602" s="36"/>
      <c r="CN602" s="36"/>
      <c r="CO602" s="36"/>
      <c r="CP602" s="36"/>
      <c r="CQ602" s="36"/>
      <c r="CR602" s="36"/>
      <c r="CS602" s="36"/>
      <c r="CT602" s="36"/>
      <c r="CU602" s="36"/>
      <c r="CV602" s="36"/>
      <c r="CW602" s="36"/>
      <c r="CX602" s="36"/>
      <c r="CY602" s="36"/>
      <c r="CZ602" s="36"/>
      <c r="DA602" s="36"/>
      <c r="DB602" s="36"/>
      <c r="DC602" s="36"/>
      <c r="DD602" s="36"/>
      <c r="DE602" s="36"/>
      <c r="DF602" s="36"/>
      <c r="DG602" s="36"/>
      <c r="DH602" s="36"/>
      <c r="DI602" s="36"/>
      <c r="DJ602" s="36"/>
      <c r="DK602" s="36"/>
      <c r="DL602" s="36"/>
      <c r="DM602" s="36"/>
      <c r="DN602" s="36"/>
      <c r="DO602" s="36"/>
      <c r="DP602" s="36"/>
      <c r="DQ602" s="36"/>
      <c r="DR602" s="36"/>
      <c r="DS602" s="36"/>
      <c r="DT602" s="36"/>
      <c r="DU602" s="36"/>
      <c r="DV602" s="36"/>
      <c r="DW602" s="36"/>
      <c r="DX602" s="36"/>
      <c r="DY602" s="36"/>
      <c r="DZ602" s="36"/>
      <c r="EA602" s="36"/>
      <c r="EB602" s="36"/>
      <c r="EC602" s="36"/>
      <c r="ED602" s="36"/>
      <c r="EE602" s="36"/>
      <c r="EF602" s="36"/>
      <c r="EG602" s="36"/>
      <c r="EH602" s="36"/>
      <c r="EI602" s="36"/>
      <c r="EJ602" s="36"/>
      <c r="EK602" s="36"/>
      <c r="EL602" s="36"/>
      <c r="EM602" s="36"/>
      <c r="EN602" s="36"/>
      <c r="EO602" s="36"/>
      <c r="EP602" s="36"/>
      <c r="EQ602" s="36"/>
      <c r="ER602" s="36"/>
      <c r="ES602" s="36"/>
      <c r="ET602" s="36"/>
      <c r="EU602" s="36"/>
    </row>
    <row r="603" spans="1:151" ht="183.75" customHeight="1" x14ac:dyDescent="0.3">
      <c r="A603" s="36"/>
      <c r="B603" s="36"/>
      <c r="C603" s="36"/>
      <c r="D603" s="36"/>
      <c r="E603" s="37"/>
      <c r="F603" s="36"/>
      <c r="G603" s="36"/>
      <c r="H603" s="36"/>
      <c r="I603" s="37"/>
      <c r="J603" s="38"/>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8"/>
      <c r="AS603" s="36"/>
      <c r="AT603" s="36"/>
      <c r="AU603" s="36"/>
      <c r="AV603" s="36"/>
      <c r="AW603" s="36"/>
      <c r="AX603" s="36"/>
      <c r="AY603" s="36"/>
      <c r="AZ603" s="36"/>
      <c r="BA603" s="36"/>
      <c r="BB603" s="36"/>
      <c r="BC603" s="36"/>
      <c r="BD603" s="36"/>
      <c r="BE603" s="36"/>
      <c r="BF603" s="36"/>
      <c r="BG603" s="36"/>
      <c r="BH603" s="36"/>
      <c r="BI603" s="36"/>
      <c r="BJ603" s="36"/>
      <c r="BK603" s="36"/>
      <c r="BL603" s="36"/>
      <c r="BM603" s="36"/>
      <c r="BN603" s="36"/>
      <c r="BO603" s="36"/>
      <c r="BP603" s="36"/>
      <c r="BQ603" s="36"/>
      <c r="BR603" s="36"/>
      <c r="BS603" s="36"/>
      <c r="BT603" s="36"/>
      <c r="BU603" s="36"/>
      <c r="BV603" s="36"/>
      <c r="BW603" s="36"/>
      <c r="BX603" s="36"/>
      <c r="BY603" s="36"/>
      <c r="BZ603" s="36"/>
      <c r="CA603" s="36"/>
      <c r="CB603" s="36"/>
      <c r="CC603" s="36"/>
      <c r="CD603" s="36"/>
      <c r="CE603" s="36"/>
      <c r="CF603" s="36"/>
      <c r="CG603" s="36"/>
      <c r="CH603" s="36"/>
      <c r="CI603" s="36"/>
      <c r="CJ603" s="36"/>
      <c r="CK603" s="36"/>
      <c r="CL603" s="36"/>
      <c r="CM603" s="36"/>
      <c r="CN603" s="36"/>
      <c r="CO603" s="36"/>
      <c r="CP603" s="36"/>
      <c r="CQ603" s="36"/>
      <c r="CR603" s="36"/>
      <c r="CS603" s="36"/>
      <c r="CT603" s="36"/>
      <c r="CU603" s="36"/>
      <c r="CV603" s="36"/>
      <c r="CW603" s="36"/>
      <c r="CX603" s="36"/>
      <c r="CY603" s="36"/>
      <c r="CZ603" s="36"/>
      <c r="DA603" s="36"/>
      <c r="DB603" s="36"/>
      <c r="DC603" s="36"/>
      <c r="DD603" s="36"/>
      <c r="DE603" s="36"/>
      <c r="DF603" s="36"/>
      <c r="DG603" s="36"/>
      <c r="DH603" s="36"/>
      <c r="DI603" s="36"/>
      <c r="DJ603" s="36"/>
      <c r="DK603" s="36"/>
      <c r="DL603" s="36"/>
      <c r="DM603" s="36"/>
      <c r="DN603" s="36"/>
      <c r="DO603" s="36"/>
      <c r="DP603" s="36"/>
      <c r="DQ603" s="36"/>
      <c r="DR603" s="36"/>
      <c r="DS603" s="36"/>
      <c r="DT603" s="36"/>
      <c r="DU603" s="36"/>
      <c r="DV603" s="36"/>
      <c r="DW603" s="36"/>
      <c r="DX603" s="36"/>
      <c r="DY603" s="36"/>
      <c r="DZ603" s="36"/>
      <c r="EA603" s="36"/>
      <c r="EB603" s="36"/>
      <c r="EC603" s="36"/>
      <c r="ED603" s="36"/>
      <c r="EE603" s="36"/>
      <c r="EF603" s="36"/>
      <c r="EG603" s="36"/>
      <c r="EH603" s="36"/>
      <c r="EI603" s="36"/>
      <c r="EJ603" s="36"/>
      <c r="EK603" s="36"/>
      <c r="EL603" s="36"/>
      <c r="EM603" s="36"/>
      <c r="EN603" s="36"/>
      <c r="EO603" s="36"/>
      <c r="EP603" s="36"/>
      <c r="EQ603" s="36"/>
      <c r="ER603" s="36"/>
      <c r="ES603" s="36"/>
      <c r="ET603" s="36"/>
      <c r="EU603" s="36"/>
    </row>
    <row r="604" spans="1:151" ht="183.75" customHeight="1" x14ac:dyDescent="0.3">
      <c r="A604" s="36"/>
      <c r="B604" s="36"/>
      <c r="C604" s="36"/>
      <c r="D604" s="36"/>
      <c r="E604" s="37"/>
      <c r="F604" s="36"/>
      <c r="G604" s="36"/>
      <c r="H604" s="36"/>
      <c r="I604" s="37"/>
      <c r="J604" s="38"/>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8"/>
      <c r="AS604" s="36"/>
      <c r="AT604" s="36"/>
      <c r="AU604" s="36"/>
      <c r="AV604" s="36"/>
      <c r="AW604" s="36"/>
      <c r="AX604" s="36"/>
      <c r="AY604" s="36"/>
      <c r="AZ604" s="36"/>
      <c r="BA604" s="36"/>
      <c r="BB604" s="36"/>
      <c r="BC604" s="36"/>
      <c r="BD604" s="36"/>
      <c r="BE604" s="36"/>
      <c r="BF604" s="36"/>
      <c r="BG604" s="36"/>
      <c r="BH604" s="36"/>
      <c r="BI604" s="36"/>
      <c r="BJ604" s="36"/>
      <c r="BK604" s="36"/>
      <c r="BL604" s="36"/>
      <c r="BM604" s="36"/>
      <c r="BN604" s="36"/>
      <c r="BO604" s="36"/>
      <c r="BP604" s="36"/>
      <c r="BQ604" s="36"/>
      <c r="BR604" s="36"/>
      <c r="BS604" s="36"/>
      <c r="BT604" s="36"/>
      <c r="BU604" s="36"/>
      <c r="BV604" s="36"/>
      <c r="BW604" s="36"/>
      <c r="BX604" s="36"/>
      <c r="BY604" s="36"/>
      <c r="BZ604" s="36"/>
      <c r="CA604" s="36"/>
      <c r="CB604" s="36"/>
      <c r="CC604" s="36"/>
      <c r="CD604" s="36"/>
      <c r="CE604" s="36"/>
      <c r="CF604" s="36"/>
      <c r="CG604" s="36"/>
      <c r="CH604" s="36"/>
      <c r="CI604" s="36"/>
      <c r="CJ604" s="36"/>
      <c r="CK604" s="36"/>
      <c r="CL604" s="36"/>
      <c r="CM604" s="36"/>
      <c r="CN604" s="36"/>
      <c r="CO604" s="36"/>
      <c r="CP604" s="36"/>
      <c r="CQ604" s="36"/>
      <c r="CR604" s="36"/>
      <c r="CS604" s="36"/>
      <c r="CT604" s="36"/>
      <c r="CU604" s="36"/>
      <c r="CV604" s="36"/>
      <c r="CW604" s="36"/>
      <c r="CX604" s="36"/>
      <c r="CY604" s="36"/>
      <c r="CZ604" s="36"/>
      <c r="DA604" s="36"/>
      <c r="DB604" s="36"/>
      <c r="DC604" s="36"/>
      <c r="DD604" s="36"/>
      <c r="DE604" s="36"/>
      <c r="DF604" s="36"/>
      <c r="DG604" s="36"/>
      <c r="DH604" s="36"/>
      <c r="DI604" s="36"/>
      <c r="DJ604" s="36"/>
      <c r="DK604" s="36"/>
      <c r="DL604" s="36"/>
      <c r="DM604" s="36"/>
      <c r="DN604" s="36"/>
      <c r="DO604" s="36"/>
      <c r="DP604" s="36"/>
      <c r="DQ604" s="36"/>
      <c r="DR604" s="36"/>
      <c r="DS604" s="36"/>
      <c r="DT604" s="36"/>
      <c r="DU604" s="36"/>
      <c r="DV604" s="36"/>
      <c r="DW604" s="36"/>
      <c r="DX604" s="36"/>
      <c r="DY604" s="36"/>
      <c r="DZ604" s="36"/>
      <c r="EA604" s="36"/>
      <c r="EB604" s="36"/>
      <c r="EC604" s="36"/>
      <c r="ED604" s="36"/>
      <c r="EE604" s="36"/>
      <c r="EF604" s="36"/>
      <c r="EG604" s="36"/>
      <c r="EH604" s="36"/>
      <c r="EI604" s="36"/>
      <c r="EJ604" s="36"/>
      <c r="EK604" s="36"/>
      <c r="EL604" s="36"/>
      <c r="EM604" s="36"/>
      <c r="EN604" s="36"/>
      <c r="EO604" s="36"/>
      <c r="EP604" s="36"/>
      <c r="EQ604" s="36"/>
      <c r="ER604" s="36"/>
      <c r="ES604" s="36"/>
      <c r="ET604" s="36"/>
      <c r="EU604" s="36"/>
    </row>
    <row r="605" spans="1:151" ht="183.75" customHeight="1" x14ac:dyDescent="0.3">
      <c r="A605" s="36"/>
      <c r="B605" s="36"/>
      <c r="C605" s="36"/>
      <c r="D605" s="36"/>
      <c r="E605" s="37"/>
      <c r="F605" s="36"/>
      <c r="G605" s="36"/>
      <c r="H605" s="36"/>
      <c r="I605" s="37"/>
      <c r="J605" s="38"/>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8"/>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c r="BR605" s="36"/>
      <c r="BS605" s="36"/>
      <c r="BT605" s="36"/>
      <c r="BU605" s="36"/>
      <c r="BV605" s="36"/>
      <c r="BW605" s="36"/>
      <c r="BX605" s="36"/>
      <c r="BY605" s="36"/>
      <c r="BZ605" s="36"/>
      <c r="CA605" s="36"/>
      <c r="CB605" s="36"/>
      <c r="CC605" s="36"/>
      <c r="CD605" s="36"/>
      <c r="CE605" s="36"/>
      <c r="CF605" s="36"/>
      <c r="CG605" s="36"/>
      <c r="CH605" s="36"/>
      <c r="CI605" s="36"/>
      <c r="CJ605" s="36"/>
      <c r="CK605" s="36"/>
      <c r="CL605" s="36"/>
      <c r="CM605" s="36"/>
      <c r="CN605" s="36"/>
      <c r="CO605" s="36"/>
      <c r="CP605" s="36"/>
      <c r="CQ605" s="36"/>
      <c r="CR605" s="36"/>
      <c r="CS605" s="36"/>
      <c r="CT605" s="36"/>
      <c r="CU605" s="36"/>
      <c r="CV605" s="36"/>
      <c r="CW605" s="36"/>
      <c r="CX605" s="36"/>
      <c r="CY605" s="36"/>
      <c r="CZ605" s="36"/>
      <c r="DA605" s="36"/>
      <c r="DB605" s="36"/>
      <c r="DC605" s="36"/>
      <c r="DD605" s="36"/>
      <c r="DE605" s="36"/>
      <c r="DF605" s="36"/>
      <c r="DG605" s="36"/>
      <c r="DH605" s="36"/>
      <c r="DI605" s="36"/>
      <c r="DJ605" s="36"/>
      <c r="DK605" s="36"/>
      <c r="DL605" s="36"/>
      <c r="DM605" s="36"/>
      <c r="DN605" s="36"/>
      <c r="DO605" s="36"/>
      <c r="DP605" s="36"/>
      <c r="DQ605" s="36"/>
      <c r="DR605" s="36"/>
      <c r="DS605" s="36"/>
      <c r="DT605" s="36"/>
      <c r="DU605" s="36"/>
      <c r="DV605" s="36"/>
      <c r="DW605" s="36"/>
      <c r="DX605" s="36"/>
      <c r="DY605" s="36"/>
      <c r="DZ605" s="36"/>
      <c r="EA605" s="36"/>
      <c r="EB605" s="36"/>
      <c r="EC605" s="36"/>
      <c r="ED605" s="36"/>
      <c r="EE605" s="36"/>
      <c r="EF605" s="36"/>
      <c r="EG605" s="36"/>
      <c r="EH605" s="36"/>
      <c r="EI605" s="36"/>
      <c r="EJ605" s="36"/>
      <c r="EK605" s="36"/>
      <c r="EL605" s="36"/>
      <c r="EM605" s="36"/>
      <c r="EN605" s="36"/>
      <c r="EO605" s="36"/>
      <c r="EP605" s="36"/>
      <c r="EQ605" s="36"/>
      <c r="ER605" s="36"/>
      <c r="ES605" s="36"/>
      <c r="ET605" s="36"/>
      <c r="EU605" s="36"/>
    </row>
    <row r="606" spans="1:151" ht="183.75" customHeight="1" x14ac:dyDescent="0.3">
      <c r="A606" s="36"/>
      <c r="B606" s="36"/>
      <c r="C606" s="36"/>
      <c r="D606" s="36"/>
      <c r="E606" s="37"/>
      <c r="F606" s="36"/>
      <c r="G606" s="36"/>
      <c r="H606" s="36"/>
      <c r="I606" s="37"/>
      <c r="J606" s="38"/>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8"/>
      <c r="AS606" s="36"/>
      <c r="AT606" s="36"/>
      <c r="AU606" s="36"/>
      <c r="AV606" s="36"/>
      <c r="AW606" s="36"/>
      <c r="AX606" s="36"/>
      <c r="AY606" s="36"/>
      <c r="AZ606" s="36"/>
      <c r="BA606" s="36"/>
      <c r="BB606" s="36"/>
      <c r="BC606" s="36"/>
      <c r="BD606" s="36"/>
      <c r="BE606" s="36"/>
      <c r="BF606" s="36"/>
      <c r="BG606" s="36"/>
      <c r="BH606" s="36"/>
      <c r="BI606" s="36"/>
      <c r="BJ606" s="36"/>
      <c r="BK606" s="36"/>
      <c r="BL606" s="36"/>
      <c r="BM606" s="36"/>
      <c r="BN606" s="36"/>
      <c r="BO606" s="36"/>
      <c r="BP606" s="36"/>
      <c r="BQ606" s="36"/>
      <c r="BR606" s="36"/>
      <c r="BS606" s="36"/>
      <c r="BT606" s="36"/>
      <c r="BU606" s="36"/>
      <c r="BV606" s="36"/>
      <c r="BW606" s="36"/>
      <c r="BX606" s="36"/>
      <c r="BY606" s="36"/>
      <c r="BZ606" s="36"/>
      <c r="CA606" s="36"/>
      <c r="CB606" s="36"/>
      <c r="CC606" s="36"/>
      <c r="CD606" s="36"/>
      <c r="CE606" s="36"/>
      <c r="CF606" s="36"/>
      <c r="CG606" s="36"/>
      <c r="CH606" s="36"/>
      <c r="CI606" s="36"/>
      <c r="CJ606" s="36"/>
      <c r="CK606" s="36"/>
      <c r="CL606" s="36"/>
      <c r="CM606" s="36"/>
      <c r="CN606" s="36"/>
      <c r="CO606" s="36"/>
      <c r="CP606" s="36"/>
      <c r="CQ606" s="36"/>
      <c r="CR606" s="36"/>
      <c r="CS606" s="36"/>
      <c r="CT606" s="36"/>
      <c r="CU606" s="36"/>
      <c r="CV606" s="36"/>
      <c r="CW606" s="36"/>
      <c r="CX606" s="36"/>
      <c r="CY606" s="36"/>
      <c r="CZ606" s="36"/>
      <c r="DA606" s="36"/>
      <c r="DB606" s="36"/>
      <c r="DC606" s="36"/>
      <c r="DD606" s="36"/>
      <c r="DE606" s="36"/>
      <c r="DF606" s="36"/>
      <c r="DG606" s="36"/>
      <c r="DH606" s="36"/>
      <c r="DI606" s="36"/>
      <c r="DJ606" s="36"/>
      <c r="DK606" s="36"/>
      <c r="DL606" s="36"/>
      <c r="DM606" s="36"/>
      <c r="DN606" s="36"/>
      <c r="DO606" s="36"/>
      <c r="DP606" s="36"/>
      <c r="DQ606" s="36"/>
      <c r="DR606" s="36"/>
      <c r="DS606" s="36"/>
      <c r="DT606" s="36"/>
      <c r="DU606" s="36"/>
      <c r="DV606" s="36"/>
      <c r="DW606" s="36"/>
      <c r="DX606" s="36"/>
      <c r="DY606" s="36"/>
      <c r="DZ606" s="36"/>
      <c r="EA606" s="36"/>
      <c r="EB606" s="36"/>
      <c r="EC606" s="36"/>
      <c r="ED606" s="36"/>
      <c r="EE606" s="36"/>
      <c r="EF606" s="36"/>
      <c r="EG606" s="36"/>
      <c r="EH606" s="36"/>
      <c r="EI606" s="36"/>
      <c r="EJ606" s="36"/>
      <c r="EK606" s="36"/>
      <c r="EL606" s="36"/>
      <c r="EM606" s="36"/>
      <c r="EN606" s="36"/>
      <c r="EO606" s="36"/>
      <c r="EP606" s="36"/>
      <c r="EQ606" s="36"/>
      <c r="ER606" s="36"/>
      <c r="ES606" s="36"/>
      <c r="ET606" s="36"/>
      <c r="EU606" s="36"/>
    </row>
    <row r="607" spans="1:151" ht="183.75" customHeight="1" x14ac:dyDescent="0.3">
      <c r="A607" s="36"/>
      <c r="B607" s="36"/>
      <c r="C607" s="36"/>
      <c r="D607" s="36"/>
      <c r="E607" s="37"/>
      <c r="F607" s="36"/>
      <c r="G607" s="36"/>
      <c r="H607" s="36"/>
      <c r="I607" s="37"/>
      <c r="J607" s="38"/>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8"/>
      <c r="AS607" s="36"/>
      <c r="AT607" s="36"/>
      <c r="AU607" s="36"/>
      <c r="AV607" s="36"/>
      <c r="AW607" s="36"/>
      <c r="AX607" s="36"/>
      <c r="AY607" s="36"/>
      <c r="AZ607" s="36"/>
      <c r="BA607" s="36"/>
      <c r="BB607" s="36"/>
      <c r="BC607" s="36"/>
      <c r="BD607" s="36"/>
      <c r="BE607" s="36"/>
      <c r="BF607" s="36"/>
      <c r="BG607" s="36"/>
      <c r="BH607" s="36"/>
      <c r="BI607" s="36"/>
      <c r="BJ607" s="36"/>
      <c r="BK607" s="36"/>
      <c r="BL607" s="36"/>
      <c r="BM607" s="36"/>
      <c r="BN607" s="36"/>
      <c r="BO607" s="36"/>
      <c r="BP607" s="36"/>
      <c r="BQ607" s="36"/>
      <c r="BR607" s="36"/>
      <c r="BS607" s="36"/>
      <c r="BT607" s="36"/>
      <c r="BU607" s="36"/>
      <c r="BV607" s="36"/>
      <c r="BW607" s="36"/>
      <c r="BX607" s="36"/>
      <c r="BY607" s="36"/>
      <c r="BZ607" s="36"/>
      <c r="CA607" s="36"/>
      <c r="CB607" s="36"/>
      <c r="CC607" s="36"/>
      <c r="CD607" s="36"/>
      <c r="CE607" s="36"/>
      <c r="CF607" s="36"/>
      <c r="CG607" s="36"/>
      <c r="CH607" s="36"/>
      <c r="CI607" s="36"/>
      <c r="CJ607" s="36"/>
      <c r="CK607" s="36"/>
      <c r="CL607" s="36"/>
      <c r="CM607" s="36"/>
      <c r="CN607" s="36"/>
      <c r="CO607" s="36"/>
      <c r="CP607" s="36"/>
      <c r="CQ607" s="36"/>
      <c r="CR607" s="36"/>
      <c r="CS607" s="36"/>
      <c r="CT607" s="36"/>
      <c r="CU607" s="36"/>
      <c r="CV607" s="36"/>
      <c r="CW607" s="36"/>
      <c r="CX607" s="36"/>
      <c r="CY607" s="36"/>
      <c r="CZ607" s="36"/>
      <c r="DA607" s="36"/>
      <c r="DB607" s="36"/>
      <c r="DC607" s="36"/>
      <c r="DD607" s="36"/>
      <c r="DE607" s="36"/>
      <c r="DF607" s="36"/>
      <c r="DG607" s="36"/>
      <c r="DH607" s="36"/>
      <c r="DI607" s="36"/>
      <c r="DJ607" s="36"/>
      <c r="DK607" s="36"/>
      <c r="DL607" s="36"/>
      <c r="DM607" s="36"/>
      <c r="DN607" s="36"/>
      <c r="DO607" s="36"/>
      <c r="DP607" s="36"/>
      <c r="DQ607" s="36"/>
      <c r="DR607" s="36"/>
      <c r="DS607" s="36"/>
      <c r="DT607" s="36"/>
      <c r="DU607" s="36"/>
      <c r="DV607" s="36"/>
      <c r="DW607" s="36"/>
      <c r="DX607" s="36"/>
      <c r="DY607" s="36"/>
      <c r="DZ607" s="36"/>
      <c r="EA607" s="36"/>
      <c r="EB607" s="36"/>
      <c r="EC607" s="36"/>
      <c r="ED607" s="36"/>
      <c r="EE607" s="36"/>
      <c r="EF607" s="36"/>
      <c r="EG607" s="36"/>
      <c r="EH607" s="36"/>
      <c r="EI607" s="36"/>
      <c r="EJ607" s="36"/>
      <c r="EK607" s="36"/>
      <c r="EL607" s="36"/>
      <c r="EM607" s="36"/>
      <c r="EN607" s="36"/>
      <c r="EO607" s="36"/>
      <c r="EP607" s="36"/>
      <c r="EQ607" s="36"/>
      <c r="ER607" s="36"/>
      <c r="ES607" s="36"/>
      <c r="ET607" s="36"/>
      <c r="EU607" s="36"/>
    </row>
    <row r="608" spans="1:151" ht="183.75" customHeight="1" x14ac:dyDescent="0.3">
      <c r="A608" s="36"/>
      <c r="B608" s="36"/>
      <c r="C608" s="36"/>
      <c r="D608" s="36"/>
      <c r="E608" s="37"/>
      <c r="F608" s="36"/>
      <c r="G608" s="36"/>
      <c r="H608" s="36"/>
      <c r="I608" s="37"/>
      <c r="J608" s="38"/>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8"/>
      <c r="AS608" s="36"/>
      <c r="AT608" s="36"/>
      <c r="AU608" s="36"/>
      <c r="AV608" s="36"/>
      <c r="AW608" s="36"/>
      <c r="AX608" s="36"/>
      <c r="AY608" s="36"/>
      <c r="AZ608" s="36"/>
      <c r="BA608" s="36"/>
      <c r="BB608" s="36"/>
      <c r="BC608" s="36"/>
      <c r="BD608" s="36"/>
      <c r="BE608" s="36"/>
      <c r="BF608" s="36"/>
      <c r="BG608" s="36"/>
      <c r="BH608" s="36"/>
      <c r="BI608" s="36"/>
      <c r="BJ608" s="36"/>
      <c r="BK608" s="36"/>
      <c r="BL608" s="36"/>
      <c r="BM608" s="36"/>
      <c r="BN608" s="36"/>
      <c r="BO608" s="36"/>
      <c r="BP608" s="36"/>
      <c r="BQ608" s="36"/>
      <c r="BR608" s="36"/>
      <c r="BS608" s="36"/>
      <c r="BT608" s="36"/>
      <c r="BU608" s="36"/>
      <c r="BV608" s="36"/>
      <c r="BW608" s="36"/>
      <c r="BX608" s="36"/>
      <c r="BY608" s="36"/>
      <c r="BZ608" s="36"/>
      <c r="CA608" s="36"/>
      <c r="CB608" s="36"/>
      <c r="CC608" s="36"/>
      <c r="CD608" s="36"/>
      <c r="CE608" s="36"/>
      <c r="CF608" s="36"/>
      <c r="CG608" s="36"/>
      <c r="CH608" s="36"/>
      <c r="CI608" s="36"/>
      <c r="CJ608" s="36"/>
      <c r="CK608" s="36"/>
      <c r="CL608" s="36"/>
      <c r="CM608" s="36"/>
      <c r="CN608" s="36"/>
      <c r="CO608" s="36"/>
      <c r="CP608" s="36"/>
      <c r="CQ608" s="36"/>
      <c r="CR608" s="36"/>
      <c r="CS608" s="36"/>
      <c r="CT608" s="36"/>
      <c r="CU608" s="36"/>
      <c r="CV608" s="36"/>
      <c r="CW608" s="36"/>
      <c r="CX608" s="36"/>
      <c r="CY608" s="36"/>
      <c r="CZ608" s="36"/>
      <c r="DA608" s="36"/>
      <c r="DB608" s="36"/>
      <c r="DC608" s="36"/>
      <c r="DD608" s="36"/>
      <c r="DE608" s="36"/>
      <c r="DF608" s="36"/>
      <c r="DG608" s="36"/>
      <c r="DH608" s="36"/>
      <c r="DI608" s="36"/>
      <c r="DJ608" s="36"/>
      <c r="DK608" s="36"/>
      <c r="DL608" s="36"/>
      <c r="DM608" s="36"/>
      <c r="DN608" s="36"/>
      <c r="DO608" s="36"/>
      <c r="DP608" s="36"/>
      <c r="DQ608" s="36"/>
      <c r="DR608" s="36"/>
      <c r="DS608" s="36"/>
      <c r="DT608" s="36"/>
      <c r="DU608" s="36"/>
      <c r="DV608" s="36"/>
      <c r="DW608" s="36"/>
      <c r="DX608" s="36"/>
      <c r="DY608" s="36"/>
      <c r="DZ608" s="36"/>
      <c r="EA608" s="36"/>
      <c r="EB608" s="36"/>
      <c r="EC608" s="36"/>
      <c r="ED608" s="36"/>
      <c r="EE608" s="36"/>
      <c r="EF608" s="36"/>
      <c r="EG608" s="36"/>
      <c r="EH608" s="36"/>
      <c r="EI608" s="36"/>
      <c r="EJ608" s="36"/>
      <c r="EK608" s="36"/>
      <c r="EL608" s="36"/>
      <c r="EM608" s="36"/>
      <c r="EN608" s="36"/>
      <c r="EO608" s="36"/>
      <c r="EP608" s="36"/>
      <c r="EQ608" s="36"/>
      <c r="ER608" s="36"/>
      <c r="ES608" s="36"/>
      <c r="ET608" s="36"/>
      <c r="EU608" s="36"/>
    </row>
    <row r="609" spans="1:151" ht="183.75" customHeight="1" x14ac:dyDescent="0.3">
      <c r="A609" s="36"/>
      <c r="B609" s="36"/>
      <c r="C609" s="36"/>
      <c r="D609" s="36"/>
      <c r="E609" s="37"/>
      <c r="F609" s="36"/>
      <c r="G609" s="36"/>
      <c r="H609" s="36"/>
      <c r="I609" s="37"/>
      <c r="J609" s="38"/>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8"/>
      <c r="AS609" s="36"/>
      <c r="AT609" s="36"/>
      <c r="AU609" s="36"/>
      <c r="AV609" s="36"/>
      <c r="AW609" s="36"/>
      <c r="AX609" s="36"/>
      <c r="AY609" s="36"/>
      <c r="AZ609" s="36"/>
      <c r="BA609" s="36"/>
      <c r="BB609" s="36"/>
      <c r="BC609" s="36"/>
      <c r="BD609" s="36"/>
      <c r="BE609" s="36"/>
      <c r="BF609" s="36"/>
      <c r="BG609" s="36"/>
      <c r="BH609" s="36"/>
      <c r="BI609" s="36"/>
      <c r="BJ609" s="36"/>
      <c r="BK609" s="36"/>
      <c r="BL609" s="36"/>
      <c r="BM609" s="36"/>
      <c r="BN609" s="36"/>
      <c r="BO609" s="36"/>
      <c r="BP609" s="36"/>
      <c r="BQ609" s="36"/>
      <c r="BR609" s="36"/>
      <c r="BS609" s="36"/>
      <c r="BT609" s="36"/>
      <c r="BU609" s="36"/>
      <c r="BV609" s="36"/>
      <c r="BW609" s="36"/>
      <c r="BX609" s="36"/>
      <c r="BY609" s="36"/>
      <c r="BZ609" s="36"/>
      <c r="CA609" s="36"/>
      <c r="CB609" s="36"/>
      <c r="CC609" s="36"/>
      <c r="CD609" s="36"/>
      <c r="CE609" s="36"/>
      <c r="CF609" s="36"/>
      <c r="CG609" s="36"/>
      <c r="CH609" s="36"/>
      <c r="CI609" s="36"/>
      <c r="CJ609" s="36"/>
      <c r="CK609" s="36"/>
      <c r="CL609" s="36"/>
      <c r="CM609" s="36"/>
      <c r="CN609" s="36"/>
      <c r="CO609" s="36"/>
      <c r="CP609" s="36"/>
      <c r="CQ609" s="36"/>
      <c r="CR609" s="36"/>
      <c r="CS609" s="36"/>
      <c r="CT609" s="36"/>
      <c r="CU609" s="36"/>
      <c r="CV609" s="36"/>
      <c r="CW609" s="36"/>
      <c r="CX609" s="36"/>
      <c r="CY609" s="36"/>
      <c r="CZ609" s="36"/>
      <c r="DA609" s="36"/>
      <c r="DB609" s="36"/>
      <c r="DC609" s="36"/>
      <c r="DD609" s="36"/>
      <c r="DE609" s="36"/>
      <c r="DF609" s="36"/>
      <c r="DG609" s="36"/>
      <c r="DH609" s="36"/>
      <c r="DI609" s="36"/>
      <c r="DJ609" s="36"/>
      <c r="DK609" s="36"/>
      <c r="DL609" s="36"/>
      <c r="DM609" s="36"/>
      <c r="DN609" s="36"/>
      <c r="DO609" s="36"/>
      <c r="DP609" s="36"/>
      <c r="DQ609" s="36"/>
      <c r="DR609" s="36"/>
      <c r="DS609" s="36"/>
      <c r="DT609" s="36"/>
      <c r="DU609" s="36"/>
      <c r="DV609" s="36"/>
      <c r="DW609" s="36"/>
      <c r="DX609" s="36"/>
      <c r="DY609" s="36"/>
      <c r="DZ609" s="36"/>
      <c r="EA609" s="36"/>
      <c r="EB609" s="36"/>
      <c r="EC609" s="36"/>
      <c r="ED609" s="36"/>
      <c r="EE609" s="36"/>
      <c r="EF609" s="36"/>
      <c r="EG609" s="36"/>
      <c r="EH609" s="36"/>
      <c r="EI609" s="36"/>
      <c r="EJ609" s="36"/>
      <c r="EK609" s="36"/>
      <c r="EL609" s="36"/>
      <c r="EM609" s="36"/>
      <c r="EN609" s="36"/>
      <c r="EO609" s="36"/>
      <c r="EP609" s="36"/>
      <c r="EQ609" s="36"/>
      <c r="ER609" s="36"/>
      <c r="ES609" s="36"/>
      <c r="ET609" s="36"/>
      <c r="EU609" s="36"/>
    </row>
    <row r="610" spans="1:151" ht="183.75" customHeight="1" x14ac:dyDescent="0.3">
      <c r="A610" s="36"/>
      <c r="B610" s="36"/>
      <c r="C610" s="36"/>
      <c r="D610" s="36"/>
      <c r="E610" s="37"/>
      <c r="F610" s="36"/>
      <c r="G610" s="36"/>
      <c r="H610" s="36"/>
      <c r="I610" s="37"/>
      <c r="J610" s="38"/>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8"/>
      <c r="AS610" s="36"/>
      <c r="AT610" s="36"/>
      <c r="AU610" s="36"/>
      <c r="AV610" s="36"/>
      <c r="AW610" s="36"/>
      <c r="AX610" s="36"/>
      <c r="AY610" s="36"/>
      <c r="AZ610" s="36"/>
      <c r="BA610" s="36"/>
      <c r="BB610" s="36"/>
      <c r="BC610" s="36"/>
      <c r="BD610" s="36"/>
      <c r="BE610" s="36"/>
      <c r="BF610" s="36"/>
      <c r="BG610" s="36"/>
      <c r="BH610" s="36"/>
      <c r="BI610" s="36"/>
      <c r="BJ610" s="36"/>
      <c r="BK610" s="36"/>
      <c r="BL610" s="36"/>
      <c r="BM610" s="36"/>
      <c r="BN610" s="36"/>
      <c r="BO610" s="36"/>
      <c r="BP610" s="36"/>
      <c r="BQ610" s="36"/>
      <c r="BR610" s="36"/>
      <c r="BS610" s="36"/>
      <c r="BT610" s="36"/>
      <c r="BU610" s="36"/>
      <c r="BV610" s="36"/>
      <c r="BW610" s="36"/>
      <c r="BX610" s="36"/>
      <c r="BY610" s="36"/>
      <c r="BZ610" s="36"/>
      <c r="CA610" s="36"/>
      <c r="CB610" s="36"/>
      <c r="CC610" s="36"/>
      <c r="CD610" s="36"/>
      <c r="CE610" s="36"/>
      <c r="CF610" s="36"/>
      <c r="CG610" s="36"/>
      <c r="CH610" s="36"/>
      <c r="CI610" s="36"/>
      <c r="CJ610" s="36"/>
      <c r="CK610" s="36"/>
      <c r="CL610" s="36"/>
      <c r="CM610" s="36"/>
      <c r="CN610" s="36"/>
      <c r="CO610" s="36"/>
      <c r="CP610" s="36"/>
      <c r="CQ610" s="36"/>
      <c r="CR610" s="36"/>
      <c r="CS610" s="36"/>
      <c r="CT610" s="36"/>
      <c r="CU610" s="36"/>
      <c r="CV610" s="36"/>
      <c r="CW610" s="36"/>
      <c r="CX610" s="36"/>
      <c r="CY610" s="36"/>
      <c r="CZ610" s="36"/>
      <c r="DA610" s="36"/>
      <c r="DB610" s="36"/>
      <c r="DC610" s="36"/>
      <c r="DD610" s="36"/>
      <c r="DE610" s="36"/>
      <c r="DF610" s="36"/>
      <c r="DG610" s="36"/>
      <c r="DH610" s="36"/>
      <c r="DI610" s="36"/>
      <c r="DJ610" s="36"/>
      <c r="DK610" s="36"/>
      <c r="DL610" s="36"/>
      <c r="DM610" s="36"/>
      <c r="DN610" s="36"/>
      <c r="DO610" s="36"/>
      <c r="DP610" s="36"/>
      <c r="DQ610" s="36"/>
      <c r="DR610" s="36"/>
      <c r="DS610" s="36"/>
      <c r="DT610" s="36"/>
      <c r="DU610" s="36"/>
      <c r="DV610" s="36"/>
      <c r="DW610" s="36"/>
      <c r="DX610" s="36"/>
      <c r="DY610" s="36"/>
      <c r="DZ610" s="36"/>
      <c r="EA610" s="36"/>
      <c r="EB610" s="36"/>
      <c r="EC610" s="36"/>
      <c r="ED610" s="36"/>
      <c r="EE610" s="36"/>
      <c r="EF610" s="36"/>
      <c r="EG610" s="36"/>
      <c r="EH610" s="36"/>
      <c r="EI610" s="36"/>
      <c r="EJ610" s="36"/>
      <c r="EK610" s="36"/>
      <c r="EL610" s="36"/>
      <c r="EM610" s="36"/>
      <c r="EN610" s="36"/>
      <c r="EO610" s="36"/>
      <c r="EP610" s="36"/>
      <c r="EQ610" s="36"/>
      <c r="ER610" s="36"/>
      <c r="ES610" s="36"/>
      <c r="ET610" s="36"/>
      <c r="EU610" s="36"/>
    </row>
    <row r="611" spans="1:151" ht="183.75" customHeight="1" x14ac:dyDescent="0.3">
      <c r="A611" s="36"/>
      <c r="B611" s="36"/>
      <c r="C611" s="36"/>
      <c r="D611" s="36"/>
      <c r="E611" s="37"/>
      <c r="F611" s="36"/>
      <c r="G611" s="36"/>
      <c r="H611" s="36"/>
      <c r="I611" s="37"/>
      <c r="J611" s="38"/>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8"/>
      <c r="AS611" s="36"/>
      <c r="AT611" s="36"/>
      <c r="AU611" s="36"/>
      <c r="AV611" s="36"/>
      <c r="AW611" s="36"/>
      <c r="AX611" s="36"/>
      <c r="AY611" s="36"/>
      <c r="AZ611" s="36"/>
      <c r="BA611" s="36"/>
      <c r="BB611" s="36"/>
      <c r="BC611" s="36"/>
      <c r="BD611" s="36"/>
      <c r="BE611" s="36"/>
      <c r="BF611" s="36"/>
      <c r="BG611" s="36"/>
      <c r="BH611" s="36"/>
      <c r="BI611" s="36"/>
      <c r="BJ611" s="36"/>
      <c r="BK611" s="36"/>
      <c r="BL611" s="36"/>
      <c r="BM611" s="36"/>
      <c r="BN611" s="36"/>
      <c r="BO611" s="36"/>
      <c r="BP611" s="36"/>
      <c r="BQ611" s="36"/>
      <c r="BR611" s="36"/>
      <c r="BS611" s="36"/>
      <c r="BT611" s="36"/>
      <c r="BU611" s="36"/>
      <c r="BV611" s="36"/>
      <c r="BW611" s="36"/>
      <c r="BX611" s="36"/>
      <c r="BY611" s="36"/>
      <c r="BZ611" s="36"/>
      <c r="CA611" s="36"/>
      <c r="CB611" s="36"/>
      <c r="CC611" s="36"/>
      <c r="CD611" s="36"/>
      <c r="CE611" s="36"/>
      <c r="CF611" s="36"/>
      <c r="CG611" s="36"/>
      <c r="CH611" s="36"/>
      <c r="CI611" s="36"/>
      <c r="CJ611" s="36"/>
      <c r="CK611" s="36"/>
      <c r="CL611" s="36"/>
      <c r="CM611" s="36"/>
      <c r="CN611" s="36"/>
      <c r="CO611" s="36"/>
      <c r="CP611" s="36"/>
      <c r="CQ611" s="36"/>
      <c r="CR611" s="36"/>
      <c r="CS611" s="36"/>
      <c r="CT611" s="36"/>
      <c r="CU611" s="36"/>
      <c r="CV611" s="36"/>
      <c r="CW611" s="36"/>
      <c r="CX611" s="36"/>
      <c r="CY611" s="36"/>
      <c r="CZ611" s="36"/>
      <c r="DA611" s="36"/>
      <c r="DB611" s="36"/>
      <c r="DC611" s="36"/>
      <c r="DD611" s="36"/>
      <c r="DE611" s="36"/>
      <c r="DF611" s="36"/>
      <c r="DG611" s="36"/>
      <c r="DH611" s="36"/>
      <c r="DI611" s="36"/>
      <c r="DJ611" s="36"/>
      <c r="DK611" s="36"/>
      <c r="DL611" s="36"/>
      <c r="DM611" s="36"/>
      <c r="DN611" s="36"/>
      <c r="DO611" s="36"/>
      <c r="DP611" s="36"/>
      <c r="DQ611" s="36"/>
      <c r="DR611" s="36"/>
      <c r="DS611" s="36"/>
      <c r="DT611" s="36"/>
      <c r="DU611" s="36"/>
      <c r="DV611" s="36"/>
      <c r="DW611" s="36"/>
      <c r="DX611" s="36"/>
      <c r="DY611" s="36"/>
      <c r="DZ611" s="36"/>
      <c r="EA611" s="36"/>
      <c r="EB611" s="36"/>
      <c r="EC611" s="36"/>
      <c r="ED611" s="36"/>
      <c r="EE611" s="36"/>
      <c r="EF611" s="36"/>
      <c r="EG611" s="36"/>
      <c r="EH611" s="36"/>
      <c r="EI611" s="36"/>
      <c r="EJ611" s="36"/>
      <c r="EK611" s="36"/>
      <c r="EL611" s="36"/>
      <c r="EM611" s="36"/>
      <c r="EN611" s="36"/>
      <c r="EO611" s="36"/>
      <c r="EP611" s="36"/>
      <c r="EQ611" s="36"/>
      <c r="ER611" s="36"/>
      <c r="ES611" s="36"/>
      <c r="ET611" s="36"/>
      <c r="EU611" s="36"/>
    </row>
    <row r="612" spans="1:151" ht="183.75" customHeight="1" x14ac:dyDescent="0.3">
      <c r="A612" s="36"/>
      <c r="B612" s="36"/>
      <c r="C612" s="36"/>
      <c r="D612" s="36"/>
      <c r="E612" s="37"/>
      <c r="F612" s="36"/>
      <c r="G612" s="36"/>
      <c r="H612" s="36"/>
      <c r="I612" s="37"/>
      <c r="J612" s="38"/>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8"/>
      <c r="AS612" s="36"/>
      <c r="AT612" s="36"/>
      <c r="AU612" s="36"/>
      <c r="AV612" s="36"/>
      <c r="AW612" s="36"/>
      <c r="AX612" s="36"/>
      <c r="AY612" s="36"/>
      <c r="AZ612" s="36"/>
      <c r="BA612" s="36"/>
      <c r="BB612" s="36"/>
      <c r="BC612" s="36"/>
      <c r="BD612" s="36"/>
      <c r="BE612" s="36"/>
      <c r="BF612" s="36"/>
      <c r="BG612" s="36"/>
      <c r="BH612" s="36"/>
      <c r="BI612" s="36"/>
      <c r="BJ612" s="36"/>
      <c r="BK612" s="36"/>
      <c r="BL612" s="36"/>
      <c r="BM612" s="36"/>
      <c r="BN612" s="36"/>
      <c r="BO612" s="36"/>
      <c r="BP612" s="36"/>
      <c r="BQ612" s="36"/>
      <c r="BR612" s="36"/>
      <c r="BS612" s="36"/>
      <c r="BT612" s="36"/>
      <c r="BU612" s="36"/>
      <c r="BV612" s="36"/>
      <c r="BW612" s="36"/>
      <c r="BX612" s="36"/>
      <c r="BY612" s="36"/>
      <c r="BZ612" s="36"/>
      <c r="CA612" s="36"/>
      <c r="CB612" s="36"/>
      <c r="CC612" s="36"/>
      <c r="CD612" s="36"/>
      <c r="CE612" s="36"/>
      <c r="CF612" s="36"/>
      <c r="CG612" s="36"/>
      <c r="CH612" s="36"/>
      <c r="CI612" s="36"/>
      <c r="CJ612" s="36"/>
      <c r="CK612" s="36"/>
      <c r="CL612" s="36"/>
      <c r="CM612" s="36"/>
      <c r="CN612" s="36"/>
      <c r="CO612" s="36"/>
      <c r="CP612" s="36"/>
      <c r="CQ612" s="36"/>
      <c r="CR612" s="36"/>
      <c r="CS612" s="36"/>
      <c r="CT612" s="36"/>
      <c r="CU612" s="36"/>
      <c r="CV612" s="36"/>
      <c r="CW612" s="36"/>
      <c r="CX612" s="36"/>
      <c r="CY612" s="36"/>
      <c r="CZ612" s="36"/>
      <c r="DA612" s="36"/>
      <c r="DB612" s="36"/>
      <c r="DC612" s="36"/>
      <c r="DD612" s="36"/>
      <c r="DE612" s="36"/>
      <c r="DF612" s="36"/>
      <c r="DG612" s="36"/>
      <c r="DH612" s="36"/>
      <c r="DI612" s="36"/>
      <c r="DJ612" s="36"/>
      <c r="DK612" s="36"/>
      <c r="DL612" s="36"/>
      <c r="DM612" s="36"/>
      <c r="DN612" s="36"/>
      <c r="DO612" s="36"/>
      <c r="DP612" s="36"/>
      <c r="DQ612" s="36"/>
      <c r="DR612" s="36"/>
      <c r="DS612" s="36"/>
      <c r="DT612" s="36"/>
      <c r="DU612" s="36"/>
      <c r="DV612" s="36"/>
      <c r="DW612" s="36"/>
      <c r="DX612" s="36"/>
      <c r="DY612" s="36"/>
      <c r="DZ612" s="36"/>
      <c r="EA612" s="36"/>
      <c r="EB612" s="36"/>
      <c r="EC612" s="36"/>
      <c r="ED612" s="36"/>
      <c r="EE612" s="36"/>
      <c r="EF612" s="36"/>
      <c r="EG612" s="36"/>
      <c r="EH612" s="36"/>
      <c r="EI612" s="36"/>
      <c r="EJ612" s="36"/>
      <c r="EK612" s="36"/>
      <c r="EL612" s="36"/>
      <c r="EM612" s="36"/>
      <c r="EN612" s="36"/>
      <c r="EO612" s="36"/>
      <c r="EP612" s="36"/>
      <c r="EQ612" s="36"/>
      <c r="ER612" s="36"/>
      <c r="ES612" s="36"/>
      <c r="ET612" s="36"/>
      <c r="EU612" s="36"/>
    </row>
    <row r="613" spans="1:151" ht="183.75" customHeight="1" x14ac:dyDescent="0.3">
      <c r="A613" s="36"/>
      <c r="B613" s="36"/>
      <c r="C613" s="36"/>
      <c r="D613" s="36"/>
      <c r="E613" s="37"/>
      <c r="F613" s="36"/>
      <c r="G613" s="36"/>
      <c r="H613" s="36"/>
      <c r="I613" s="37"/>
      <c r="J613" s="38"/>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8"/>
      <c r="AS613" s="36"/>
      <c r="AT613" s="36"/>
      <c r="AU613" s="36"/>
      <c r="AV613" s="36"/>
      <c r="AW613" s="36"/>
      <c r="AX613" s="36"/>
      <c r="AY613" s="36"/>
      <c r="AZ613" s="36"/>
      <c r="BA613" s="36"/>
      <c r="BB613" s="36"/>
      <c r="BC613" s="36"/>
      <c r="BD613" s="36"/>
      <c r="BE613" s="36"/>
      <c r="BF613" s="36"/>
      <c r="BG613" s="36"/>
      <c r="BH613" s="36"/>
      <c r="BI613" s="36"/>
      <c r="BJ613" s="36"/>
      <c r="BK613" s="36"/>
      <c r="BL613" s="36"/>
      <c r="BM613" s="36"/>
      <c r="BN613" s="36"/>
      <c r="BO613" s="36"/>
      <c r="BP613" s="36"/>
      <c r="BQ613" s="36"/>
      <c r="BR613" s="36"/>
      <c r="BS613" s="36"/>
      <c r="BT613" s="36"/>
      <c r="BU613" s="36"/>
      <c r="BV613" s="36"/>
      <c r="BW613" s="36"/>
      <c r="BX613" s="36"/>
      <c r="BY613" s="36"/>
      <c r="BZ613" s="36"/>
      <c r="CA613" s="36"/>
      <c r="CB613" s="36"/>
      <c r="CC613" s="36"/>
      <c r="CD613" s="36"/>
      <c r="CE613" s="36"/>
      <c r="CF613" s="36"/>
      <c r="CG613" s="36"/>
      <c r="CH613" s="36"/>
      <c r="CI613" s="36"/>
      <c r="CJ613" s="36"/>
      <c r="CK613" s="36"/>
      <c r="CL613" s="36"/>
      <c r="CM613" s="36"/>
      <c r="CN613" s="36"/>
      <c r="CO613" s="36"/>
      <c r="CP613" s="36"/>
      <c r="CQ613" s="36"/>
      <c r="CR613" s="36"/>
      <c r="CS613" s="36"/>
      <c r="CT613" s="36"/>
      <c r="CU613" s="36"/>
      <c r="CV613" s="36"/>
      <c r="CW613" s="36"/>
      <c r="CX613" s="36"/>
      <c r="CY613" s="36"/>
      <c r="CZ613" s="36"/>
      <c r="DA613" s="36"/>
      <c r="DB613" s="36"/>
      <c r="DC613" s="36"/>
      <c r="DD613" s="36"/>
      <c r="DE613" s="36"/>
      <c r="DF613" s="36"/>
      <c r="DG613" s="36"/>
      <c r="DH613" s="36"/>
      <c r="DI613" s="36"/>
      <c r="DJ613" s="36"/>
      <c r="DK613" s="36"/>
      <c r="DL613" s="36"/>
      <c r="DM613" s="36"/>
      <c r="DN613" s="36"/>
      <c r="DO613" s="36"/>
      <c r="DP613" s="36"/>
      <c r="DQ613" s="36"/>
      <c r="DR613" s="36"/>
      <c r="DS613" s="36"/>
      <c r="DT613" s="36"/>
      <c r="DU613" s="36"/>
      <c r="DV613" s="36"/>
      <c r="DW613" s="36"/>
      <c r="DX613" s="36"/>
      <c r="DY613" s="36"/>
      <c r="DZ613" s="36"/>
      <c r="EA613" s="36"/>
      <c r="EB613" s="36"/>
      <c r="EC613" s="36"/>
      <c r="ED613" s="36"/>
      <c r="EE613" s="36"/>
      <c r="EF613" s="36"/>
      <c r="EG613" s="36"/>
      <c r="EH613" s="36"/>
      <c r="EI613" s="36"/>
      <c r="EJ613" s="36"/>
      <c r="EK613" s="36"/>
      <c r="EL613" s="36"/>
      <c r="EM613" s="36"/>
      <c r="EN613" s="36"/>
      <c r="EO613" s="36"/>
      <c r="EP613" s="36"/>
      <c r="EQ613" s="36"/>
      <c r="ER613" s="36"/>
      <c r="ES613" s="36"/>
      <c r="ET613" s="36"/>
      <c r="EU613" s="36"/>
    </row>
    <row r="614" spans="1:151" ht="183.75" customHeight="1" x14ac:dyDescent="0.3">
      <c r="A614" s="36"/>
      <c r="B614" s="36"/>
      <c r="C614" s="36"/>
      <c r="D614" s="36"/>
      <c r="E614" s="37"/>
      <c r="F614" s="36"/>
      <c r="G614" s="36"/>
      <c r="H614" s="36"/>
      <c r="I614" s="37"/>
      <c r="J614" s="38"/>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8"/>
      <c r="AS614" s="36"/>
      <c r="AT614" s="36"/>
      <c r="AU614" s="36"/>
      <c r="AV614" s="36"/>
      <c r="AW614" s="36"/>
      <c r="AX614" s="36"/>
      <c r="AY614" s="36"/>
      <c r="AZ614" s="36"/>
      <c r="BA614" s="36"/>
      <c r="BB614" s="36"/>
      <c r="BC614" s="36"/>
      <c r="BD614" s="36"/>
      <c r="BE614" s="36"/>
      <c r="BF614" s="36"/>
      <c r="BG614" s="36"/>
      <c r="BH614" s="36"/>
      <c r="BI614" s="36"/>
      <c r="BJ614" s="36"/>
      <c r="BK614" s="36"/>
      <c r="BL614" s="36"/>
      <c r="BM614" s="36"/>
      <c r="BN614" s="36"/>
      <c r="BO614" s="36"/>
      <c r="BP614" s="36"/>
      <c r="BQ614" s="36"/>
      <c r="BR614" s="36"/>
      <c r="BS614" s="36"/>
      <c r="BT614" s="36"/>
      <c r="BU614" s="36"/>
      <c r="BV614" s="36"/>
      <c r="BW614" s="36"/>
      <c r="BX614" s="36"/>
      <c r="BY614" s="36"/>
      <c r="BZ614" s="36"/>
      <c r="CA614" s="36"/>
      <c r="CB614" s="36"/>
      <c r="CC614" s="36"/>
      <c r="CD614" s="36"/>
      <c r="CE614" s="36"/>
      <c r="CF614" s="36"/>
      <c r="CG614" s="36"/>
      <c r="CH614" s="36"/>
      <c r="CI614" s="36"/>
      <c r="CJ614" s="36"/>
      <c r="CK614" s="36"/>
      <c r="CL614" s="36"/>
      <c r="CM614" s="36"/>
      <c r="CN614" s="36"/>
      <c r="CO614" s="36"/>
      <c r="CP614" s="36"/>
      <c r="CQ614" s="36"/>
      <c r="CR614" s="36"/>
      <c r="CS614" s="36"/>
      <c r="CT614" s="36"/>
      <c r="CU614" s="36"/>
      <c r="CV614" s="36"/>
      <c r="CW614" s="36"/>
      <c r="CX614" s="36"/>
      <c r="CY614" s="36"/>
      <c r="CZ614" s="36"/>
      <c r="DA614" s="36"/>
      <c r="DB614" s="36"/>
      <c r="DC614" s="36"/>
      <c r="DD614" s="36"/>
      <c r="DE614" s="36"/>
      <c r="DF614" s="36"/>
      <c r="DG614" s="36"/>
      <c r="DH614" s="36"/>
      <c r="DI614" s="36"/>
      <c r="DJ614" s="36"/>
      <c r="DK614" s="36"/>
      <c r="DL614" s="36"/>
      <c r="DM614" s="36"/>
      <c r="DN614" s="36"/>
      <c r="DO614" s="36"/>
      <c r="DP614" s="36"/>
      <c r="DQ614" s="36"/>
      <c r="DR614" s="36"/>
      <c r="DS614" s="36"/>
      <c r="DT614" s="36"/>
      <c r="DU614" s="36"/>
      <c r="DV614" s="36"/>
      <c r="DW614" s="36"/>
      <c r="DX614" s="36"/>
      <c r="DY614" s="36"/>
      <c r="DZ614" s="36"/>
      <c r="EA614" s="36"/>
      <c r="EB614" s="36"/>
      <c r="EC614" s="36"/>
      <c r="ED614" s="36"/>
      <c r="EE614" s="36"/>
      <c r="EF614" s="36"/>
      <c r="EG614" s="36"/>
      <c r="EH614" s="36"/>
      <c r="EI614" s="36"/>
      <c r="EJ614" s="36"/>
      <c r="EK614" s="36"/>
      <c r="EL614" s="36"/>
      <c r="EM614" s="36"/>
      <c r="EN614" s="36"/>
      <c r="EO614" s="36"/>
      <c r="EP614" s="36"/>
      <c r="EQ614" s="36"/>
      <c r="ER614" s="36"/>
      <c r="ES614" s="36"/>
      <c r="ET614" s="36"/>
      <c r="EU614" s="36"/>
    </row>
    <row r="615" spans="1:151" ht="183.75" customHeight="1" x14ac:dyDescent="0.3">
      <c r="A615" s="36"/>
      <c r="B615" s="36"/>
      <c r="C615" s="36"/>
      <c r="D615" s="36"/>
      <c r="E615" s="37"/>
      <c r="F615" s="36"/>
      <c r="G615" s="36"/>
      <c r="H615" s="36"/>
      <c r="I615" s="37"/>
      <c r="J615" s="38"/>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8"/>
      <c r="AS615" s="36"/>
      <c r="AT615" s="36"/>
      <c r="AU615" s="36"/>
      <c r="AV615" s="36"/>
      <c r="AW615" s="36"/>
      <c r="AX615" s="36"/>
      <c r="AY615" s="36"/>
      <c r="AZ615" s="36"/>
      <c r="BA615" s="36"/>
      <c r="BB615" s="36"/>
      <c r="BC615" s="36"/>
      <c r="BD615" s="36"/>
      <c r="BE615" s="36"/>
      <c r="BF615" s="36"/>
      <c r="BG615" s="36"/>
      <c r="BH615" s="36"/>
      <c r="BI615" s="36"/>
      <c r="BJ615" s="36"/>
      <c r="BK615" s="36"/>
      <c r="BL615" s="36"/>
      <c r="BM615" s="36"/>
      <c r="BN615" s="36"/>
      <c r="BO615" s="36"/>
      <c r="BP615" s="36"/>
      <c r="BQ615" s="36"/>
      <c r="BR615" s="36"/>
      <c r="BS615" s="36"/>
      <c r="BT615" s="36"/>
      <c r="BU615" s="36"/>
      <c r="BV615" s="36"/>
      <c r="BW615" s="36"/>
      <c r="BX615" s="36"/>
      <c r="BY615" s="36"/>
      <c r="BZ615" s="36"/>
      <c r="CA615" s="36"/>
      <c r="CB615" s="36"/>
      <c r="CC615" s="36"/>
      <c r="CD615" s="36"/>
      <c r="CE615" s="36"/>
      <c r="CF615" s="36"/>
      <c r="CG615" s="36"/>
      <c r="CH615" s="36"/>
      <c r="CI615" s="36"/>
      <c r="CJ615" s="36"/>
      <c r="CK615" s="36"/>
      <c r="CL615" s="36"/>
      <c r="CM615" s="36"/>
      <c r="CN615" s="36"/>
      <c r="CO615" s="36"/>
      <c r="CP615" s="36"/>
      <c r="CQ615" s="36"/>
      <c r="CR615" s="36"/>
      <c r="CS615" s="36"/>
      <c r="CT615" s="36"/>
      <c r="CU615" s="36"/>
      <c r="CV615" s="36"/>
      <c r="CW615" s="36"/>
      <c r="CX615" s="36"/>
      <c r="CY615" s="36"/>
      <c r="CZ615" s="36"/>
      <c r="DA615" s="36"/>
      <c r="DB615" s="36"/>
      <c r="DC615" s="36"/>
      <c r="DD615" s="36"/>
      <c r="DE615" s="36"/>
      <c r="DF615" s="36"/>
      <c r="DG615" s="36"/>
      <c r="DH615" s="36"/>
      <c r="DI615" s="36"/>
      <c r="DJ615" s="36"/>
      <c r="DK615" s="36"/>
      <c r="DL615" s="36"/>
      <c r="DM615" s="36"/>
      <c r="DN615" s="36"/>
      <c r="DO615" s="36"/>
      <c r="DP615" s="36"/>
      <c r="DQ615" s="36"/>
      <c r="DR615" s="36"/>
      <c r="DS615" s="36"/>
      <c r="DT615" s="36"/>
      <c r="DU615" s="36"/>
      <c r="DV615" s="36"/>
      <c r="DW615" s="36"/>
      <c r="DX615" s="36"/>
      <c r="DY615" s="36"/>
      <c r="DZ615" s="36"/>
      <c r="EA615" s="36"/>
      <c r="EB615" s="36"/>
      <c r="EC615" s="36"/>
      <c r="ED615" s="36"/>
      <c r="EE615" s="36"/>
      <c r="EF615" s="36"/>
      <c r="EG615" s="36"/>
      <c r="EH615" s="36"/>
      <c r="EI615" s="36"/>
      <c r="EJ615" s="36"/>
      <c r="EK615" s="36"/>
      <c r="EL615" s="36"/>
      <c r="EM615" s="36"/>
      <c r="EN615" s="36"/>
      <c r="EO615" s="36"/>
      <c r="EP615" s="36"/>
      <c r="EQ615" s="36"/>
      <c r="ER615" s="36"/>
      <c r="ES615" s="36"/>
      <c r="ET615" s="36"/>
      <c r="EU615" s="36"/>
    </row>
    <row r="616" spans="1:151" ht="183.75" customHeight="1" x14ac:dyDescent="0.3">
      <c r="A616" s="36"/>
      <c r="B616" s="36"/>
      <c r="C616" s="36"/>
      <c r="D616" s="36"/>
      <c r="E616" s="37"/>
      <c r="F616" s="36"/>
      <c r="G616" s="36"/>
      <c r="H616" s="36"/>
      <c r="I616" s="37"/>
      <c r="J616" s="38"/>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8"/>
      <c r="AS616" s="36"/>
      <c r="AT616" s="36"/>
      <c r="AU616" s="36"/>
      <c r="AV616" s="36"/>
      <c r="AW616" s="36"/>
      <c r="AX616" s="36"/>
      <c r="AY616" s="36"/>
      <c r="AZ616" s="36"/>
      <c r="BA616" s="36"/>
      <c r="BB616" s="36"/>
      <c r="BC616" s="36"/>
      <c r="BD616" s="36"/>
      <c r="BE616" s="36"/>
      <c r="BF616" s="36"/>
      <c r="BG616" s="36"/>
      <c r="BH616" s="36"/>
      <c r="BI616" s="36"/>
      <c r="BJ616" s="36"/>
      <c r="BK616" s="36"/>
      <c r="BL616" s="36"/>
      <c r="BM616" s="36"/>
      <c r="BN616" s="36"/>
      <c r="BO616" s="36"/>
      <c r="BP616" s="36"/>
      <c r="BQ616" s="36"/>
      <c r="BR616" s="36"/>
      <c r="BS616" s="36"/>
      <c r="BT616" s="36"/>
      <c r="BU616" s="36"/>
      <c r="BV616" s="36"/>
      <c r="BW616" s="36"/>
      <c r="BX616" s="36"/>
      <c r="BY616" s="36"/>
      <c r="BZ616" s="36"/>
      <c r="CA616" s="36"/>
      <c r="CB616" s="36"/>
      <c r="CC616" s="36"/>
      <c r="CD616" s="36"/>
      <c r="CE616" s="36"/>
      <c r="CF616" s="36"/>
      <c r="CG616" s="36"/>
      <c r="CH616" s="36"/>
      <c r="CI616" s="36"/>
      <c r="CJ616" s="36"/>
      <c r="CK616" s="36"/>
      <c r="CL616" s="36"/>
      <c r="CM616" s="36"/>
      <c r="CN616" s="36"/>
      <c r="CO616" s="36"/>
      <c r="CP616" s="36"/>
      <c r="CQ616" s="36"/>
      <c r="CR616" s="36"/>
      <c r="CS616" s="36"/>
      <c r="CT616" s="36"/>
      <c r="CU616" s="36"/>
      <c r="CV616" s="36"/>
      <c r="CW616" s="36"/>
      <c r="CX616" s="36"/>
      <c r="CY616" s="36"/>
      <c r="CZ616" s="36"/>
      <c r="DA616" s="36"/>
      <c r="DB616" s="36"/>
      <c r="DC616" s="36"/>
      <c r="DD616" s="36"/>
      <c r="DE616" s="36"/>
      <c r="DF616" s="36"/>
      <c r="DG616" s="36"/>
      <c r="DH616" s="36"/>
      <c r="DI616" s="36"/>
      <c r="DJ616" s="36"/>
      <c r="DK616" s="36"/>
      <c r="DL616" s="36"/>
      <c r="DM616" s="36"/>
      <c r="DN616" s="36"/>
      <c r="DO616" s="36"/>
      <c r="DP616" s="36"/>
      <c r="DQ616" s="36"/>
      <c r="DR616" s="36"/>
      <c r="DS616" s="36"/>
      <c r="DT616" s="36"/>
      <c r="DU616" s="36"/>
      <c r="DV616" s="36"/>
      <c r="DW616" s="36"/>
      <c r="DX616" s="36"/>
      <c r="DY616" s="36"/>
      <c r="DZ616" s="36"/>
      <c r="EA616" s="36"/>
      <c r="EB616" s="36"/>
      <c r="EC616" s="36"/>
      <c r="ED616" s="36"/>
      <c r="EE616" s="36"/>
      <c r="EF616" s="36"/>
      <c r="EG616" s="36"/>
      <c r="EH616" s="36"/>
      <c r="EI616" s="36"/>
      <c r="EJ616" s="36"/>
      <c r="EK616" s="36"/>
      <c r="EL616" s="36"/>
      <c r="EM616" s="36"/>
      <c r="EN616" s="36"/>
      <c r="EO616" s="36"/>
      <c r="EP616" s="36"/>
      <c r="EQ616" s="36"/>
      <c r="ER616" s="36"/>
      <c r="ES616" s="36"/>
      <c r="ET616" s="36"/>
      <c r="EU616" s="36"/>
    </row>
    <row r="617" spans="1:151" ht="183.75" customHeight="1" x14ac:dyDescent="0.3">
      <c r="A617" s="36"/>
      <c r="B617" s="36"/>
      <c r="C617" s="36"/>
      <c r="D617" s="36"/>
      <c r="E617" s="37"/>
      <c r="F617" s="36"/>
      <c r="G617" s="36"/>
      <c r="H617" s="36"/>
      <c r="I617" s="37"/>
      <c r="J617" s="38"/>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8"/>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c r="BS617" s="36"/>
      <c r="BT617" s="36"/>
      <c r="BU617" s="36"/>
      <c r="BV617" s="36"/>
      <c r="BW617" s="36"/>
      <c r="BX617" s="36"/>
      <c r="BY617" s="36"/>
      <c r="BZ617" s="36"/>
      <c r="CA617" s="36"/>
      <c r="CB617" s="36"/>
      <c r="CC617" s="36"/>
      <c r="CD617" s="36"/>
      <c r="CE617" s="36"/>
      <c r="CF617" s="36"/>
      <c r="CG617" s="36"/>
      <c r="CH617" s="36"/>
      <c r="CI617" s="36"/>
      <c r="CJ617" s="36"/>
      <c r="CK617" s="36"/>
      <c r="CL617" s="36"/>
      <c r="CM617" s="36"/>
      <c r="CN617" s="36"/>
      <c r="CO617" s="36"/>
      <c r="CP617" s="36"/>
      <c r="CQ617" s="36"/>
      <c r="CR617" s="36"/>
      <c r="CS617" s="36"/>
      <c r="CT617" s="36"/>
      <c r="CU617" s="36"/>
      <c r="CV617" s="36"/>
      <c r="CW617" s="36"/>
      <c r="CX617" s="36"/>
      <c r="CY617" s="36"/>
      <c r="CZ617" s="36"/>
      <c r="DA617" s="36"/>
      <c r="DB617" s="36"/>
      <c r="DC617" s="36"/>
      <c r="DD617" s="36"/>
      <c r="DE617" s="36"/>
      <c r="DF617" s="36"/>
      <c r="DG617" s="36"/>
      <c r="DH617" s="36"/>
      <c r="DI617" s="36"/>
      <c r="DJ617" s="36"/>
      <c r="DK617" s="36"/>
      <c r="DL617" s="36"/>
      <c r="DM617" s="36"/>
      <c r="DN617" s="36"/>
      <c r="DO617" s="36"/>
      <c r="DP617" s="36"/>
      <c r="DQ617" s="36"/>
      <c r="DR617" s="36"/>
      <c r="DS617" s="36"/>
      <c r="DT617" s="36"/>
      <c r="DU617" s="36"/>
      <c r="DV617" s="36"/>
      <c r="DW617" s="36"/>
      <c r="DX617" s="36"/>
      <c r="DY617" s="36"/>
      <c r="DZ617" s="36"/>
      <c r="EA617" s="36"/>
      <c r="EB617" s="36"/>
      <c r="EC617" s="36"/>
      <c r="ED617" s="36"/>
      <c r="EE617" s="36"/>
      <c r="EF617" s="36"/>
      <c r="EG617" s="36"/>
      <c r="EH617" s="36"/>
      <c r="EI617" s="36"/>
      <c r="EJ617" s="36"/>
      <c r="EK617" s="36"/>
      <c r="EL617" s="36"/>
      <c r="EM617" s="36"/>
      <c r="EN617" s="36"/>
      <c r="EO617" s="36"/>
      <c r="EP617" s="36"/>
      <c r="EQ617" s="36"/>
      <c r="ER617" s="36"/>
      <c r="ES617" s="36"/>
      <c r="ET617" s="36"/>
      <c r="EU617" s="36"/>
    </row>
    <row r="618" spans="1:151" ht="183.75" customHeight="1" x14ac:dyDescent="0.3">
      <c r="A618" s="36"/>
      <c r="B618" s="36"/>
      <c r="C618" s="36"/>
      <c r="D618" s="36"/>
      <c r="E618" s="37"/>
      <c r="F618" s="36"/>
      <c r="G618" s="36"/>
      <c r="H618" s="36"/>
      <c r="I618" s="37"/>
      <c r="J618" s="38"/>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8"/>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c r="BR618" s="36"/>
      <c r="BS618" s="36"/>
      <c r="BT618" s="36"/>
      <c r="BU618" s="36"/>
      <c r="BV618" s="36"/>
      <c r="BW618" s="36"/>
      <c r="BX618" s="36"/>
      <c r="BY618" s="36"/>
      <c r="BZ618" s="36"/>
      <c r="CA618" s="36"/>
      <c r="CB618" s="36"/>
      <c r="CC618" s="36"/>
      <c r="CD618" s="36"/>
      <c r="CE618" s="36"/>
      <c r="CF618" s="36"/>
      <c r="CG618" s="36"/>
      <c r="CH618" s="36"/>
      <c r="CI618" s="36"/>
      <c r="CJ618" s="36"/>
      <c r="CK618" s="36"/>
      <c r="CL618" s="36"/>
      <c r="CM618" s="36"/>
      <c r="CN618" s="36"/>
      <c r="CO618" s="36"/>
      <c r="CP618" s="36"/>
      <c r="CQ618" s="36"/>
      <c r="CR618" s="36"/>
      <c r="CS618" s="36"/>
      <c r="CT618" s="36"/>
      <c r="CU618" s="36"/>
      <c r="CV618" s="36"/>
      <c r="CW618" s="36"/>
      <c r="CX618" s="36"/>
      <c r="CY618" s="36"/>
      <c r="CZ618" s="36"/>
      <c r="DA618" s="36"/>
      <c r="DB618" s="36"/>
      <c r="DC618" s="36"/>
      <c r="DD618" s="36"/>
      <c r="DE618" s="36"/>
      <c r="DF618" s="36"/>
      <c r="DG618" s="36"/>
      <c r="DH618" s="36"/>
      <c r="DI618" s="36"/>
      <c r="DJ618" s="36"/>
      <c r="DK618" s="36"/>
      <c r="DL618" s="36"/>
      <c r="DM618" s="36"/>
      <c r="DN618" s="36"/>
      <c r="DO618" s="36"/>
      <c r="DP618" s="36"/>
      <c r="DQ618" s="36"/>
      <c r="DR618" s="36"/>
      <c r="DS618" s="36"/>
      <c r="DT618" s="36"/>
      <c r="DU618" s="36"/>
      <c r="DV618" s="36"/>
      <c r="DW618" s="36"/>
      <c r="DX618" s="36"/>
      <c r="DY618" s="36"/>
      <c r="DZ618" s="36"/>
      <c r="EA618" s="36"/>
      <c r="EB618" s="36"/>
      <c r="EC618" s="36"/>
      <c r="ED618" s="36"/>
      <c r="EE618" s="36"/>
      <c r="EF618" s="36"/>
      <c r="EG618" s="36"/>
      <c r="EH618" s="36"/>
      <c r="EI618" s="36"/>
      <c r="EJ618" s="36"/>
      <c r="EK618" s="36"/>
      <c r="EL618" s="36"/>
      <c r="EM618" s="36"/>
      <c r="EN618" s="36"/>
      <c r="EO618" s="36"/>
      <c r="EP618" s="36"/>
      <c r="EQ618" s="36"/>
      <c r="ER618" s="36"/>
      <c r="ES618" s="36"/>
      <c r="ET618" s="36"/>
      <c r="EU618" s="36"/>
    </row>
    <row r="619" spans="1:151" ht="183.75" customHeight="1" x14ac:dyDescent="0.3">
      <c r="A619" s="36"/>
      <c r="B619" s="36"/>
      <c r="C619" s="36"/>
      <c r="D619" s="36"/>
      <c r="E619" s="37"/>
      <c r="F619" s="36"/>
      <c r="G619" s="36"/>
      <c r="H619" s="36"/>
      <c r="I619" s="37"/>
      <c r="J619" s="38"/>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8"/>
      <c r="AS619" s="36"/>
      <c r="AT619" s="36"/>
      <c r="AU619" s="36"/>
      <c r="AV619" s="36"/>
      <c r="AW619" s="36"/>
      <c r="AX619" s="36"/>
      <c r="AY619" s="36"/>
      <c r="AZ619" s="36"/>
      <c r="BA619" s="36"/>
      <c r="BB619" s="36"/>
      <c r="BC619" s="36"/>
      <c r="BD619" s="36"/>
      <c r="BE619" s="36"/>
      <c r="BF619" s="36"/>
      <c r="BG619" s="36"/>
      <c r="BH619" s="36"/>
      <c r="BI619" s="36"/>
      <c r="BJ619" s="36"/>
      <c r="BK619" s="36"/>
      <c r="BL619" s="36"/>
      <c r="BM619" s="36"/>
      <c r="BN619" s="36"/>
      <c r="BO619" s="36"/>
      <c r="BP619" s="36"/>
      <c r="BQ619" s="36"/>
      <c r="BR619" s="36"/>
      <c r="BS619" s="36"/>
      <c r="BT619" s="36"/>
      <c r="BU619" s="36"/>
      <c r="BV619" s="36"/>
      <c r="BW619" s="36"/>
      <c r="BX619" s="36"/>
      <c r="BY619" s="36"/>
      <c r="BZ619" s="36"/>
      <c r="CA619" s="36"/>
      <c r="CB619" s="36"/>
      <c r="CC619" s="36"/>
      <c r="CD619" s="36"/>
      <c r="CE619" s="36"/>
      <c r="CF619" s="36"/>
      <c r="CG619" s="36"/>
      <c r="CH619" s="36"/>
      <c r="CI619" s="36"/>
      <c r="CJ619" s="36"/>
      <c r="CK619" s="36"/>
      <c r="CL619" s="36"/>
      <c r="CM619" s="36"/>
      <c r="CN619" s="36"/>
      <c r="CO619" s="36"/>
      <c r="CP619" s="36"/>
      <c r="CQ619" s="36"/>
      <c r="CR619" s="36"/>
      <c r="CS619" s="36"/>
      <c r="CT619" s="36"/>
      <c r="CU619" s="36"/>
      <c r="CV619" s="36"/>
      <c r="CW619" s="36"/>
      <c r="CX619" s="36"/>
      <c r="CY619" s="36"/>
      <c r="CZ619" s="36"/>
      <c r="DA619" s="36"/>
      <c r="DB619" s="36"/>
      <c r="DC619" s="36"/>
      <c r="DD619" s="36"/>
      <c r="DE619" s="36"/>
      <c r="DF619" s="36"/>
      <c r="DG619" s="36"/>
      <c r="DH619" s="36"/>
      <c r="DI619" s="36"/>
      <c r="DJ619" s="36"/>
      <c r="DK619" s="36"/>
      <c r="DL619" s="36"/>
      <c r="DM619" s="36"/>
      <c r="DN619" s="36"/>
      <c r="DO619" s="36"/>
      <c r="DP619" s="36"/>
      <c r="DQ619" s="36"/>
      <c r="DR619" s="36"/>
      <c r="DS619" s="36"/>
      <c r="DT619" s="36"/>
      <c r="DU619" s="36"/>
      <c r="DV619" s="36"/>
      <c r="DW619" s="36"/>
      <c r="DX619" s="36"/>
      <c r="DY619" s="36"/>
      <c r="DZ619" s="36"/>
      <c r="EA619" s="36"/>
      <c r="EB619" s="36"/>
      <c r="EC619" s="36"/>
      <c r="ED619" s="36"/>
      <c r="EE619" s="36"/>
      <c r="EF619" s="36"/>
      <c r="EG619" s="36"/>
      <c r="EH619" s="36"/>
      <c r="EI619" s="36"/>
      <c r="EJ619" s="36"/>
      <c r="EK619" s="36"/>
      <c r="EL619" s="36"/>
      <c r="EM619" s="36"/>
      <c r="EN619" s="36"/>
      <c r="EO619" s="36"/>
      <c r="EP619" s="36"/>
      <c r="EQ619" s="36"/>
      <c r="ER619" s="36"/>
      <c r="ES619" s="36"/>
      <c r="ET619" s="36"/>
      <c r="EU619" s="36"/>
    </row>
    <row r="620" spans="1:151" ht="183.75" customHeight="1" x14ac:dyDescent="0.3">
      <c r="A620" s="36"/>
      <c r="B620" s="36"/>
      <c r="C620" s="36"/>
      <c r="D620" s="36"/>
      <c r="E620" s="37"/>
      <c r="F620" s="36"/>
      <c r="G620" s="36"/>
      <c r="H620" s="36"/>
      <c r="I620" s="37"/>
      <c r="J620" s="38"/>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8"/>
      <c r="AS620" s="36"/>
      <c r="AT620" s="36"/>
      <c r="AU620" s="36"/>
      <c r="AV620" s="36"/>
      <c r="AW620" s="36"/>
      <c r="AX620" s="36"/>
      <c r="AY620" s="36"/>
      <c r="AZ620" s="36"/>
      <c r="BA620" s="36"/>
      <c r="BB620" s="36"/>
      <c r="BC620" s="36"/>
      <c r="BD620" s="36"/>
      <c r="BE620" s="36"/>
      <c r="BF620" s="36"/>
      <c r="BG620" s="36"/>
      <c r="BH620" s="36"/>
      <c r="BI620" s="36"/>
      <c r="BJ620" s="36"/>
      <c r="BK620" s="36"/>
      <c r="BL620" s="36"/>
      <c r="BM620" s="36"/>
      <c r="BN620" s="36"/>
      <c r="BO620" s="36"/>
      <c r="BP620" s="36"/>
      <c r="BQ620" s="36"/>
      <c r="BR620" s="36"/>
      <c r="BS620" s="36"/>
      <c r="BT620" s="36"/>
      <c r="BU620" s="36"/>
      <c r="BV620" s="36"/>
      <c r="BW620" s="36"/>
      <c r="BX620" s="36"/>
      <c r="BY620" s="36"/>
      <c r="BZ620" s="36"/>
      <c r="CA620" s="36"/>
      <c r="CB620" s="36"/>
      <c r="CC620" s="36"/>
      <c r="CD620" s="36"/>
      <c r="CE620" s="36"/>
      <c r="CF620" s="36"/>
      <c r="CG620" s="36"/>
      <c r="CH620" s="36"/>
      <c r="CI620" s="36"/>
      <c r="CJ620" s="36"/>
      <c r="CK620" s="36"/>
      <c r="CL620" s="36"/>
      <c r="CM620" s="36"/>
      <c r="CN620" s="36"/>
      <c r="CO620" s="36"/>
      <c r="CP620" s="36"/>
      <c r="CQ620" s="36"/>
      <c r="CR620" s="36"/>
      <c r="CS620" s="36"/>
      <c r="CT620" s="36"/>
      <c r="CU620" s="36"/>
      <c r="CV620" s="36"/>
      <c r="CW620" s="36"/>
      <c r="CX620" s="36"/>
      <c r="CY620" s="36"/>
      <c r="CZ620" s="36"/>
      <c r="DA620" s="36"/>
      <c r="DB620" s="36"/>
      <c r="DC620" s="36"/>
      <c r="DD620" s="36"/>
      <c r="DE620" s="36"/>
      <c r="DF620" s="36"/>
      <c r="DG620" s="36"/>
      <c r="DH620" s="36"/>
      <c r="DI620" s="36"/>
      <c r="DJ620" s="36"/>
      <c r="DK620" s="36"/>
      <c r="DL620" s="36"/>
      <c r="DM620" s="36"/>
      <c r="DN620" s="36"/>
      <c r="DO620" s="36"/>
      <c r="DP620" s="36"/>
      <c r="DQ620" s="36"/>
      <c r="DR620" s="36"/>
      <c r="DS620" s="36"/>
      <c r="DT620" s="36"/>
      <c r="DU620" s="36"/>
      <c r="DV620" s="36"/>
      <c r="DW620" s="36"/>
      <c r="DX620" s="36"/>
      <c r="DY620" s="36"/>
      <c r="DZ620" s="36"/>
      <c r="EA620" s="36"/>
      <c r="EB620" s="36"/>
      <c r="EC620" s="36"/>
      <c r="ED620" s="36"/>
      <c r="EE620" s="36"/>
      <c r="EF620" s="36"/>
      <c r="EG620" s="36"/>
      <c r="EH620" s="36"/>
      <c r="EI620" s="36"/>
      <c r="EJ620" s="36"/>
      <c r="EK620" s="36"/>
      <c r="EL620" s="36"/>
      <c r="EM620" s="36"/>
      <c r="EN620" s="36"/>
      <c r="EO620" s="36"/>
      <c r="EP620" s="36"/>
      <c r="EQ620" s="36"/>
      <c r="ER620" s="36"/>
      <c r="ES620" s="36"/>
      <c r="ET620" s="36"/>
      <c r="EU620" s="36"/>
    </row>
    <row r="621" spans="1:151" ht="183.75" customHeight="1" x14ac:dyDescent="0.3">
      <c r="A621" s="36"/>
      <c r="B621" s="36"/>
      <c r="C621" s="36"/>
      <c r="D621" s="36"/>
      <c r="E621" s="37"/>
      <c r="F621" s="36"/>
      <c r="G621" s="36"/>
      <c r="H621" s="36"/>
      <c r="I621" s="37"/>
      <c r="J621" s="38"/>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8"/>
      <c r="AS621" s="36"/>
      <c r="AT621" s="36"/>
      <c r="AU621" s="36"/>
      <c r="AV621" s="36"/>
      <c r="AW621" s="36"/>
      <c r="AX621" s="36"/>
      <c r="AY621" s="36"/>
      <c r="AZ621" s="36"/>
      <c r="BA621" s="36"/>
      <c r="BB621" s="36"/>
      <c r="BC621" s="36"/>
      <c r="BD621" s="36"/>
      <c r="BE621" s="36"/>
      <c r="BF621" s="36"/>
      <c r="BG621" s="36"/>
      <c r="BH621" s="36"/>
      <c r="BI621" s="36"/>
      <c r="BJ621" s="36"/>
      <c r="BK621" s="36"/>
      <c r="BL621" s="36"/>
      <c r="BM621" s="36"/>
      <c r="BN621" s="36"/>
      <c r="BO621" s="36"/>
      <c r="BP621" s="36"/>
      <c r="BQ621" s="36"/>
      <c r="BR621" s="36"/>
      <c r="BS621" s="36"/>
      <c r="BT621" s="36"/>
      <c r="BU621" s="36"/>
      <c r="BV621" s="36"/>
      <c r="BW621" s="36"/>
      <c r="BX621" s="36"/>
      <c r="BY621" s="36"/>
      <c r="BZ621" s="36"/>
      <c r="CA621" s="36"/>
      <c r="CB621" s="36"/>
      <c r="CC621" s="36"/>
      <c r="CD621" s="36"/>
      <c r="CE621" s="36"/>
      <c r="CF621" s="36"/>
      <c r="CG621" s="36"/>
      <c r="CH621" s="36"/>
      <c r="CI621" s="36"/>
      <c r="CJ621" s="36"/>
      <c r="CK621" s="36"/>
      <c r="CL621" s="36"/>
      <c r="CM621" s="36"/>
      <c r="CN621" s="36"/>
      <c r="CO621" s="36"/>
      <c r="CP621" s="36"/>
      <c r="CQ621" s="36"/>
      <c r="CR621" s="36"/>
      <c r="CS621" s="36"/>
      <c r="CT621" s="36"/>
      <c r="CU621" s="36"/>
      <c r="CV621" s="36"/>
      <c r="CW621" s="36"/>
      <c r="CX621" s="36"/>
      <c r="CY621" s="36"/>
      <c r="CZ621" s="36"/>
      <c r="DA621" s="36"/>
      <c r="DB621" s="36"/>
      <c r="DC621" s="36"/>
      <c r="DD621" s="36"/>
      <c r="DE621" s="36"/>
      <c r="DF621" s="36"/>
      <c r="DG621" s="36"/>
      <c r="DH621" s="36"/>
      <c r="DI621" s="36"/>
      <c r="DJ621" s="36"/>
      <c r="DK621" s="36"/>
      <c r="DL621" s="36"/>
      <c r="DM621" s="36"/>
      <c r="DN621" s="36"/>
      <c r="DO621" s="36"/>
      <c r="DP621" s="36"/>
      <c r="DQ621" s="36"/>
      <c r="DR621" s="36"/>
      <c r="DS621" s="36"/>
      <c r="DT621" s="36"/>
      <c r="DU621" s="36"/>
      <c r="DV621" s="36"/>
      <c r="DW621" s="36"/>
      <c r="DX621" s="36"/>
      <c r="DY621" s="36"/>
      <c r="DZ621" s="36"/>
      <c r="EA621" s="36"/>
      <c r="EB621" s="36"/>
      <c r="EC621" s="36"/>
      <c r="ED621" s="36"/>
      <c r="EE621" s="36"/>
      <c r="EF621" s="36"/>
      <c r="EG621" s="36"/>
      <c r="EH621" s="36"/>
      <c r="EI621" s="36"/>
      <c r="EJ621" s="36"/>
      <c r="EK621" s="36"/>
      <c r="EL621" s="36"/>
      <c r="EM621" s="36"/>
      <c r="EN621" s="36"/>
      <c r="EO621" s="36"/>
      <c r="EP621" s="36"/>
      <c r="EQ621" s="36"/>
      <c r="ER621" s="36"/>
      <c r="ES621" s="36"/>
      <c r="ET621" s="36"/>
      <c r="EU621" s="36"/>
    </row>
    <row r="622" spans="1:151" ht="183.75" customHeight="1" x14ac:dyDescent="0.3">
      <c r="A622" s="36"/>
      <c r="B622" s="36"/>
      <c r="C622" s="36"/>
      <c r="D622" s="36"/>
      <c r="E622" s="37"/>
      <c r="F622" s="36"/>
      <c r="G622" s="36"/>
      <c r="H622" s="36"/>
      <c r="I622" s="37"/>
      <c r="J622" s="38"/>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8"/>
      <c r="AS622" s="36"/>
      <c r="AT622" s="36"/>
      <c r="AU622" s="36"/>
      <c r="AV622" s="36"/>
      <c r="AW622" s="36"/>
      <c r="AX622" s="36"/>
      <c r="AY622" s="36"/>
      <c r="AZ622" s="36"/>
      <c r="BA622" s="36"/>
      <c r="BB622" s="36"/>
      <c r="BC622" s="36"/>
      <c r="BD622" s="36"/>
      <c r="BE622" s="36"/>
      <c r="BF622" s="36"/>
      <c r="BG622" s="36"/>
      <c r="BH622" s="36"/>
      <c r="BI622" s="36"/>
      <c r="BJ622" s="36"/>
      <c r="BK622" s="36"/>
      <c r="BL622" s="36"/>
      <c r="BM622" s="36"/>
      <c r="BN622" s="36"/>
      <c r="BO622" s="36"/>
      <c r="BP622" s="36"/>
      <c r="BQ622" s="36"/>
      <c r="BR622" s="36"/>
      <c r="BS622" s="36"/>
      <c r="BT622" s="36"/>
      <c r="BU622" s="36"/>
      <c r="BV622" s="36"/>
      <c r="BW622" s="36"/>
      <c r="BX622" s="36"/>
      <c r="BY622" s="36"/>
      <c r="BZ622" s="36"/>
      <c r="CA622" s="36"/>
      <c r="CB622" s="36"/>
      <c r="CC622" s="36"/>
      <c r="CD622" s="36"/>
      <c r="CE622" s="36"/>
      <c r="CF622" s="36"/>
      <c r="CG622" s="36"/>
      <c r="CH622" s="36"/>
      <c r="CI622" s="36"/>
      <c r="CJ622" s="36"/>
      <c r="CK622" s="36"/>
      <c r="CL622" s="36"/>
      <c r="CM622" s="36"/>
      <c r="CN622" s="36"/>
      <c r="CO622" s="36"/>
      <c r="CP622" s="36"/>
      <c r="CQ622" s="36"/>
      <c r="CR622" s="36"/>
      <c r="CS622" s="36"/>
      <c r="CT622" s="36"/>
      <c r="CU622" s="36"/>
      <c r="CV622" s="36"/>
      <c r="CW622" s="36"/>
      <c r="CX622" s="36"/>
      <c r="CY622" s="36"/>
      <c r="CZ622" s="36"/>
      <c r="DA622" s="36"/>
      <c r="DB622" s="36"/>
      <c r="DC622" s="36"/>
      <c r="DD622" s="36"/>
      <c r="DE622" s="36"/>
      <c r="DF622" s="36"/>
      <c r="DG622" s="36"/>
      <c r="DH622" s="36"/>
      <c r="DI622" s="36"/>
      <c r="DJ622" s="36"/>
      <c r="DK622" s="36"/>
      <c r="DL622" s="36"/>
      <c r="DM622" s="36"/>
      <c r="DN622" s="36"/>
      <c r="DO622" s="36"/>
      <c r="DP622" s="36"/>
      <c r="DQ622" s="36"/>
      <c r="DR622" s="36"/>
      <c r="DS622" s="36"/>
      <c r="DT622" s="36"/>
      <c r="DU622" s="36"/>
      <c r="DV622" s="36"/>
      <c r="DW622" s="36"/>
      <c r="DX622" s="36"/>
      <c r="DY622" s="36"/>
      <c r="DZ622" s="36"/>
      <c r="EA622" s="36"/>
      <c r="EB622" s="36"/>
      <c r="EC622" s="36"/>
      <c r="ED622" s="36"/>
      <c r="EE622" s="36"/>
      <c r="EF622" s="36"/>
      <c r="EG622" s="36"/>
      <c r="EH622" s="36"/>
      <c r="EI622" s="36"/>
      <c r="EJ622" s="36"/>
      <c r="EK622" s="36"/>
      <c r="EL622" s="36"/>
      <c r="EM622" s="36"/>
      <c r="EN622" s="36"/>
      <c r="EO622" s="36"/>
      <c r="EP622" s="36"/>
      <c r="EQ622" s="36"/>
      <c r="ER622" s="36"/>
      <c r="ES622" s="36"/>
      <c r="ET622" s="36"/>
      <c r="EU622" s="36"/>
    </row>
    <row r="623" spans="1:151" ht="183.75" customHeight="1" x14ac:dyDescent="0.3">
      <c r="A623" s="36"/>
      <c r="B623" s="36"/>
      <c r="C623" s="36"/>
      <c r="D623" s="36"/>
      <c r="E623" s="37"/>
      <c r="F623" s="36"/>
      <c r="G623" s="36"/>
      <c r="H623" s="36"/>
      <c r="I623" s="37"/>
      <c r="J623" s="38"/>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8"/>
      <c r="AS623" s="36"/>
      <c r="AT623" s="36"/>
      <c r="AU623" s="36"/>
      <c r="AV623" s="36"/>
      <c r="AW623" s="36"/>
      <c r="AX623" s="36"/>
      <c r="AY623" s="36"/>
      <c r="AZ623" s="36"/>
      <c r="BA623" s="36"/>
      <c r="BB623" s="36"/>
      <c r="BC623" s="36"/>
      <c r="BD623" s="36"/>
      <c r="BE623" s="36"/>
      <c r="BF623" s="36"/>
      <c r="BG623" s="36"/>
      <c r="BH623" s="36"/>
      <c r="BI623" s="36"/>
      <c r="BJ623" s="36"/>
      <c r="BK623" s="36"/>
      <c r="BL623" s="36"/>
      <c r="BM623" s="36"/>
      <c r="BN623" s="36"/>
      <c r="BO623" s="36"/>
      <c r="BP623" s="36"/>
      <c r="BQ623" s="36"/>
      <c r="BR623" s="36"/>
      <c r="BS623" s="36"/>
      <c r="BT623" s="36"/>
      <c r="BU623" s="36"/>
      <c r="BV623" s="36"/>
      <c r="BW623" s="36"/>
      <c r="BX623" s="36"/>
      <c r="BY623" s="36"/>
      <c r="BZ623" s="36"/>
      <c r="CA623" s="36"/>
      <c r="CB623" s="36"/>
      <c r="CC623" s="36"/>
      <c r="CD623" s="36"/>
      <c r="CE623" s="36"/>
      <c r="CF623" s="36"/>
      <c r="CG623" s="36"/>
      <c r="CH623" s="36"/>
      <c r="CI623" s="36"/>
      <c r="CJ623" s="36"/>
      <c r="CK623" s="36"/>
      <c r="CL623" s="36"/>
      <c r="CM623" s="36"/>
      <c r="CN623" s="36"/>
      <c r="CO623" s="36"/>
      <c r="CP623" s="36"/>
      <c r="CQ623" s="36"/>
      <c r="CR623" s="36"/>
      <c r="CS623" s="36"/>
      <c r="CT623" s="36"/>
      <c r="CU623" s="36"/>
      <c r="CV623" s="36"/>
      <c r="CW623" s="36"/>
      <c r="CX623" s="36"/>
      <c r="CY623" s="36"/>
      <c r="CZ623" s="36"/>
      <c r="DA623" s="36"/>
      <c r="DB623" s="36"/>
      <c r="DC623" s="36"/>
      <c r="DD623" s="36"/>
      <c r="DE623" s="36"/>
      <c r="DF623" s="36"/>
      <c r="DG623" s="36"/>
      <c r="DH623" s="36"/>
      <c r="DI623" s="36"/>
      <c r="DJ623" s="36"/>
      <c r="DK623" s="36"/>
      <c r="DL623" s="36"/>
      <c r="DM623" s="36"/>
      <c r="DN623" s="36"/>
      <c r="DO623" s="36"/>
      <c r="DP623" s="36"/>
      <c r="DQ623" s="36"/>
      <c r="DR623" s="36"/>
      <c r="DS623" s="36"/>
      <c r="DT623" s="36"/>
      <c r="DU623" s="36"/>
      <c r="DV623" s="36"/>
      <c r="DW623" s="36"/>
      <c r="DX623" s="36"/>
      <c r="DY623" s="36"/>
      <c r="DZ623" s="36"/>
      <c r="EA623" s="36"/>
      <c r="EB623" s="36"/>
      <c r="EC623" s="36"/>
      <c r="ED623" s="36"/>
      <c r="EE623" s="36"/>
      <c r="EF623" s="36"/>
      <c r="EG623" s="36"/>
      <c r="EH623" s="36"/>
      <c r="EI623" s="36"/>
      <c r="EJ623" s="36"/>
      <c r="EK623" s="36"/>
      <c r="EL623" s="36"/>
      <c r="EM623" s="36"/>
      <c r="EN623" s="36"/>
      <c r="EO623" s="36"/>
      <c r="EP623" s="36"/>
      <c r="EQ623" s="36"/>
      <c r="ER623" s="36"/>
      <c r="ES623" s="36"/>
      <c r="ET623" s="36"/>
      <c r="EU623" s="36"/>
    </row>
    <row r="624" spans="1:151" ht="183.75" customHeight="1" x14ac:dyDescent="0.3">
      <c r="A624" s="36"/>
      <c r="B624" s="36"/>
      <c r="C624" s="36"/>
      <c r="D624" s="36"/>
      <c r="E624" s="37"/>
      <c r="F624" s="36"/>
      <c r="G624" s="36"/>
      <c r="H624" s="36"/>
      <c r="I624" s="37"/>
      <c r="J624" s="38"/>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8"/>
      <c r="AS624" s="36"/>
      <c r="AT624" s="36"/>
      <c r="AU624" s="36"/>
      <c r="AV624" s="36"/>
      <c r="AW624" s="36"/>
      <c r="AX624" s="36"/>
      <c r="AY624" s="36"/>
      <c r="AZ624" s="36"/>
      <c r="BA624" s="36"/>
      <c r="BB624" s="36"/>
      <c r="BC624" s="36"/>
      <c r="BD624" s="36"/>
      <c r="BE624" s="36"/>
      <c r="BF624" s="36"/>
      <c r="BG624" s="36"/>
      <c r="BH624" s="36"/>
      <c r="BI624" s="36"/>
      <c r="BJ624" s="36"/>
      <c r="BK624" s="36"/>
      <c r="BL624" s="36"/>
      <c r="BM624" s="36"/>
      <c r="BN624" s="36"/>
      <c r="BO624" s="36"/>
      <c r="BP624" s="36"/>
      <c r="BQ624" s="36"/>
      <c r="BR624" s="36"/>
      <c r="BS624" s="36"/>
      <c r="BT624" s="36"/>
      <c r="BU624" s="36"/>
      <c r="BV624" s="36"/>
      <c r="BW624" s="36"/>
      <c r="BX624" s="36"/>
      <c r="BY624" s="36"/>
      <c r="BZ624" s="36"/>
      <c r="CA624" s="36"/>
      <c r="CB624" s="36"/>
      <c r="CC624" s="36"/>
      <c r="CD624" s="36"/>
      <c r="CE624" s="36"/>
      <c r="CF624" s="36"/>
      <c r="CG624" s="36"/>
      <c r="CH624" s="36"/>
      <c r="CI624" s="36"/>
      <c r="CJ624" s="36"/>
      <c r="CK624" s="36"/>
      <c r="CL624" s="36"/>
      <c r="CM624" s="36"/>
      <c r="CN624" s="36"/>
      <c r="CO624" s="36"/>
      <c r="CP624" s="36"/>
      <c r="CQ624" s="36"/>
      <c r="CR624" s="36"/>
      <c r="CS624" s="36"/>
      <c r="CT624" s="36"/>
      <c r="CU624" s="36"/>
      <c r="CV624" s="36"/>
      <c r="CW624" s="36"/>
      <c r="CX624" s="36"/>
      <c r="CY624" s="36"/>
      <c r="CZ624" s="36"/>
      <c r="DA624" s="36"/>
      <c r="DB624" s="36"/>
      <c r="DC624" s="36"/>
      <c r="DD624" s="36"/>
      <c r="DE624" s="36"/>
      <c r="DF624" s="36"/>
      <c r="DG624" s="36"/>
      <c r="DH624" s="36"/>
      <c r="DI624" s="36"/>
      <c r="DJ624" s="36"/>
      <c r="DK624" s="36"/>
      <c r="DL624" s="36"/>
      <c r="DM624" s="36"/>
      <c r="DN624" s="36"/>
      <c r="DO624" s="36"/>
      <c r="DP624" s="36"/>
      <c r="DQ624" s="36"/>
      <c r="DR624" s="36"/>
      <c r="DS624" s="36"/>
      <c r="DT624" s="36"/>
      <c r="DU624" s="36"/>
      <c r="DV624" s="36"/>
      <c r="DW624" s="36"/>
      <c r="DX624" s="36"/>
      <c r="DY624" s="36"/>
      <c r="DZ624" s="36"/>
      <c r="EA624" s="36"/>
      <c r="EB624" s="36"/>
      <c r="EC624" s="36"/>
      <c r="ED624" s="36"/>
      <c r="EE624" s="36"/>
      <c r="EF624" s="36"/>
      <c r="EG624" s="36"/>
      <c r="EH624" s="36"/>
      <c r="EI624" s="36"/>
      <c r="EJ624" s="36"/>
      <c r="EK624" s="36"/>
      <c r="EL624" s="36"/>
      <c r="EM624" s="36"/>
      <c r="EN624" s="36"/>
      <c r="EO624" s="36"/>
      <c r="EP624" s="36"/>
      <c r="EQ624" s="36"/>
      <c r="ER624" s="36"/>
      <c r="ES624" s="36"/>
      <c r="ET624" s="36"/>
      <c r="EU624" s="36"/>
    </row>
    <row r="625" spans="1:151" ht="183.75" customHeight="1" x14ac:dyDescent="0.3">
      <c r="A625" s="36"/>
      <c r="B625" s="36"/>
      <c r="C625" s="36"/>
      <c r="D625" s="36"/>
      <c r="E625" s="37"/>
      <c r="F625" s="36"/>
      <c r="G625" s="36"/>
      <c r="H625" s="36"/>
      <c r="I625" s="37"/>
      <c r="J625" s="38"/>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8"/>
      <c r="AS625" s="36"/>
      <c r="AT625" s="36"/>
      <c r="AU625" s="36"/>
      <c r="AV625" s="36"/>
      <c r="AW625" s="36"/>
      <c r="AX625" s="36"/>
      <c r="AY625" s="36"/>
      <c r="AZ625" s="36"/>
      <c r="BA625" s="36"/>
      <c r="BB625" s="36"/>
      <c r="BC625" s="36"/>
      <c r="BD625" s="36"/>
      <c r="BE625" s="36"/>
      <c r="BF625" s="36"/>
      <c r="BG625" s="36"/>
      <c r="BH625" s="36"/>
      <c r="BI625" s="36"/>
      <c r="BJ625" s="36"/>
      <c r="BK625" s="36"/>
      <c r="BL625" s="36"/>
      <c r="BM625" s="36"/>
      <c r="BN625" s="36"/>
      <c r="BO625" s="36"/>
      <c r="BP625" s="36"/>
      <c r="BQ625" s="36"/>
      <c r="BR625" s="36"/>
      <c r="BS625" s="36"/>
      <c r="BT625" s="36"/>
      <c r="BU625" s="36"/>
      <c r="BV625" s="36"/>
      <c r="BW625" s="36"/>
      <c r="BX625" s="36"/>
      <c r="BY625" s="36"/>
      <c r="BZ625" s="36"/>
      <c r="CA625" s="36"/>
      <c r="CB625" s="36"/>
      <c r="CC625" s="36"/>
      <c r="CD625" s="36"/>
      <c r="CE625" s="36"/>
      <c r="CF625" s="36"/>
      <c r="CG625" s="36"/>
      <c r="CH625" s="36"/>
      <c r="CI625" s="36"/>
      <c r="CJ625" s="36"/>
      <c r="CK625" s="36"/>
      <c r="CL625" s="36"/>
      <c r="CM625" s="36"/>
      <c r="CN625" s="36"/>
      <c r="CO625" s="36"/>
      <c r="CP625" s="36"/>
      <c r="CQ625" s="36"/>
      <c r="CR625" s="36"/>
      <c r="CS625" s="36"/>
      <c r="CT625" s="36"/>
      <c r="CU625" s="36"/>
      <c r="CV625" s="36"/>
      <c r="CW625" s="36"/>
      <c r="CX625" s="36"/>
      <c r="CY625" s="36"/>
      <c r="CZ625" s="36"/>
      <c r="DA625" s="36"/>
      <c r="DB625" s="36"/>
      <c r="DC625" s="36"/>
      <c r="DD625" s="36"/>
      <c r="DE625" s="36"/>
      <c r="DF625" s="36"/>
      <c r="DG625" s="36"/>
      <c r="DH625" s="36"/>
      <c r="DI625" s="36"/>
      <c r="DJ625" s="36"/>
      <c r="DK625" s="36"/>
      <c r="DL625" s="36"/>
      <c r="DM625" s="36"/>
      <c r="DN625" s="36"/>
      <c r="DO625" s="36"/>
      <c r="DP625" s="36"/>
      <c r="DQ625" s="36"/>
      <c r="DR625" s="36"/>
      <c r="DS625" s="36"/>
      <c r="DT625" s="36"/>
      <c r="DU625" s="36"/>
      <c r="DV625" s="36"/>
      <c r="DW625" s="36"/>
      <c r="DX625" s="36"/>
      <c r="DY625" s="36"/>
      <c r="DZ625" s="36"/>
      <c r="EA625" s="36"/>
      <c r="EB625" s="36"/>
      <c r="EC625" s="36"/>
      <c r="ED625" s="36"/>
      <c r="EE625" s="36"/>
      <c r="EF625" s="36"/>
      <c r="EG625" s="36"/>
      <c r="EH625" s="36"/>
      <c r="EI625" s="36"/>
      <c r="EJ625" s="36"/>
      <c r="EK625" s="36"/>
      <c r="EL625" s="36"/>
      <c r="EM625" s="36"/>
      <c r="EN625" s="36"/>
      <c r="EO625" s="36"/>
      <c r="EP625" s="36"/>
      <c r="EQ625" s="36"/>
      <c r="ER625" s="36"/>
      <c r="ES625" s="36"/>
      <c r="ET625" s="36"/>
      <c r="EU625" s="36"/>
    </row>
    <row r="626" spans="1:151" ht="183.75" customHeight="1" x14ac:dyDescent="0.3">
      <c r="A626" s="36"/>
      <c r="B626" s="36"/>
      <c r="C626" s="36"/>
      <c r="D626" s="36"/>
      <c r="E626" s="37"/>
      <c r="F626" s="36"/>
      <c r="G626" s="36"/>
      <c r="H626" s="36"/>
      <c r="I626" s="37"/>
      <c r="J626" s="38"/>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8"/>
      <c r="AS626" s="36"/>
      <c r="AT626" s="36"/>
      <c r="AU626" s="36"/>
      <c r="AV626" s="36"/>
      <c r="AW626" s="36"/>
      <c r="AX626" s="36"/>
      <c r="AY626" s="36"/>
      <c r="AZ626" s="36"/>
      <c r="BA626" s="36"/>
      <c r="BB626" s="36"/>
      <c r="BC626" s="36"/>
      <c r="BD626" s="36"/>
      <c r="BE626" s="36"/>
      <c r="BF626" s="36"/>
      <c r="BG626" s="36"/>
      <c r="BH626" s="36"/>
      <c r="BI626" s="36"/>
      <c r="BJ626" s="36"/>
      <c r="BK626" s="36"/>
      <c r="BL626" s="36"/>
      <c r="BM626" s="36"/>
      <c r="BN626" s="36"/>
      <c r="BO626" s="36"/>
      <c r="BP626" s="36"/>
      <c r="BQ626" s="36"/>
      <c r="BR626" s="36"/>
      <c r="BS626" s="36"/>
      <c r="BT626" s="36"/>
      <c r="BU626" s="36"/>
      <c r="BV626" s="36"/>
      <c r="BW626" s="36"/>
      <c r="BX626" s="36"/>
      <c r="BY626" s="36"/>
      <c r="BZ626" s="36"/>
      <c r="CA626" s="36"/>
      <c r="CB626" s="36"/>
      <c r="CC626" s="36"/>
      <c r="CD626" s="36"/>
      <c r="CE626" s="36"/>
      <c r="CF626" s="36"/>
      <c r="CG626" s="36"/>
      <c r="CH626" s="36"/>
      <c r="CI626" s="36"/>
      <c r="CJ626" s="36"/>
      <c r="CK626" s="36"/>
      <c r="CL626" s="36"/>
      <c r="CM626" s="36"/>
      <c r="CN626" s="36"/>
      <c r="CO626" s="36"/>
      <c r="CP626" s="36"/>
      <c r="CQ626" s="36"/>
      <c r="CR626" s="36"/>
      <c r="CS626" s="36"/>
      <c r="CT626" s="36"/>
      <c r="CU626" s="36"/>
      <c r="CV626" s="36"/>
      <c r="CW626" s="36"/>
      <c r="CX626" s="36"/>
      <c r="CY626" s="36"/>
      <c r="CZ626" s="36"/>
      <c r="DA626" s="36"/>
      <c r="DB626" s="36"/>
      <c r="DC626" s="36"/>
      <c r="DD626" s="36"/>
      <c r="DE626" s="36"/>
      <c r="DF626" s="36"/>
      <c r="DG626" s="36"/>
      <c r="DH626" s="36"/>
      <c r="DI626" s="36"/>
      <c r="DJ626" s="36"/>
      <c r="DK626" s="36"/>
      <c r="DL626" s="36"/>
      <c r="DM626" s="36"/>
      <c r="DN626" s="36"/>
      <c r="DO626" s="36"/>
      <c r="DP626" s="36"/>
      <c r="DQ626" s="36"/>
      <c r="DR626" s="36"/>
      <c r="DS626" s="36"/>
      <c r="DT626" s="36"/>
      <c r="DU626" s="36"/>
      <c r="DV626" s="36"/>
      <c r="DW626" s="36"/>
      <c r="DX626" s="36"/>
      <c r="DY626" s="36"/>
      <c r="DZ626" s="36"/>
      <c r="EA626" s="36"/>
      <c r="EB626" s="36"/>
      <c r="EC626" s="36"/>
      <c r="ED626" s="36"/>
      <c r="EE626" s="36"/>
      <c r="EF626" s="36"/>
      <c r="EG626" s="36"/>
      <c r="EH626" s="36"/>
      <c r="EI626" s="36"/>
      <c r="EJ626" s="36"/>
      <c r="EK626" s="36"/>
      <c r="EL626" s="36"/>
      <c r="EM626" s="36"/>
      <c r="EN626" s="36"/>
      <c r="EO626" s="36"/>
      <c r="EP626" s="36"/>
      <c r="EQ626" s="36"/>
      <c r="ER626" s="36"/>
      <c r="ES626" s="36"/>
      <c r="ET626" s="36"/>
      <c r="EU626" s="36"/>
    </row>
    <row r="627" spans="1:151" ht="183.75" customHeight="1" x14ac:dyDescent="0.3">
      <c r="A627" s="36"/>
      <c r="B627" s="36"/>
      <c r="C627" s="36"/>
      <c r="D627" s="36"/>
      <c r="E627" s="37"/>
      <c r="F627" s="36"/>
      <c r="G627" s="36"/>
      <c r="H627" s="36"/>
      <c r="I627" s="37"/>
      <c r="J627" s="38"/>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8"/>
      <c r="AS627" s="36"/>
      <c r="AT627" s="36"/>
      <c r="AU627" s="36"/>
      <c r="AV627" s="36"/>
      <c r="AW627" s="36"/>
      <c r="AX627" s="36"/>
      <c r="AY627" s="36"/>
      <c r="AZ627" s="36"/>
      <c r="BA627" s="36"/>
      <c r="BB627" s="36"/>
      <c r="BC627" s="36"/>
      <c r="BD627" s="36"/>
      <c r="BE627" s="36"/>
      <c r="BF627" s="36"/>
      <c r="BG627" s="36"/>
      <c r="BH627" s="36"/>
      <c r="BI627" s="36"/>
      <c r="BJ627" s="36"/>
      <c r="BK627" s="36"/>
      <c r="BL627" s="36"/>
      <c r="BM627" s="36"/>
      <c r="BN627" s="36"/>
      <c r="BO627" s="36"/>
      <c r="BP627" s="36"/>
      <c r="BQ627" s="36"/>
      <c r="BR627" s="36"/>
      <c r="BS627" s="36"/>
      <c r="BT627" s="36"/>
      <c r="BU627" s="36"/>
      <c r="BV627" s="36"/>
      <c r="BW627" s="36"/>
      <c r="BX627" s="36"/>
      <c r="BY627" s="36"/>
      <c r="BZ627" s="36"/>
      <c r="CA627" s="36"/>
      <c r="CB627" s="36"/>
      <c r="CC627" s="36"/>
      <c r="CD627" s="36"/>
      <c r="CE627" s="36"/>
      <c r="CF627" s="36"/>
      <c r="CG627" s="36"/>
      <c r="CH627" s="36"/>
      <c r="CI627" s="36"/>
      <c r="CJ627" s="36"/>
      <c r="CK627" s="36"/>
      <c r="CL627" s="36"/>
      <c r="CM627" s="36"/>
      <c r="CN627" s="36"/>
      <c r="CO627" s="36"/>
      <c r="CP627" s="36"/>
      <c r="CQ627" s="36"/>
      <c r="CR627" s="36"/>
      <c r="CS627" s="36"/>
      <c r="CT627" s="36"/>
      <c r="CU627" s="36"/>
      <c r="CV627" s="36"/>
      <c r="CW627" s="36"/>
      <c r="CX627" s="36"/>
      <c r="CY627" s="36"/>
      <c r="CZ627" s="36"/>
      <c r="DA627" s="36"/>
      <c r="DB627" s="36"/>
      <c r="DC627" s="36"/>
      <c r="DD627" s="36"/>
      <c r="DE627" s="36"/>
      <c r="DF627" s="36"/>
      <c r="DG627" s="36"/>
      <c r="DH627" s="36"/>
      <c r="DI627" s="36"/>
      <c r="DJ627" s="36"/>
      <c r="DK627" s="36"/>
      <c r="DL627" s="36"/>
      <c r="DM627" s="36"/>
      <c r="DN627" s="36"/>
      <c r="DO627" s="36"/>
      <c r="DP627" s="36"/>
      <c r="DQ627" s="36"/>
      <c r="DR627" s="36"/>
      <c r="DS627" s="36"/>
      <c r="DT627" s="36"/>
      <c r="DU627" s="36"/>
      <c r="DV627" s="36"/>
      <c r="DW627" s="36"/>
      <c r="DX627" s="36"/>
      <c r="DY627" s="36"/>
      <c r="DZ627" s="36"/>
      <c r="EA627" s="36"/>
      <c r="EB627" s="36"/>
      <c r="EC627" s="36"/>
      <c r="ED627" s="36"/>
      <c r="EE627" s="36"/>
      <c r="EF627" s="36"/>
      <c r="EG627" s="36"/>
      <c r="EH627" s="36"/>
      <c r="EI627" s="36"/>
      <c r="EJ627" s="36"/>
      <c r="EK627" s="36"/>
      <c r="EL627" s="36"/>
      <c r="EM627" s="36"/>
      <c r="EN627" s="36"/>
      <c r="EO627" s="36"/>
      <c r="EP627" s="36"/>
      <c r="EQ627" s="36"/>
      <c r="ER627" s="36"/>
      <c r="ES627" s="36"/>
      <c r="ET627" s="36"/>
      <c r="EU627" s="36"/>
    </row>
    <row r="628" spans="1:151" ht="183.75" customHeight="1" x14ac:dyDescent="0.3">
      <c r="A628" s="36"/>
      <c r="B628" s="36"/>
      <c r="C628" s="36"/>
      <c r="D628" s="36"/>
      <c r="E628" s="37"/>
      <c r="F628" s="36"/>
      <c r="G628" s="36"/>
      <c r="H628" s="36"/>
      <c r="I628" s="37"/>
      <c r="J628" s="38"/>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8"/>
      <c r="AS628" s="36"/>
      <c r="AT628" s="36"/>
      <c r="AU628" s="36"/>
      <c r="AV628" s="36"/>
      <c r="AW628" s="36"/>
      <c r="AX628" s="36"/>
      <c r="AY628" s="36"/>
      <c r="AZ628" s="36"/>
      <c r="BA628" s="36"/>
      <c r="BB628" s="36"/>
      <c r="BC628" s="36"/>
      <c r="BD628" s="36"/>
      <c r="BE628" s="36"/>
      <c r="BF628" s="36"/>
      <c r="BG628" s="36"/>
      <c r="BH628" s="36"/>
      <c r="BI628" s="36"/>
      <c r="BJ628" s="36"/>
      <c r="BK628" s="36"/>
      <c r="BL628" s="36"/>
      <c r="BM628" s="36"/>
      <c r="BN628" s="36"/>
      <c r="BO628" s="36"/>
      <c r="BP628" s="36"/>
      <c r="BQ628" s="36"/>
      <c r="BR628" s="36"/>
      <c r="BS628" s="36"/>
      <c r="BT628" s="36"/>
      <c r="BU628" s="36"/>
      <c r="BV628" s="36"/>
      <c r="BW628" s="36"/>
      <c r="BX628" s="36"/>
      <c r="BY628" s="36"/>
      <c r="BZ628" s="36"/>
      <c r="CA628" s="36"/>
      <c r="CB628" s="36"/>
      <c r="CC628" s="36"/>
      <c r="CD628" s="36"/>
      <c r="CE628" s="36"/>
      <c r="CF628" s="36"/>
      <c r="CG628" s="36"/>
      <c r="CH628" s="36"/>
      <c r="CI628" s="36"/>
      <c r="CJ628" s="36"/>
      <c r="CK628" s="36"/>
      <c r="CL628" s="36"/>
      <c r="CM628" s="36"/>
      <c r="CN628" s="36"/>
      <c r="CO628" s="36"/>
      <c r="CP628" s="36"/>
      <c r="CQ628" s="36"/>
      <c r="CR628" s="36"/>
      <c r="CS628" s="36"/>
      <c r="CT628" s="36"/>
      <c r="CU628" s="36"/>
      <c r="CV628" s="36"/>
      <c r="CW628" s="36"/>
      <c r="CX628" s="36"/>
      <c r="CY628" s="36"/>
      <c r="CZ628" s="36"/>
      <c r="DA628" s="36"/>
      <c r="DB628" s="36"/>
      <c r="DC628" s="36"/>
      <c r="DD628" s="36"/>
      <c r="DE628" s="36"/>
      <c r="DF628" s="36"/>
      <c r="DG628" s="36"/>
      <c r="DH628" s="36"/>
      <c r="DI628" s="36"/>
      <c r="DJ628" s="36"/>
      <c r="DK628" s="36"/>
      <c r="DL628" s="36"/>
      <c r="DM628" s="36"/>
      <c r="DN628" s="36"/>
      <c r="DO628" s="36"/>
      <c r="DP628" s="36"/>
      <c r="DQ628" s="36"/>
      <c r="DR628" s="36"/>
      <c r="DS628" s="36"/>
      <c r="DT628" s="36"/>
      <c r="DU628" s="36"/>
      <c r="DV628" s="36"/>
      <c r="DW628" s="36"/>
      <c r="DX628" s="36"/>
      <c r="DY628" s="36"/>
      <c r="DZ628" s="36"/>
      <c r="EA628" s="36"/>
      <c r="EB628" s="36"/>
      <c r="EC628" s="36"/>
      <c r="ED628" s="36"/>
      <c r="EE628" s="36"/>
      <c r="EF628" s="36"/>
      <c r="EG628" s="36"/>
      <c r="EH628" s="36"/>
      <c r="EI628" s="36"/>
      <c r="EJ628" s="36"/>
      <c r="EK628" s="36"/>
      <c r="EL628" s="36"/>
      <c r="EM628" s="36"/>
      <c r="EN628" s="36"/>
      <c r="EO628" s="36"/>
      <c r="EP628" s="36"/>
      <c r="EQ628" s="36"/>
      <c r="ER628" s="36"/>
      <c r="ES628" s="36"/>
      <c r="ET628" s="36"/>
      <c r="EU628" s="36"/>
    </row>
    <row r="629" spans="1:151" ht="183.75" customHeight="1" x14ac:dyDescent="0.3">
      <c r="A629" s="36"/>
      <c r="B629" s="36"/>
      <c r="C629" s="36"/>
      <c r="D629" s="36"/>
      <c r="E629" s="37"/>
      <c r="F629" s="36"/>
      <c r="G629" s="36"/>
      <c r="H629" s="36"/>
      <c r="I629" s="37"/>
      <c r="J629" s="38"/>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8"/>
      <c r="AS629" s="36"/>
      <c r="AT629" s="36"/>
      <c r="AU629" s="36"/>
      <c r="AV629" s="36"/>
      <c r="AW629" s="36"/>
      <c r="AX629" s="36"/>
      <c r="AY629" s="36"/>
      <c r="AZ629" s="36"/>
      <c r="BA629" s="36"/>
      <c r="BB629" s="36"/>
      <c r="BC629" s="36"/>
      <c r="BD629" s="36"/>
      <c r="BE629" s="36"/>
      <c r="BF629" s="36"/>
      <c r="BG629" s="36"/>
      <c r="BH629" s="36"/>
      <c r="BI629" s="36"/>
      <c r="BJ629" s="36"/>
      <c r="BK629" s="36"/>
      <c r="BL629" s="36"/>
      <c r="BM629" s="36"/>
      <c r="BN629" s="36"/>
      <c r="BO629" s="36"/>
      <c r="BP629" s="36"/>
      <c r="BQ629" s="36"/>
      <c r="BR629" s="36"/>
      <c r="BS629" s="36"/>
      <c r="BT629" s="36"/>
      <c r="BU629" s="36"/>
      <c r="BV629" s="36"/>
      <c r="BW629" s="36"/>
      <c r="BX629" s="36"/>
      <c r="BY629" s="36"/>
      <c r="BZ629" s="36"/>
      <c r="CA629" s="36"/>
      <c r="CB629" s="36"/>
      <c r="CC629" s="36"/>
      <c r="CD629" s="36"/>
      <c r="CE629" s="36"/>
      <c r="CF629" s="36"/>
      <c r="CG629" s="36"/>
      <c r="CH629" s="36"/>
      <c r="CI629" s="36"/>
      <c r="CJ629" s="36"/>
      <c r="CK629" s="36"/>
      <c r="CL629" s="36"/>
      <c r="CM629" s="36"/>
      <c r="CN629" s="36"/>
      <c r="CO629" s="36"/>
      <c r="CP629" s="36"/>
      <c r="CQ629" s="36"/>
      <c r="CR629" s="36"/>
      <c r="CS629" s="36"/>
      <c r="CT629" s="36"/>
      <c r="CU629" s="36"/>
      <c r="CV629" s="36"/>
      <c r="CW629" s="36"/>
      <c r="CX629" s="36"/>
      <c r="CY629" s="36"/>
      <c r="CZ629" s="36"/>
      <c r="DA629" s="36"/>
      <c r="DB629" s="36"/>
      <c r="DC629" s="36"/>
      <c r="DD629" s="36"/>
      <c r="DE629" s="36"/>
      <c r="DF629" s="36"/>
      <c r="DG629" s="36"/>
      <c r="DH629" s="36"/>
      <c r="DI629" s="36"/>
      <c r="DJ629" s="36"/>
      <c r="DK629" s="36"/>
      <c r="DL629" s="36"/>
      <c r="DM629" s="36"/>
      <c r="DN629" s="36"/>
      <c r="DO629" s="36"/>
      <c r="DP629" s="36"/>
      <c r="DQ629" s="36"/>
      <c r="DR629" s="36"/>
      <c r="DS629" s="36"/>
      <c r="DT629" s="36"/>
      <c r="DU629" s="36"/>
      <c r="DV629" s="36"/>
      <c r="DW629" s="36"/>
      <c r="DX629" s="36"/>
      <c r="DY629" s="36"/>
      <c r="DZ629" s="36"/>
      <c r="EA629" s="36"/>
      <c r="EB629" s="36"/>
      <c r="EC629" s="36"/>
      <c r="ED629" s="36"/>
      <c r="EE629" s="36"/>
      <c r="EF629" s="36"/>
      <c r="EG629" s="36"/>
      <c r="EH629" s="36"/>
      <c r="EI629" s="36"/>
      <c r="EJ629" s="36"/>
      <c r="EK629" s="36"/>
      <c r="EL629" s="36"/>
      <c r="EM629" s="36"/>
      <c r="EN629" s="36"/>
      <c r="EO629" s="36"/>
      <c r="EP629" s="36"/>
      <c r="EQ629" s="36"/>
      <c r="ER629" s="36"/>
      <c r="ES629" s="36"/>
      <c r="ET629" s="36"/>
      <c r="EU629" s="36"/>
    </row>
    <row r="630" spans="1:151" ht="183.75" customHeight="1" x14ac:dyDescent="0.3">
      <c r="A630" s="36"/>
      <c r="B630" s="36"/>
      <c r="C630" s="36"/>
      <c r="D630" s="36"/>
      <c r="E630" s="37"/>
      <c r="F630" s="36"/>
      <c r="G630" s="36"/>
      <c r="H630" s="36"/>
      <c r="I630" s="37"/>
      <c r="J630" s="38"/>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8"/>
      <c r="AS630" s="36"/>
      <c r="AT630" s="36"/>
      <c r="AU630" s="36"/>
      <c r="AV630" s="36"/>
      <c r="AW630" s="36"/>
      <c r="AX630" s="36"/>
      <c r="AY630" s="36"/>
      <c r="AZ630" s="36"/>
      <c r="BA630" s="36"/>
      <c r="BB630" s="36"/>
      <c r="BC630" s="36"/>
      <c r="BD630" s="36"/>
      <c r="BE630" s="36"/>
      <c r="BF630" s="36"/>
      <c r="BG630" s="36"/>
      <c r="BH630" s="36"/>
      <c r="BI630" s="36"/>
      <c r="BJ630" s="36"/>
      <c r="BK630" s="36"/>
      <c r="BL630" s="36"/>
      <c r="BM630" s="36"/>
      <c r="BN630" s="36"/>
      <c r="BO630" s="36"/>
      <c r="BP630" s="36"/>
      <c r="BQ630" s="36"/>
      <c r="BR630" s="36"/>
      <c r="BS630" s="36"/>
      <c r="BT630" s="36"/>
      <c r="BU630" s="36"/>
      <c r="BV630" s="36"/>
      <c r="BW630" s="36"/>
      <c r="BX630" s="36"/>
      <c r="BY630" s="36"/>
      <c r="BZ630" s="36"/>
      <c r="CA630" s="36"/>
      <c r="CB630" s="36"/>
      <c r="CC630" s="36"/>
      <c r="CD630" s="36"/>
      <c r="CE630" s="36"/>
      <c r="CF630" s="36"/>
      <c r="CG630" s="36"/>
      <c r="CH630" s="36"/>
      <c r="CI630" s="36"/>
      <c r="CJ630" s="36"/>
      <c r="CK630" s="36"/>
      <c r="CL630" s="36"/>
      <c r="CM630" s="36"/>
      <c r="CN630" s="36"/>
      <c r="CO630" s="36"/>
      <c r="CP630" s="36"/>
      <c r="CQ630" s="36"/>
      <c r="CR630" s="36"/>
      <c r="CS630" s="36"/>
      <c r="CT630" s="36"/>
      <c r="CU630" s="36"/>
      <c r="CV630" s="36"/>
      <c r="CW630" s="36"/>
      <c r="CX630" s="36"/>
      <c r="CY630" s="36"/>
      <c r="CZ630" s="36"/>
      <c r="DA630" s="36"/>
      <c r="DB630" s="36"/>
      <c r="DC630" s="36"/>
      <c r="DD630" s="36"/>
      <c r="DE630" s="36"/>
      <c r="DF630" s="36"/>
      <c r="DG630" s="36"/>
      <c r="DH630" s="36"/>
      <c r="DI630" s="36"/>
      <c r="DJ630" s="36"/>
      <c r="DK630" s="36"/>
      <c r="DL630" s="36"/>
      <c r="DM630" s="36"/>
      <c r="DN630" s="36"/>
      <c r="DO630" s="36"/>
      <c r="DP630" s="36"/>
      <c r="DQ630" s="36"/>
      <c r="DR630" s="36"/>
      <c r="DS630" s="36"/>
      <c r="DT630" s="36"/>
      <c r="DU630" s="36"/>
      <c r="DV630" s="36"/>
      <c r="DW630" s="36"/>
      <c r="DX630" s="36"/>
      <c r="DY630" s="36"/>
      <c r="DZ630" s="36"/>
      <c r="EA630" s="36"/>
      <c r="EB630" s="36"/>
      <c r="EC630" s="36"/>
      <c r="ED630" s="36"/>
      <c r="EE630" s="36"/>
      <c r="EF630" s="36"/>
      <c r="EG630" s="36"/>
      <c r="EH630" s="36"/>
      <c r="EI630" s="36"/>
      <c r="EJ630" s="36"/>
      <c r="EK630" s="36"/>
      <c r="EL630" s="36"/>
      <c r="EM630" s="36"/>
      <c r="EN630" s="36"/>
      <c r="EO630" s="36"/>
      <c r="EP630" s="36"/>
      <c r="EQ630" s="36"/>
      <c r="ER630" s="36"/>
      <c r="ES630" s="36"/>
      <c r="ET630" s="36"/>
      <c r="EU630" s="36"/>
    </row>
    <row r="631" spans="1:151" ht="183.75" customHeight="1" x14ac:dyDescent="0.3">
      <c r="A631" s="36"/>
      <c r="B631" s="36"/>
      <c r="C631" s="36"/>
      <c r="D631" s="36"/>
      <c r="E631" s="37"/>
      <c r="F631" s="36"/>
      <c r="G631" s="36"/>
      <c r="H631" s="36"/>
      <c r="I631" s="37"/>
      <c r="J631" s="38"/>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8"/>
      <c r="AS631" s="36"/>
      <c r="AT631" s="36"/>
      <c r="AU631" s="36"/>
      <c r="AV631" s="36"/>
      <c r="AW631" s="36"/>
      <c r="AX631" s="36"/>
      <c r="AY631" s="36"/>
      <c r="AZ631" s="36"/>
      <c r="BA631" s="36"/>
      <c r="BB631" s="36"/>
      <c r="BC631" s="36"/>
      <c r="BD631" s="36"/>
      <c r="BE631" s="36"/>
      <c r="BF631" s="36"/>
      <c r="BG631" s="36"/>
      <c r="BH631" s="36"/>
      <c r="BI631" s="36"/>
      <c r="BJ631" s="36"/>
      <c r="BK631" s="36"/>
      <c r="BL631" s="36"/>
      <c r="BM631" s="36"/>
      <c r="BN631" s="36"/>
      <c r="BO631" s="36"/>
      <c r="BP631" s="36"/>
      <c r="BQ631" s="36"/>
      <c r="BR631" s="36"/>
      <c r="BS631" s="36"/>
      <c r="BT631" s="36"/>
      <c r="BU631" s="36"/>
      <c r="BV631" s="36"/>
      <c r="BW631" s="36"/>
      <c r="BX631" s="36"/>
      <c r="BY631" s="36"/>
      <c r="BZ631" s="36"/>
      <c r="CA631" s="36"/>
      <c r="CB631" s="36"/>
      <c r="CC631" s="36"/>
      <c r="CD631" s="36"/>
      <c r="CE631" s="36"/>
      <c r="CF631" s="36"/>
      <c r="CG631" s="36"/>
      <c r="CH631" s="36"/>
      <c r="CI631" s="36"/>
      <c r="CJ631" s="36"/>
      <c r="CK631" s="36"/>
      <c r="CL631" s="36"/>
      <c r="CM631" s="36"/>
      <c r="CN631" s="36"/>
      <c r="CO631" s="36"/>
      <c r="CP631" s="36"/>
      <c r="CQ631" s="36"/>
      <c r="CR631" s="36"/>
      <c r="CS631" s="36"/>
      <c r="CT631" s="36"/>
      <c r="CU631" s="36"/>
      <c r="CV631" s="36"/>
      <c r="CW631" s="36"/>
      <c r="CX631" s="36"/>
      <c r="CY631" s="36"/>
      <c r="CZ631" s="36"/>
      <c r="DA631" s="36"/>
      <c r="DB631" s="36"/>
      <c r="DC631" s="36"/>
      <c r="DD631" s="36"/>
      <c r="DE631" s="36"/>
      <c r="DF631" s="36"/>
      <c r="DG631" s="36"/>
      <c r="DH631" s="36"/>
      <c r="DI631" s="36"/>
      <c r="DJ631" s="36"/>
      <c r="DK631" s="36"/>
      <c r="DL631" s="36"/>
      <c r="DM631" s="36"/>
      <c r="DN631" s="36"/>
      <c r="DO631" s="36"/>
      <c r="DP631" s="36"/>
      <c r="DQ631" s="36"/>
      <c r="DR631" s="36"/>
      <c r="DS631" s="36"/>
      <c r="DT631" s="36"/>
      <c r="DU631" s="36"/>
      <c r="DV631" s="36"/>
      <c r="DW631" s="36"/>
      <c r="DX631" s="36"/>
      <c r="DY631" s="36"/>
      <c r="DZ631" s="36"/>
      <c r="EA631" s="36"/>
      <c r="EB631" s="36"/>
      <c r="EC631" s="36"/>
      <c r="ED631" s="36"/>
      <c r="EE631" s="36"/>
      <c r="EF631" s="36"/>
      <c r="EG631" s="36"/>
      <c r="EH631" s="36"/>
      <c r="EI631" s="36"/>
      <c r="EJ631" s="36"/>
      <c r="EK631" s="36"/>
      <c r="EL631" s="36"/>
      <c r="EM631" s="36"/>
      <c r="EN631" s="36"/>
      <c r="EO631" s="36"/>
      <c r="EP631" s="36"/>
      <c r="EQ631" s="36"/>
      <c r="ER631" s="36"/>
      <c r="ES631" s="36"/>
      <c r="ET631" s="36"/>
      <c r="EU631" s="36"/>
    </row>
    <row r="632" spans="1:151" ht="183.75" customHeight="1" x14ac:dyDescent="0.3">
      <c r="A632" s="36"/>
      <c r="B632" s="36"/>
      <c r="C632" s="36"/>
      <c r="D632" s="36"/>
      <c r="E632" s="37"/>
      <c r="F632" s="36"/>
      <c r="G632" s="36"/>
      <c r="H632" s="36"/>
      <c r="I632" s="37"/>
      <c r="J632" s="38"/>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8"/>
      <c r="AS632" s="36"/>
      <c r="AT632" s="36"/>
      <c r="AU632" s="36"/>
      <c r="AV632" s="36"/>
      <c r="AW632" s="36"/>
      <c r="AX632" s="36"/>
      <c r="AY632" s="36"/>
      <c r="AZ632" s="36"/>
      <c r="BA632" s="36"/>
      <c r="BB632" s="36"/>
      <c r="BC632" s="36"/>
      <c r="BD632" s="36"/>
      <c r="BE632" s="36"/>
      <c r="BF632" s="36"/>
      <c r="BG632" s="36"/>
      <c r="BH632" s="36"/>
      <c r="BI632" s="36"/>
      <c r="BJ632" s="36"/>
      <c r="BK632" s="36"/>
      <c r="BL632" s="36"/>
      <c r="BM632" s="36"/>
      <c r="BN632" s="36"/>
      <c r="BO632" s="36"/>
      <c r="BP632" s="36"/>
      <c r="BQ632" s="36"/>
      <c r="BR632" s="36"/>
      <c r="BS632" s="36"/>
      <c r="BT632" s="36"/>
      <c r="BU632" s="36"/>
      <c r="BV632" s="36"/>
      <c r="BW632" s="36"/>
      <c r="BX632" s="36"/>
      <c r="BY632" s="36"/>
      <c r="BZ632" s="36"/>
      <c r="CA632" s="36"/>
      <c r="CB632" s="36"/>
      <c r="CC632" s="36"/>
      <c r="CD632" s="36"/>
      <c r="CE632" s="36"/>
      <c r="CF632" s="36"/>
      <c r="CG632" s="36"/>
      <c r="CH632" s="36"/>
      <c r="CI632" s="36"/>
      <c r="CJ632" s="36"/>
      <c r="CK632" s="36"/>
      <c r="CL632" s="36"/>
      <c r="CM632" s="36"/>
      <c r="CN632" s="36"/>
      <c r="CO632" s="36"/>
      <c r="CP632" s="36"/>
      <c r="CQ632" s="36"/>
      <c r="CR632" s="36"/>
      <c r="CS632" s="36"/>
      <c r="CT632" s="36"/>
      <c r="CU632" s="36"/>
      <c r="CV632" s="36"/>
      <c r="CW632" s="36"/>
      <c r="CX632" s="36"/>
      <c r="CY632" s="36"/>
      <c r="CZ632" s="36"/>
      <c r="DA632" s="36"/>
      <c r="DB632" s="36"/>
      <c r="DC632" s="36"/>
      <c r="DD632" s="36"/>
      <c r="DE632" s="36"/>
      <c r="DF632" s="36"/>
      <c r="DG632" s="36"/>
      <c r="DH632" s="36"/>
      <c r="DI632" s="36"/>
      <c r="DJ632" s="36"/>
      <c r="DK632" s="36"/>
      <c r="DL632" s="36"/>
      <c r="DM632" s="36"/>
      <c r="DN632" s="36"/>
      <c r="DO632" s="36"/>
      <c r="DP632" s="36"/>
      <c r="DQ632" s="36"/>
      <c r="DR632" s="36"/>
      <c r="DS632" s="36"/>
      <c r="DT632" s="36"/>
      <c r="DU632" s="36"/>
      <c r="DV632" s="36"/>
      <c r="DW632" s="36"/>
      <c r="DX632" s="36"/>
      <c r="DY632" s="36"/>
      <c r="DZ632" s="36"/>
      <c r="EA632" s="36"/>
      <c r="EB632" s="36"/>
      <c r="EC632" s="36"/>
      <c r="ED632" s="36"/>
      <c r="EE632" s="36"/>
      <c r="EF632" s="36"/>
      <c r="EG632" s="36"/>
      <c r="EH632" s="36"/>
      <c r="EI632" s="36"/>
      <c r="EJ632" s="36"/>
      <c r="EK632" s="36"/>
      <c r="EL632" s="36"/>
      <c r="EM632" s="36"/>
      <c r="EN632" s="36"/>
      <c r="EO632" s="36"/>
      <c r="EP632" s="36"/>
      <c r="EQ632" s="36"/>
      <c r="ER632" s="36"/>
      <c r="ES632" s="36"/>
      <c r="ET632" s="36"/>
      <c r="EU632" s="36"/>
    </row>
    <row r="633" spans="1:151" ht="183.75" customHeight="1" x14ac:dyDescent="0.3">
      <c r="A633" s="36"/>
      <c r="B633" s="36"/>
      <c r="C633" s="36"/>
      <c r="D633" s="36"/>
      <c r="E633" s="37"/>
      <c r="F633" s="36"/>
      <c r="G633" s="36"/>
      <c r="H633" s="36"/>
      <c r="I633" s="37"/>
      <c r="J633" s="38"/>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8"/>
      <c r="AS633" s="36"/>
      <c r="AT633" s="36"/>
      <c r="AU633" s="36"/>
      <c r="AV633" s="36"/>
      <c r="AW633" s="36"/>
      <c r="AX633" s="36"/>
      <c r="AY633" s="36"/>
      <c r="AZ633" s="36"/>
      <c r="BA633" s="36"/>
      <c r="BB633" s="36"/>
      <c r="BC633" s="36"/>
      <c r="BD633" s="36"/>
      <c r="BE633" s="36"/>
      <c r="BF633" s="36"/>
      <c r="BG633" s="36"/>
      <c r="BH633" s="36"/>
      <c r="BI633" s="36"/>
      <c r="BJ633" s="36"/>
      <c r="BK633" s="36"/>
      <c r="BL633" s="36"/>
      <c r="BM633" s="36"/>
      <c r="BN633" s="36"/>
      <c r="BO633" s="36"/>
      <c r="BP633" s="36"/>
      <c r="BQ633" s="36"/>
      <c r="BR633" s="36"/>
      <c r="BS633" s="36"/>
      <c r="BT633" s="36"/>
      <c r="BU633" s="36"/>
      <c r="BV633" s="36"/>
      <c r="BW633" s="36"/>
      <c r="BX633" s="36"/>
      <c r="BY633" s="36"/>
      <c r="BZ633" s="36"/>
      <c r="CA633" s="36"/>
      <c r="CB633" s="36"/>
      <c r="CC633" s="36"/>
      <c r="CD633" s="36"/>
      <c r="CE633" s="36"/>
      <c r="CF633" s="36"/>
      <c r="CG633" s="36"/>
      <c r="CH633" s="36"/>
      <c r="CI633" s="36"/>
      <c r="CJ633" s="36"/>
      <c r="CK633" s="36"/>
      <c r="CL633" s="36"/>
      <c r="CM633" s="36"/>
      <c r="CN633" s="36"/>
      <c r="CO633" s="36"/>
      <c r="CP633" s="36"/>
      <c r="CQ633" s="36"/>
      <c r="CR633" s="36"/>
      <c r="CS633" s="36"/>
      <c r="CT633" s="36"/>
      <c r="CU633" s="36"/>
      <c r="CV633" s="36"/>
      <c r="CW633" s="36"/>
      <c r="CX633" s="36"/>
      <c r="CY633" s="36"/>
      <c r="CZ633" s="36"/>
      <c r="DA633" s="36"/>
      <c r="DB633" s="36"/>
      <c r="DC633" s="36"/>
      <c r="DD633" s="36"/>
      <c r="DE633" s="36"/>
      <c r="DF633" s="36"/>
      <c r="DG633" s="36"/>
      <c r="DH633" s="36"/>
      <c r="DI633" s="36"/>
      <c r="DJ633" s="36"/>
      <c r="DK633" s="36"/>
      <c r="DL633" s="36"/>
      <c r="DM633" s="36"/>
      <c r="DN633" s="36"/>
      <c r="DO633" s="36"/>
      <c r="DP633" s="36"/>
      <c r="DQ633" s="36"/>
      <c r="DR633" s="36"/>
      <c r="DS633" s="36"/>
      <c r="DT633" s="36"/>
      <c r="DU633" s="36"/>
      <c r="DV633" s="36"/>
      <c r="DW633" s="36"/>
      <c r="DX633" s="36"/>
      <c r="DY633" s="36"/>
      <c r="DZ633" s="36"/>
      <c r="EA633" s="36"/>
      <c r="EB633" s="36"/>
      <c r="EC633" s="36"/>
      <c r="ED633" s="36"/>
      <c r="EE633" s="36"/>
      <c r="EF633" s="36"/>
      <c r="EG633" s="36"/>
      <c r="EH633" s="36"/>
      <c r="EI633" s="36"/>
      <c r="EJ633" s="36"/>
      <c r="EK633" s="36"/>
      <c r="EL633" s="36"/>
      <c r="EM633" s="36"/>
      <c r="EN633" s="36"/>
      <c r="EO633" s="36"/>
      <c r="EP633" s="36"/>
      <c r="EQ633" s="36"/>
      <c r="ER633" s="36"/>
      <c r="ES633" s="36"/>
      <c r="ET633" s="36"/>
      <c r="EU633" s="36"/>
    </row>
    <row r="634" spans="1:151" ht="183.75" customHeight="1" x14ac:dyDescent="0.3">
      <c r="A634" s="36"/>
      <c r="B634" s="36"/>
      <c r="C634" s="36"/>
      <c r="D634" s="36"/>
      <c r="E634" s="37"/>
      <c r="F634" s="36"/>
      <c r="G634" s="36"/>
      <c r="H634" s="36"/>
      <c r="I634" s="37"/>
      <c r="J634" s="38"/>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8"/>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c r="CC634" s="36"/>
      <c r="CD634" s="36"/>
      <c r="CE634" s="36"/>
      <c r="CF634" s="36"/>
      <c r="CG634" s="36"/>
      <c r="CH634" s="36"/>
      <c r="CI634" s="36"/>
      <c r="CJ634" s="36"/>
      <c r="CK634" s="36"/>
      <c r="CL634" s="36"/>
      <c r="CM634" s="36"/>
      <c r="CN634" s="36"/>
      <c r="CO634" s="36"/>
      <c r="CP634" s="36"/>
      <c r="CQ634" s="36"/>
      <c r="CR634" s="36"/>
      <c r="CS634" s="36"/>
      <c r="CT634" s="36"/>
      <c r="CU634" s="36"/>
      <c r="CV634" s="36"/>
      <c r="CW634" s="36"/>
      <c r="CX634" s="36"/>
      <c r="CY634" s="36"/>
      <c r="CZ634" s="36"/>
      <c r="DA634" s="36"/>
      <c r="DB634" s="36"/>
      <c r="DC634" s="36"/>
      <c r="DD634" s="36"/>
      <c r="DE634" s="36"/>
      <c r="DF634" s="36"/>
      <c r="DG634" s="36"/>
      <c r="DH634" s="36"/>
      <c r="DI634" s="36"/>
      <c r="DJ634" s="36"/>
      <c r="DK634" s="36"/>
      <c r="DL634" s="36"/>
      <c r="DM634" s="36"/>
      <c r="DN634" s="36"/>
      <c r="DO634" s="36"/>
      <c r="DP634" s="36"/>
      <c r="DQ634" s="36"/>
      <c r="DR634" s="36"/>
      <c r="DS634" s="36"/>
      <c r="DT634" s="36"/>
      <c r="DU634" s="36"/>
      <c r="DV634" s="36"/>
      <c r="DW634" s="36"/>
      <c r="DX634" s="36"/>
      <c r="DY634" s="36"/>
      <c r="DZ634" s="36"/>
      <c r="EA634" s="36"/>
      <c r="EB634" s="36"/>
      <c r="EC634" s="36"/>
      <c r="ED634" s="36"/>
      <c r="EE634" s="36"/>
      <c r="EF634" s="36"/>
      <c r="EG634" s="36"/>
      <c r="EH634" s="36"/>
      <c r="EI634" s="36"/>
      <c r="EJ634" s="36"/>
      <c r="EK634" s="36"/>
      <c r="EL634" s="36"/>
      <c r="EM634" s="36"/>
      <c r="EN634" s="36"/>
      <c r="EO634" s="36"/>
      <c r="EP634" s="36"/>
      <c r="EQ634" s="36"/>
      <c r="ER634" s="36"/>
      <c r="ES634" s="36"/>
      <c r="ET634" s="36"/>
      <c r="EU634" s="36"/>
    </row>
    <row r="635" spans="1:151" ht="183.75" customHeight="1" x14ac:dyDescent="0.3">
      <c r="A635" s="36"/>
      <c r="B635" s="36"/>
      <c r="C635" s="36"/>
      <c r="D635" s="36"/>
      <c r="E635" s="37"/>
      <c r="F635" s="36"/>
      <c r="G635" s="36"/>
      <c r="H635" s="36"/>
      <c r="I635" s="37"/>
      <c r="J635" s="38"/>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8"/>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c r="CC635" s="36"/>
      <c r="CD635" s="36"/>
      <c r="CE635" s="36"/>
      <c r="CF635" s="36"/>
      <c r="CG635" s="36"/>
      <c r="CH635" s="36"/>
      <c r="CI635" s="36"/>
      <c r="CJ635" s="36"/>
      <c r="CK635" s="36"/>
      <c r="CL635" s="36"/>
      <c r="CM635" s="36"/>
      <c r="CN635" s="36"/>
      <c r="CO635" s="36"/>
      <c r="CP635" s="36"/>
      <c r="CQ635" s="36"/>
      <c r="CR635" s="36"/>
      <c r="CS635" s="36"/>
      <c r="CT635" s="36"/>
      <c r="CU635" s="36"/>
      <c r="CV635" s="36"/>
      <c r="CW635" s="36"/>
      <c r="CX635" s="36"/>
      <c r="CY635" s="36"/>
      <c r="CZ635" s="36"/>
      <c r="DA635" s="36"/>
      <c r="DB635" s="36"/>
      <c r="DC635" s="36"/>
      <c r="DD635" s="36"/>
      <c r="DE635" s="36"/>
      <c r="DF635" s="36"/>
      <c r="DG635" s="36"/>
      <c r="DH635" s="36"/>
      <c r="DI635" s="36"/>
      <c r="DJ635" s="36"/>
      <c r="DK635" s="36"/>
      <c r="DL635" s="36"/>
      <c r="DM635" s="36"/>
      <c r="DN635" s="36"/>
      <c r="DO635" s="36"/>
      <c r="DP635" s="36"/>
      <c r="DQ635" s="36"/>
      <c r="DR635" s="36"/>
      <c r="DS635" s="36"/>
      <c r="DT635" s="36"/>
      <c r="DU635" s="36"/>
      <c r="DV635" s="36"/>
      <c r="DW635" s="36"/>
      <c r="DX635" s="36"/>
      <c r="DY635" s="36"/>
      <c r="DZ635" s="36"/>
      <c r="EA635" s="36"/>
      <c r="EB635" s="36"/>
      <c r="EC635" s="36"/>
      <c r="ED635" s="36"/>
      <c r="EE635" s="36"/>
      <c r="EF635" s="36"/>
      <c r="EG635" s="36"/>
      <c r="EH635" s="36"/>
      <c r="EI635" s="36"/>
      <c r="EJ635" s="36"/>
      <c r="EK635" s="36"/>
      <c r="EL635" s="36"/>
      <c r="EM635" s="36"/>
      <c r="EN635" s="36"/>
      <c r="EO635" s="36"/>
      <c r="EP635" s="36"/>
      <c r="EQ635" s="36"/>
      <c r="ER635" s="36"/>
      <c r="ES635" s="36"/>
      <c r="ET635" s="36"/>
      <c r="EU635" s="36"/>
    </row>
    <row r="636" spans="1:151" ht="183.75" customHeight="1" x14ac:dyDescent="0.3">
      <c r="A636" s="36"/>
      <c r="B636" s="36"/>
      <c r="C636" s="36"/>
      <c r="D636" s="36"/>
      <c r="E636" s="37"/>
      <c r="F636" s="36"/>
      <c r="G636" s="36"/>
      <c r="H636" s="36"/>
      <c r="I636" s="37"/>
      <c r="J636" s="38"/>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8"/>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c r="BS636" s="36"/>
      <c r="BT636" s="36"/>
      <c r="BU636" s="36"/>
      <c r="BV636" s="36"/>
      <c r="BW636" s="36"/>
      <c r="BX636" s="36"/>
      <c r="BY636" s="36"/>
      <c r="BZ636" s="36"/>
      <c r="CA636" s="36"/>
      <c r="CB636" s="36"/>
      <c r="CC636" s="36"/>
      <c r="CD636" s="36"/>
      <c r="CE636" s="36"/>
      <c r="CF636" s="36"/>
      <c r="CG636" s="36"/>
      <c r="CH636" s="36"/>
      <c r="CI636" s="36"/>
      <c r="CJ636" s="36"/>
      <c r="CK636" s="36"/>
      <c r="CL636" s="36"/>
      <c r="CM636" s="36"/>
      <c r="CN636" s="36"/>
      <c r="CO636" s="36"/>
      <c r="CP636" s="36"/>
      <c r="CQ636" s="36"/>
      <c r="CR636" s="36"/>
      <c r="CS636" s="36"/>
      <c r="CT636" s="36"/>
      <c r="CU636" s="36"/>
      <c r="CV636" s="36"/>
      <c r="CW636" s="36"/>
      <c r="CX636" s="36"/>
      <c r="CY636" s="36"/>
      <c r="CZ636" s="36"/>
      <c r="DA636" s="36"/>
      <c r="DB636" s="36"/>
      <c r="DC636" s="36"/>
      <c r="DD636" s="36"/>
      <c r="DE636" s="36"/>
      <c r="DF636" s="36"/>
      <c r="DG636" s="36"/>
      <c r="DH636" s="36"/>
      <c r="DI636" s="36"/>
      <c r="DJ636" s="36"/>
      <c r="DK636" s="36"/>
      <c r="DL636" s="36"/>
      <c r="DM636" s="36"/>
      <c r="DN636" s="36"/>
      <c r="DO636" s="36"/>
      <c r="DP636" s="36"/>
      <c r="DQ636" s="36"/>
      <c r="DR636" s="36"/>
      <c r="DS636" s="36"/>
      <c r="DT636" s="36"/>
      <c r="DU636" s="36"/>
      <c r="DV636" s="36"/>
      <c r="DW636" s="36"/>
      <c r="DX636" s="36"/>
      <c r="DY636" s="36"/>
      <c r="DZ636" s="36"/>
      <c r="EA636" s="36"/>
      <c r="EB636" s="36"/>
      <c r="EC636" s="36"/>
      <c r="ED636" s="36"/>
      <c r="EE636" s="36"/>
      <c r="EF636" s="36"/>
      <c r="EG636" s="36"/>
      <c r="EH636" s="36"/>
      <c r="EI636" s="36"/>
      <c r="EJ636" s="36"/>
      <c r="EK636" s="36"/>
      <c r="EL636" s="36"/>
      <c r="EM636" s="36"/>
      <c r="EN636" s="36"/>
      <c r="EO636" s="36"/>
      <c r="EP636" s="36"/>
      <c r="EQ636" s="36"/>
      <c r="ER636" s="36"/>
      <c r="ES636" s="36"/>
      <c r="ET636" s="36"/>
      <c r="EU636" s="36"/>
    </row>
    <row r="637" spans="1:151" ht="183.75" customHeight="1" x14ac:dyDescent="0.3">
      <c r="A637" s="36"/>
      <c r="B637" s="36"/>
      <c r="C637" s="36"/>
      <c r="D637" s="36"/>
      <c r="E637" s="37"/>
      <c r="F637" s="36"/>
      <c r="G637" s="36"/>
      <c r="H637" s="36"/>
      <c r="I637" s="37"/>
      <c r="J637" s="38"/>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8"/>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c r="BS637" s="36"/>
      <c r="BT637" s="36"/>
      <c r="BU637" s="36"/>
      <c r="BV637" s="36"/>
      <c r="BW637" s="36"/>
      <c r="BX637" s="36"/>
      <c r="BY637" s="36"/>
      <c r="BZ637" s="36"/>
      <c r="CA637" s="36"/>
      <c r="CB637" s="36"/>
      <c r="CC637" s="36"/>
      <c r="CD637" s="36"/>
      <c r="CE637" s="36"/>
      <c r="CF637" s="36"/>
      <c r="CG637" s="36"/>
      <c r="CH637" s="36"/>
      <c r="CI637" s="36"/>
      <c r="CJ637" s="36"/>
      <c r="CK637" s="36"/>
      <c r="CL637" s="36"/>
      <c r="CM637" s="36"/>
      <c r="CN637" s="36"/>
      <c r="CO637" s="36"/>
      <c r="CP637" s="36"/>
      <c r="CQ637" s="36"/>
      <c r="CR637" s="36"/>
      <c r="CS637" s="36"/>
      <c r="CT637" s="36"/>
      <c r="CU637" s="36"/>
      <c r="CV637" s="36"/>
      <c r="CW637" s="36"/>
      <c r="CX637" s="36"/>
      <c r="CY637" s="36"/>
      <c r="CZ637" s="36"/>
      <c r="DA637" s="36"/>
      <c r="DB637" s="36"/>
      <c r="DC637" s="36"/>
      <c r="DD637" s="36"/>
      <c r="DE637" s="36"/>
      <c r="DF637" s="36"/>
      <c r="DG637" s="36"/>
      <c r="DH637" s="36"/>
      <c r="DI637" s="36"/>
      <c r="DJ637" s="36"/>
      <c r="DK637" s="36"/>
      <c r="DL637" s="36"/>
      <c r="DM637" s="36"/>
      <c r="DN637" s="36"/>
      <c r="DO637" s="36"/>
      <c r="DP637" s="36"/>
      <c r="DQ637" s="36"/>
      <c r="DR637" s="36"/>
      <c r="DS637" s="36"/>
      <c r="DT637" s="36"/>
      <c r="DU637" s="36"/>
      <c r="DV637" s="36"/>
      <c r="DW637" s="36"/>
      <c r="DX637" s="36"/>
      <c r="DY637" s="36"/>
      <c r="DZ637" s="36"/>
      <c r="EA637" s="36"/>
      <c r="EB637" s="36"/>
      <c r="EC637" s="36"/>
      <c r="ED637" s="36"/>
      <c r="EE637" s="36"/>
      <c r="EF637" s="36"/>
      <c r="EG637" s="36"/>
      <c r="EH637" s="36"/>
      <c r="EI637" s="36"/>
      <c r="EJ637" s="36"/>
      <c r="EK637" s="36"/>
      <c r="EL637" s="36"/>
      <c r="EM637" s="36"/>
      <c r="EN637" s="36"/>
      <c r="EO637" s="36"/>
      <c r="EP637" s="36"/>
      <c r="EQ637" s="36"/>
      <c r="ER637" s="36"/>
      <c r="ES637" s="36"/>
      <c r="ET637" s="36"/>
      <c r="EU637" s="36"/>
    </row>
    <row r="638" spans="1:151" ht="183.75" customHeight="1" x14ac:dyDescent="0.3">
      <c r="A638" s="36"/>
      <c r="B638" s="36"/>
      <c r="C638" s="36"/>
      <c r="D638" s="36"/>
      <c r="E638" s="37"/>
      <c r="F638" s="36"/>
      <c r="G638" s="36"/>
      <c r="H638" s="36"/>
      <c r="I638" s="37"/>
      <c r="J638" s="38"/>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8"/>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c r="CC638" s="36"/>
      <c r="CD638" s="36"/>
      <c r="CE638" s="36"/>
      <c r="CF638" s="36"/>
      <c r="CG638" s="36"/>
      <c r="CH638" s="36"/>
      <c r="CI638" s="36"/>
      <c r="CJ638" s="36"/>
      <c r="CK638" s="36"/>
      <c r="CL638" s="36"/>
      <c r="CM638" s="36"/>
      <c r="CN638" s="36"/>
      <c r="CO638" s="36"/>
      <c r="CP638" s="36"/>
      <c r="CQ638" s="36"/>
      <c r="CR638" s="36"/>
      <c r="CS638" s="36"/>
      <c r="CT638" s="36"/>
      <c r="CU638" s="36"/>
      <c r="CV638" s="36"/>
      <c r="CW638" s="36"/>
      <c r="CX638" s="36"/>
      <c r="CY638" s="36"/>
      <c r="CZ638" s="36"/>
      <c r="DA638" s="36"/>
      <c r="DB638" s="36"/>
      <c r="DC638" s="36"/>
      <c r="DD638" s="36"/>
      <c r="DE638" s="36"/>
      <c r="DF638" s="36"/>
      <c r="DG638" s="36"/>
      <c r="DH638" s="36"/>
      <c r="DI638" s="36"/>
      <c r="DJ638" s="36"/>
      <c r="DK638" s="36"/>
      <c r="DL638" s="36"/>
      <c r="DM638" s="36"/>
      <c r="DN638" s="36"/>
      <c r="DO638" s="36"/>
      <c r="DP638" s="36"/>
      <c r="DQ638" s="36"/>
      <c r="DR638" s="36"/>
      <c r="DS638" s="36"/>
      <c r="DT638" s="36"/>
      <c r="DU638" s="36"/>
      <c r="DV638" s="36"/>
      <c r="DW638" s="36"/>
      <c r="DX638" s="36"/>
      <c r="DY638" s="36"/>
      <c r="DZ638" s="36"/>
      <c r="EA638" s="36"/>
      <c r="EB638" s="36"/>
      <c r="EC638" s="36"/>
      <c r="ED638" s="36"/>
      <c r="EE638" s="36"/>
      <c r="EF638" s="36"/>
      <c r="EG638" s="36"/>
      <c r="EH638" s="36"/>
      <c r="EI638" s="36"/>
      <c r="EJ638" s="36"/>
      <c r="EK638" s="36"/>
      <c r="EL638" s="36"/>
      <c r="EM638" s="36"/>
      <c r="EN638" s="36"/>
      <c r="EO638" s="36"/>
      <c r="EP638" s="36"/>
      <c r="EQ638" s="36"/>
      <c r="ER638" s="36"/>
      <c r="ES638" s="36"/>
      <c r="ET638" s="36"/>
      <c r="EU638" s="36"/>
    </row>
    <row r="639" spans="1:151" ht="183.75" customHeight="1" x14ac:dyDescent="0.3">
      <c r="A639" s="36"/>
      <c r="B639" s="36"/>
      <c r="C639" s="36"/>
      <c r="D639" s="36"/>
      <c r="E639" s="37"/>
      <c r="F639" s="36"/>
      <c r="G639" s="36"/>
      <c r="H639" s="36"/>
      <c r="I639" s="37"/>
      <c r="J639" s="38"/>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8"/>
      <c r="AS639" s="36"/>
      <c r="AT639" s="36"/>
      <c r="AU639" s="36"/>
      <c r="AV639" s="36"/>
      <c r="AW639" s="36"/>
      <c r="AX639" s="36"/>
      <c r="AY639" s="36"/>
      <c r="AZ639" s="36"/>
      <c r="BA639" s="36"/>
      <c r="BB639" s="36"/>
      <c r="BC639" s="36"/>
      <c r="BD639" s="36"/>
      <c r="BE639" s="36"/>
      <c r="BF639" s="36"/>
      <c r="BG639" s="36"/>
      <c r="BH639" s="36"/>
      <c r="BI639" s="36"/>
      <c r="BJ639" s="36"/>
      <c r="BK639" s="36"/>
      <c r="BL639" s="36"/>
      <c r="BM639" s="36"/>
      <c r="BN639" s="36"/>
      <c r="BO639" s="36"/>
      <c r="BP639" s="36"/>
      <c r="BQ639" s="36"/>
      <c r="BR639" s="36"/>
      <c r="BS639" s="36"/>
      <c r="BT639" s="36"/>
      <c r="BU639" s="36"/>
      <c r="BV639" s="36"/>
      <c r="BW639" s="36"/>
      <c r="BX639" s="36"/>
      <c r="BY639" s="36"/>
      <c r="BZ639" s="36"/>
      <c r="CA639" s="36"/>
      <c r="CB639" s="36"/>
      <c r="CC639" s="36"/>
      <c r="CD639" s="36"/>
      <c r="CE639" s="36"/>
      <c r="CF639" s="36"/>
      <c r="CG639" s="36"/>
      <c r="CH639" s="36"/>
      <c r="CI639" s="36"/>
      <c r="CJ639" s="36"/>
      <c r="CK639" s="36"/>
      <c r="CL639" s="36"/>
      <c r="CM639" s="36"/>
      <c r="CN639" s="36"/>
      <c r="CO639" s="36"/>
      <c r="CP639" s="36"/>
      <c r="CQ639" s="36"/>
      <c r="CR639" s="36"/>
      <c r="CS639" s="36"/>
      <c r="CT639" s="36"/>
      <c r="CU639" s="36"/>
      <c r="CV639" s="36"/>
      <c r="CW639" s="36"/>
      <c r="CX639" s="36"/>
      <c r="CY639" s="36"/>
      <c r="CZ639" s="36"/>
      <c r="DA639" s="36"/>
      <c r="DB639" s="36"/>
      <c r="DC639" s="36"/>
      <c r="DD639" s="36"/>
      <c r="DE639" s="36"/>
      <c r="DF639" s="36"/>
      <c r="DG639" s="36"/>
      <c r="DH639" s="36"/>
      <c r="DI639" s="36"/>
      <c r="DJ639" s="36"/>
      <c r="DK639" s="36"/>
      <c r="DL639" s="36"/>
      <c r="DM639" s="36"/>
      <c r="DN639" s="36"/>
      <c r="DO639" s="36"/>
      <c r="DP639" s="36"/>
      <c r="DQ639" s="36"/>
      <c r="DR639" s="36"/>
      <c r="DS639" s="36"/>
      <c r="DT639" s="36"/>
      <c r="DU639" s="36"/>
      <c r="DV639" s="36"/>
      <c r="DW639" s="36"/>
      <c r="DX639" s="36"/>
      <c r="DY639" s="36"/>
      <c r="DZ639" s="36"/>
      <c r="EA639" s="36"/>
      <c r="EB639" s="36"/>
      <c r="EC639" s="36"/>
      <c r="ED639" s="36"/>
      <c r="EE639" s="36"/>
      <c r="EF639" s="36"/>
      <c r="EG639" s="36"/>
      <c r="EH639" s="36"/>
      <c r="EI639" s="36"/>
      <c r="EJ639" s="36"/>
      <c r="EK639" s="36"/>
      <c r="EL639" s="36"/>
      <c r="EM639" s="36"/>
      <c r="EN639" s="36"/>
      <c r="EO639" s="36"/>
      <c r="EP639" s="36"/>
      <c r="EQ639" s="36"/>
      <c r="ER639" s="36"/>
      <c r="ES639" s="36"/>
      <c r="ET639" s="36"/>
      <c r="EU639" s="36"/>
    </row>
    <row r="640" spans="1:151" ht="183.75" customHeight="1" x14ac:dyDescent="0.3">
      <c r="A640" s="36"/>
      <c r="B640" s="36"/>
      <c r="C640" s="36"/>
      <c r="D640" s="36"/>
      <c r="E640" s="37"/>
      <c r="F640" s="36"/>
      <c r="G640" s="36"/>
      <c r="H640" s="36"/>
      <c r="I640" s="37"/>
      <c r="J640" s="38"/>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8"/>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c r="BR640" s="36"/>
      <c r="BS640" s="36"/>
      <c r="BT640" s="36"/>
      <c r="BU640" s="36"/>
      <c r="BV640" s="36"/>
      <c r="BW640" s="36"/>
      <c r="BX640" s="36"/>
      <c r="BY640" s="36"/>
      <c r="BZ640" s="36"/>
      <c r="CA640" s="36"/>
      <c r="CB640" s="36"/>
      <c r="CC640" s="36"/>
      <c r="CD640" s="36"/>
      <c r="CE640" s="36"/>
      <c r="CF640" s="36"/>
      <c r="CG640" s="36"/>
      <c r="CH640" s="36"/>
      <c r="CI640" s="36"/>
      <c r="CJ640" s="36"/>
      <c r="CK640" s="36"/>
      <c r="CL640" s="36"/>
      <c r="CM640" s="36"/>
      <c r="CN640" s="36"/>
      <c r="CO640" s="36"/>
      <c r="CP640" s="36"/>
      <c r="CQ640" s="36"/>
      <c r="CR640" s="36"/>
      <c r="CS640" s="36"/>
      <c r="CT640" s="36"/>
      <c r="CU640" s="36"/>
      <c r="CV640" s="36"/>
      <c r="CW640" s="36"/>
      <c r="CX640" s="36"/>
      <c r="CY640" s="36"/>
      <c r="CZ640" s="36"/>
      <c r="DA640" s="36"/>
      <c r="DB640" s="36"/>
      <c r="DC640" s="36"/>
      <c r="DD640" s="36"/>
      <c r="DE640" s="36"/>
      <c r="DF640" s="36"/>
      <c r="DG640" s="36"/>
      <c r="DH640" s="36"/>
      <c r="DI640" s="36"/>
      <c r="DJ640" s="36"/>
      <c r="DK640" s="36"/>
      <c r="DL640" s="36"/>
      <c r="DM640" s="36"/>
      <c r="DN640" s="36"/>
      <c r="DO640" s="36"/>
      <c r="DP640" s="36"/>
      <c r="DQ640" s="36"/>
      <c r="DR640" s="36"/>
      <c r="DS640" s="36"/>
      <c r="DT640" s="36"/>
      <c r="DU640" s="36"/>
      <c r="DV640" s="36"/>
      <c r="DW640" s="36"/>
      <c r="DX640" s="36"/>
      <c r="DY640" s="36"/>
      <c r="DZ640" s="36"/>
      <c r="EA640" s="36"/>
      <c r="EB640" s="36"/>
      <c r="EC640" s="36"/>
      <c r="ED640" s="36"/>
      <c r="EE640" s="36"/>
      <c r="EF640" s="36"/>
      <c r="EG640" s="36"/>
      <c r="EH640" s="36"/>
      <c r="EI640" s="36"/>
      <c r="EJ640" s="36"/>
      <c r="EK640" s="36"/>
      <c r="EL640" s="36"/>
      <c r="EM640" s="36"/>
      <c r="EN640" s="36"/>
      <c r="EO640" s="36"/>
      <c r="EP640" s="36"/>
      <c r="EQ640" s="36"/>
      <c r="ER640" s="36"/>
      <c r="ES640" s="36"/>
      <c r="ET640" s="36"/>
      <c r="EU640" s="36"/>
    </row>
    <row r="641" spans="1:151" ht="183.75" customHeight="1" x14ac:dyDescent="0.3">
      <c r="A641" s="36"/>
      <c r="B641" s="36"/>
      <c r="C641" s="36"/>
      <c r="D641" s="36"/>
      <c r="E641" s="37"/>
      <c r="F641" s="36"/>
      <c r="G641" s="36"/>
      <c r="H641" s="36"/>
      <c r="I641" s="37"/>
      <c r="J641" s="38"/>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8"/>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c r="BR641" s="36"/>
      <c r="BS641" s="36"/>
      <c r="BT641" s="36"/>
      <c r="BU641" s="36"/>
      <c r="BV641" s="36"/>
      <c r="BW641" s="36"/>
      <c r="BX641" s="36"/>
      <c r="BY641" s="36"/>
      <c r="BZ641" s="36"/>
      <c r="CA641" s="36"/>
      <c r="CB641" s="36"/>
      <c r="CC641" s="36"/>
      <c r="CD641" s="36"/>
      <c r="CE641" s="36"/>
      <c r="CF641" s="36"/>
      <c r="CG641" s="36"/>
      <c r="CH641" s="36"/>
      <c r="CI641" s="36"/>
      <c r="CJ641" s="36"/>
      <c r="CK641" s="36"/>
      <c r="CL641" s="36"/>
      <c r="CM641" s="36"/>
      <c r="CN641" s="36"/>
      <c r="CO641" s="36"/>
      <c r="CP641" s="36"/>
      <c r="CQ641" s="36"/>
      <c r="CR641" s="36"/>
      <c r="CS641" s="36"/>
      <c r="CT641" s="36"/>
      <c r="CU641" s="36"/>
      <c r="CV641" s="36"/>
      <c r="CW641" s="36"/>
      <c r="CX641" s="36"/>
      <c r="CY641" s="36"/>
      <c r="CZ641" s="36"/>
      <c r="DA641" s="36"/>
      <c r="DB641" s="36"/>
      <c r="DC641" s="36"/>
      <c r="DD641" s="36"/>
      <c r="DE641" s="36"/>
      <c r="DF641" s="36"/>
      <c r="DG641" s="36"/>
      <c r="DH641" s="36"/>
      <c r="DI641" s="36"/>
      <c r="DJ641" s="36"/>
      <c r="DK641" s="36"/>
      <c r="DL641" s="36"/>
      <c r="DM641" s="36"/>
      <c r="DN641" s="36"/>
      <c r="DO641" s="36"/>
      <c r="DP641" s="36"/>
      <c r="DQ641" s="36"/>
      <c r="DR641" s="36"/>
      <c r="DS641" s="36"/>
      <c r="DT641" s="36"/>
      <c r="DU641" s="36"/>
      <c r="DV641" s="36"/>
      <c r="DW641" s="36"/>
      <c r="DX641" s="36"/>
      <c r="DY641" s="36"/>
      <c r="DZ641" s="36"/>
      <c r="EA641" s="36"/>
      <c r="EB641" s="36"/>
      <c r="EC641" s="36"/>
      <c r="ED641" s="36"/>
      <c r="EE641" s="36"/>
      <c r="EF641" s="36"/>
      <c r="EG641" s="36"/>
      <c r="EH641" s="36"/>
      <c r="EI641" s="36"/>
      <c r="EJ641" s="36"/>
      <c r="EK641" s="36"/>
      <c r="EL641" s="36"/>
      <c r="EM641" s="36"/>
      <c r="EN641" s="36"/>
      <c r="EO641" s="36"/>
      <c r="EP641" s="36"/>
      <c r="EQ641" s="36"/>
      <c r="ER641" s="36"/>
      <c r="ES641" s="36"/>
      <c r="ET641" s="36"/>
      <c r="EU641" s="36"/>
    </row>
    <row r="642" spans="1:151" ht="183.75" customHeight="1" x14ac:dyDescent="0.3">
      <c r="A642" s="36"/>
      <c r="B642" s="36"/>
      <c r="C642" s="36"/>
      <c r="D642" s="36"/>
      <c r="E642" s="37"/>
      <c r="F642" s="36"/>
      <c r="G642" s="36"/>
      <c r="H642" s="36"/>
      <c r="I642" s="37"/>
      <c r="J642" s="38"/>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8"/>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c r="BR642" s="36"/>
      <c r="BS642" s="36"/>
      <c r="BT642" s="36"/>
      <c r="BU642" s="36"/>
      <c r="BV642" s="36"/>
      <c r="BW642" s="36"/>
      <c r="BX642" s="36"/>
      <c r="BY642" s="36"/>
      <c r="BZ642" s="36"/>
      <c r="CA642" s="36"/>
      <c r="CB642" s="36"/>
      <c r="CC642" s="36"/>
      <c r="CD642" s="36"/>
      <c r="CE642" s="36"/>
      <c r="CF642" s="36"/>
      <c r="CG642" s="36"/>
      <c r="CH642" s="36"/>
      <c r="CI642" s="36"/>
      <c r="CJ642" s="36"/>
      <c r="CK642" s="36"/>
      <c r="CL642" s="36"/>
      <c r="CM642" s="36"/>
      <c r="CN642" s="36"/>
      <c r="CO642" s="36"/>
      <c r="CP642" s="36"/>
      <c r="CQ642" s="36"/>
      <c r="CR642" s="36"/>
      <c r="CS642" s="36"/>
      <c r="CT642" s="36"/>
      <c r="CU642" s="36"/>
      <c r="CV642" s="36"/>
      <c r="CW642" s="36"/>
      <c r="CX642" s="36"/>
      <c r="CY642" s="36"/>
      <c r="CZ642" s="36"/>
      <c r="DA642" s="36"/>
      <c r="DB642" s="36"/>
      <c r="DC642" s="36"/>
      <c r="DD642" s="36"/>
      <c r="DE642" s="36"/>
      <c r="DF642" s="36"/>
      <c r="DG642" s="36"/>
      <c r="DH642" s="36"/>
      <c r="DI642" s="36"/>
      <c r="DJ642" s="36"/>
      <c r="DK642" s="36"/>
      <c r="DL642" s="36"/>
      <c r="DM642" s="36"/>
      <c r="DN642" s="36"/>
      <c r="DO642" s="36"/>
      <c r="DP642" s="36"/>
      <c r="DQ642" s="36"/>
      <c r="DR642" s="36"/>
      <c r="DS642" s="36"/>
      <c r="DT642" s="36"/>
      <c r="DU642" s="36"/>
      <c r="DV642" s="36"/>
      <c r="DW642" s="36"/>
      <c r="DX642" s="36"/>
      <c r="DY642" s="36"/>
      <c r="DZ642" s="36"/>
      <c r="EA642" s="36"/>
      <c r="EB642" s="36"/>
      <c r="EC642" s="36"/>
      <c r="ED642" s="36"/>
      <c r="EE642" s="36"/>
      <c r="EF642" s="36"/>
      <c r="EG642" s="36"/>
      <c r="EH642" s="36"/>
      <c r="EI642" s="36"/>
      <c r="EJ642" s="36"/>
      <c r="EK642" s="36"/>
      <c r="EL642" s="36"/>
      <c r="EM642" s="36"/>
      <c r="EN642" s="36"/>
      <c r="EO642" s="36"/>
      <c r="EP642" s="36"/>
      <c r="EQ642" s="36"/>
      <c r="ER642" s="36"/>
      <c r="ES642" s="36"/>
      <c r="ET642" s="36"/>
      <c r="EU642" s="36"/>
    </row>
    <row r="643" spans="1:151" ht="183.75" customHeight="1" x14ac:dyDescent="0.3">
      <c r="A643" s="36"/>
      <c r="B643" s="36"/>
      <c r="C643" s="36"/>
      <c r="D643" s="36"/>
      <c r="E643" s="37"/>
      <c r="F643" s="36"/>
      <c r="G643" s="36"/>
      <c r="H643" s="36"/>
      <c r="I643" s="37"/>
      <c r="J643" s="38"/>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8"/>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c r="BR643" s="36"/>
      <c r="BS643" s="36"/>
      <c r="BT643" s="36"/>
      <c r="BU643" s="36"/>
      <c r="BV643" s="36"/>
      <c r="BW643" s="36"/>
      <c r="BX643" s="36"/>
      <c r="BY643" s="36"/>
      <c r="BZ643" s="36"/>
      <c r="CA643" s="36"/>
      <c r="CB643" s="36"/>
      <c r="CC643" s="36"/>
      <c r="CD643" s="36"/>
      <c r="CE643" s="36"/>
      <c r="CF643" s="36"/>
      <c r="CG643" s="36"/>
      <c r="CH643" s="36"/>
      <c r="CI643" s="36"/>
      <c r="CJ643" s="36"/>
      <c r="CK643" s="36"/>
      <c r="CL643" s="36"/>
      <c r="CM643" s="36"/>
      <c r="CN643" s="36"/>
      <c r="CO643" s="36"/>
      <c r="CP643" s="36"/>
      <c r="CQ643" s="36"/>
      <c r="CR643" s="36"/>
      <c r="CS643" s="36"/>
      <c r="CT643" s="36"/>
      <c r="CU643" s="36"/>
      <c r="CV643" s="36"/>
      <c r="CW643" s="36"/>
      <c r="CX643" s="36"/>
      <c r="CY643" s="36"/>
      <c r="CZ643" s="36"/>
      <c r="DA643" s="36"/>
      <c r="DB643" s="36"/>
      <c r="DC643" s="36"/>
      <c r="DD643" s="36"/>
      <c r="DE643" s="36"/>
      <c r="DF643" s="36"/>
      <c r="DG643" s="36"/>
      <c r="DH643" s="36"/>
      <c r="DI643" s="36"/>
      <c r="DJ643" s="36"/>
      <c r="DK643" s="36"/>
      <c r="DL643" s="36"/>
      <c r="DM643" s="36"/>
      <c r="DN643" s="36"/>
      <c r="DO643" s="36"/>
      <c r="DP643" s="36"/>
      <c r="DQ643" s="36"/>
      <c r="DR643" s="36"/>
      <c r="DS643" s="36"/>
      <c r="DT643" s="36"/>
      <c r="DU643" s="36"/>
      <c r="DV643" s="36"/>
      <c r="DW643" s="36"/>
      <c r="DX643" s="36"/>
      <c r="DY643" s="36"/>
      <c r="DZ643" s="36"/>
      <c r="EA643" s="36"/>
      <c r="EB643" s="36"/>
      <c r="EC643" s="36"/>
      <c r="ED643" s="36"/>
      <c r="EE643" s="36"/>
      <c r="EF643" s="36"/>
      <c r="EG643" s="36"/>
      <c r="EH643" s="36"/>
      <c r="EI643" s="36"/>
      <c r="EJ643" s="36"/>
      <c r="EK643" s="36"/>
      <c r="EL643" s="36"/>
      <c r="EM643" s="36"/>
      <c r="EN643" s="36"/>
      <c r="EO643" s="36"/>
      <c r="EP643" s="36"/>
      <c r="EQ643" s="36"/>
      <c r="ER643" s="36"/>
      <c r="ES643" s="36"/>
      <c r="ET643" s="36"/>
      <c r="EU643" s="36"/>
    </row>
    <row r="644" spans="1:151" ht="183.75" customHeight="1" x14ac:dyDescent="0.3">
      <c r="A644" s="36"/>
      <c r="B644" s="36"/>
      <c r="C644" s="36"/>
      <c r="D644" s="36"/>
      <c r="E644" s="37"/>
      <c r="F644" s="36"/>
      <c r="G644" s="36"/>
      <c r="H644" s="36"/>
      <c r="I644" s="37"/>
      <c r="J644" s="38"/>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8"/>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c r="BR644" s="36"/>
      <c r="BS644" s="36"/>
      <c r="BT644" s="36"/>
      <c r="BU644" s="36"/>
      <c r="BV644" s="36"/>
      <c r="BW644" s="36"/>
      <c r="BX644" s="36"/>
      <c r="BY644" s="36"/>
      <c r="BZ644" s="36"/>
      <c r="CA644" s="36"/>
      <c r="CB644" s="36"/>
      <c r="CC644" s="36"/>
      <c r="CD644" s="36"/>
      <c r="CE644" s="36"/>
      <c r="CF644" s="36"/>
      <c r="CG644" s="36"/>
      <c r="CH644" s="36"/>
      <c r="CI644" s="36"/>
      <c r="CJ644" s="36"/>
      <c r="CK644" s="36"/>
      <c r="CL644" s="36"/>
      <c r="CM644" s="36"/>
      <c r="CN644" s="36"/>
      <c r="CO644" s="36"/>
      <c r="CP644" s="36"/>
      <c r="CQ644" s="36"/>
      <c r="CR644" s="36"/>
      <c r="CS644" s="36"/>
      <c r="CT644" s="36"/>
      <c r="CU644" s="36"/>
      <c r="CV644" s="36"/>
      <c r="CW644" s="36"/>
      <c r="CX644" s="36"/>
      <c r="CY644" s="36"/>
      <c r="CZ644" s="36"/>
      <c r="DA644" s="36"/>
      <c r="DB644" s="36"/>
      <c r="DC644" s="36"/>
      <c r="DD644" s="36"/>
      <c r="DE644" s="36"/>
      <c r="DF644" s="36"/>
      <c r="DG644" s="36"/>
      <c r="DH644" s="36"/>
      <c r="DI644" s="36"/>
      <c r="DJ644" s="36"/>
      <c r="DK644" s="36"/>
      <c r="DL644" s="36"/>
      <c r="DM644" s="36"/>
      <c r="DN644" s="36"/>
      <c r="DO644" s="36"/>
      <c r="DP644" s="36"/>
      <c r="DQ644" s="36"/>
      <c r="DR644" s="36"/>
      <c r="DS644" s="36"/>
      <c r="DT644" s="36"/>
      <c r="DU644" s="36"/>
      <c r="DV644" s="36"/>
      <c r="DW644" s="36"/>
      <c r="DX644" s="36"/>
      <c r="DY644" s="36"/>
      <c r="DZ644" s="36"/>
      <c r="EA644" s="36"/>
      <c r="EB644" s="36"/>
      <c r="EC644" s="36"/>
      <c r="ED644" s="36"/>
      <c r="EE644" s="36"/>
      <c r="EF644" s="36"/>
      <c r="EG644" s="36"/>
      <c r="EH644" s="36"/>
      <c r="EI644" s="36"/>
      <c r="EJ644" s="36"/>
      <c r="EK644" s="36"/>
      <c r="EL644" s="36"/>
      <c r="EM644" s="36"/>
      <c r="EN644" s="36"/>
      <c r="EO644" s="36"/>
      <c r="EP644" s="36"/>
      <c r="EQ644" s="36"/>
      <c r="ER644" s="36"/>
      <c r="ES644" s="36"/>
      <c r="ET644" s="36"/>
      <c r="EU644" s="36"/>
    </row>
    <row r="645" spans="1:151" ht="183.75" customHeight="1" x14ac:dyDescent="0.3">
      <c r="A645" s="36"/>
      <c r="B645" s="36"/>
      <c r="C645" s="36"/>
      <c r="D645" s="36"/>
      <c r="E645" s="37"/>
      <c r="F645" s="36"/>
      <c r="G645" s="36"/>
      <c r="H645" s="36"/>
      <c r="I645" s="37"/>
      <c r="J645" s="38"/>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8"/>
      <c r="AS645" s="36"/>
      <c r="AT645" s="36"/>
      <c r="AU645" s="36"/>
      <c r="AV645" s="36"/>
      <c r="AW645" s="36"/>
      <c r="AX645" s="36"/>
      <c r="AY645" s="36"/>
      <c r="AZ645" s="36"/>
      <c r="BA645" s="36"/>
      <c r="BB645" s="36"/>
      <c r="BC645" s="36"/>
      <c r="BD645" s="36"/>
      <c r="BE645" s="36"/>
      <c r="BF645" s="36"/>
      <c r="BG645" s="36"/>
      <c r="BH645" s="36"/>
      <c r="BI645" s="36"/>
      <c r="BJ645" s="36"/>
      <c r="BK645" s="36"/>
      <c r="BL645" s="36"/>
      <c r="BM645" s="36"/>
      <c r="BN645" s="36"/>
      <c r="BO645" s="36"/>
      <c r="BP645" s="36"/>
      <c r="BQ645" s="36"/>
      <c r="BR645" s="36"/>
      <c r="BS645" s="36"/>
      <c r="BT645" s="36"/>
      <c r="BU645" s="36"/>
      <c r="BV645" s="36"/>
      <c r="BW645" s="36"/>
      <c r="BX645" s="36"/>
      <c r="BY645" s="36"/>
      <c r="BZ645" s="36"/>
      <c r="CA645" s="36"/>
      <c r="CB645" s="36"/>
      <c r="CC645" s="36"/>
      <c r="CD645" s="36"/>
      <c r="CE645" s="36"/>
      <c r="CF645" s="36"/>
      <c r="CG645" s="36"/>
      <c r="CH645" s="36"/>
      <c r="CI645" s="36"/>
      <c r="CJ645" s="36"/>
      <c r="CK645" s="36"/>
      <c r="CL645" s="36"/>
      <c r="CM645" s="36"/>
      <c r="CN645" s="36"/>
      <c r="CO645" s="36"/>
      <c r="CP645" s="36"/>
      <c r="CQ645" s="36"/>
      <c r="CR645" s="36"/>
      <c r="CS645" s="36"/>
      <c r="CT645" s="36"/>
      <c r="CU645" s="36"/>
      <c r="CV645" s="36"/>
      <c r="CW645" s="36"/>
      <c r="CX645" s="36"/>
      <c r="CY645" s="36"/>
      <c r="CZ645" s="36"/>
      <c r="DA645" s="36"/>
      <c r="DB645" s="36"/>
      <c r="DC645" s="36"/>
      <c r="DD645" s="36"/>
      <c r="DE645" s="36"/>
      <c r="DF645" s="36"/>
      <c r="DG645" s="36"/>
      <c r="DH645" s="36"/>
      <c r="DI645" s="36"/>
      <c r="DJ645" s="36"/>
      <c r="DK645" s="36"/>
      <c r="DL645" s="36"/>
      <c r="DM645" s="36"/>
      <c r="DN645" s="36"/>
      <c r="DO645" s="36"/>
      <c r="DP645" s="36"/>
      <c r="DQ645" s="36"/>
      <c r="DR645" s="36"/>
      <c r="DS645" s="36"/>
      <c r="DT645" s="36"/>
      <c r="DU645" s="36"/>
      <c r="DV645" s="36"/>
      <c r="DW645" s="36"/>
      <c r="DX645" s="36"/>
      <c r="DY645" s="36"/>
      <c r="DZ645" s="36"/>
      <c r="EA645" s="36"/>
      <c r="EB645" s="36"/>
      <c r="EC645" s="36"/>
      <c r="ED645" s="36"/>
      <c r="EE645" s="36"/>
      <c r="EF645" s="36"/>
      <c r="EG645" s="36"/>
      <c r="EH645" s="36"/>
      <c r="EI645" s="36"/>
      <c r="EJ645" s="36"/>
      <c r="EK645" s="36"/>
      <c r="EL645" s="36"/>
      <c r="EM645" s="36"/>
      <c r="EN645" s="36"/>
      <c r="EO645" s="36"/>
      <c r="EP645" s="36"/>
      <c r="EQ645" s="36"/>
      <c r="ER645" s="36"/>
      <c r="ES645" s="36"/>
      <c r="ET645" s="36"/>
      <c r="EU645" s="36"/>
    </row>
    <row r="646" spans="1:151" ht="183.75" customHeight="1" x14ac:dyDescent="0.3">
      <c r="A646" s="36"/>
      <c r="B646" s="36"/>
      <c r="C646" s="36"/>
      <c r="D646" s="36"/>
      <c r="E646" s="37"/>
      <c r="F646" s="36"/>
      <c r="G646" s="36"/>
      <c r="H646" s="36"/>
      <c r="I646" s="37"/>
      <c r="J646" s="38"/>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8"/>
      <c r="AS646" s="36"/>
      <c r="AT646" s="36"/>
      <c r="AU646" s="36"/>
      <c r="AV646" s="36"/>
      <c r="AW646" s="36"/>
      <c r="AX646" s="36"/>
      <c r="AY646" s="36"/>
      <c r="AZ646" s="36"/>
      <c r="BA646" s="36"/>
      <c r="BB646" s="36"/>
      <c r="BC646" s="36"/>
      <c r="BD646" s="36"/>
      <c r="BE646" s="36"/>
      <c r="BF646" s="36"/>
      <c r="BG646" s="36"/>
      <c r="BH646" s="36"/>
      <c r="BI646" s="36"/>
      <c r="BJ646" s="36"/>
      <c r="BK646" s="36"/>
      <c r="BL646" s="36"/>
      <c r="BM646" s="36"/>
      <c r="BN646" s="36"/>
      <c r="BO646" s="36"/>
      <c r="BP646" s="36"/>
      <c r="BQ646" s="36"/>
      <c r="BR646" s="36"/>
      <c r="BS646" s="36"/>
      <c r="BT646" s="36"/>
      <c r="BU646" s="36"/>
      <c r="BV646" s="36"/>
      <c r="BW646" s="36"/>
      <c r="BX646" s="36"/>
      <c r="BY646" s="36"/>
      <c r="BZ646" s="36"/>
      <c r="CA646" s="36"/>
      <c r="CB646" s="36"/>
      <c r="CC646" s="36"/>
      <c r="CD646" s="36"/>
      <c r="CE646" s="36"/>
      <c r="CF646" s="36"/>
      <c r="CG646" s="36"/>
      <c r="CH646" s="36"/>
      <c r="CI646" s="36"/>
      <c r="CJ646" s="36"/>
      <c r="CK646" s="36"/>
      <c r="CL646" s="36"/>
      <c r="CM646" s="36"/>
      <c r="CN646" s="36"/>
      <c r="CO646" s="36"/>
      <c r="CP646" s="36"/>
      <c r="CQ646" s="36"/>
      <c r="CR646" s="36"/>
      <c r="CS646" s="36"/>
      <c r="CT646" s="36"/>
      <c r="CU646" s="36"/>
      <c r="CV646" s="36"/>
      <c r="CW646" s="36"/>
      <c r="CX646" s="36"/>
      <c r="CY646" s="36"/>
      <c r="CZ646" s="36"/>
      <c r="DA646" s="36"/>
      <c r="DB646" s="36"/>
      <c r="DC646" s="36"/>
      <c r="DD646" s="36"/>
      <c r="DE646" s="36"/>
      <c r="DF646" s="36"/>
      <c r="DG646" s="36"/>
      <c r="DH646" s="36"/>
      <c r="DI646" s="36"/>
      <c r="DJ646" s="36"/>
      <c r="DK646" s="36"/>
      <c r="DL646" s="36"/>
      <c r="DM646" s="36"/>
      <c r="DN646" s="36"/>
      <c r="DO646" s="36"/>
      <c r="DP646" s="36"/>
      <c r="DQ646" s="36"/>
      <c r="DR646" s="36"/>
      <c r="DS646" s="36"/>
      <c r="DT646" s="36"/>
      <c r="DU646" s="36"/>
      <c r="DV646" s="36"/>
      <c r="DW646" s="36"/>
      <c r="DX646" s="36"/>
      <c r="DY646" s="36"/>
      <c r="DZ646" s="36"/>
      <c r="EA646" s="36"/>
      <c r="EB646" s="36"/>
      <c r="EC646" s="36"/>
      <c r="ED646" s="36"/>
      <c r="EE646" s="36"/>
      <c r="EF646" s="36"/>
      <c r="EG646" s="36"/>
      <c r="EH646" s="36"/>
      <c r="EI646" s="36"/>
      <c r="EJ646" s="36"/>
      <c r="EK646" s="36"/>
      <c r="EL646" s="36"/>
      <c r="EM646" s="36"/>
      <c r="EN646" s="36"/>
      <c r="EO646" s="36"/>
      <c r="EP646" s="36"/>
      <c r="EQ646" s="36"/>
      <c r="ER646" s="36"/>
      <c r="ES646" s="36"/>
      <c r="ET646" s="36"/>
      <c r="EU646" s="36"/>
    </row>
    <row r="647" spans="1:151" ht="183.75" customHeight="1" x14ac:dyDescent="0.3">
      <c r="A647" s="36"/>
      <c r="B647" s="36"/>
      <c r="C647" s="36"/>
      <c r="D647" s="36"/>
      <c r="E647" s="37"/>
      <c r="F647" s="36"/>
      <c r="G647" s="36"/>
      <c r="H647" s="36"/>
      <c r="I647" s="37"/>
      <c r="J647" s="38"/>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8"/>
      <c r="AS647" s="36"/>
      <c r="AT647" s="36"/>
      <c r="AU647" s="36"/>
      <c r="AV647" s="36"/>
      <c r="AW647" s="36"/>
      <c r="AX647" s="36"/>
      <c r="AY647" s="36"/>
      <c r="AZ647" s="36"/>
      <c r="BA647" s="36"/>
      <c r="BB647" s="36"/>
      <c r="BC647" s="36"/>
      <c r="BD647" s="36"/>
      <c r="BE647" s="36"/>
      <c r="BF647" s="36"/>
      <c r="BG647" s="36"/>
      <c r="BH647" s="36"/>
      <c r="BI647" s="36"/>
      <c r="BJ647" s="36"/>
      <c r="BK647" s="36"/>
      <c r="BL647" s="36"/>
      <c r="BM647" s="36"/>
      <c r="BN647" s="36"/>
      <c r="BO647" s="36"/>
      <c r="BP647" s="36"/>
      <c r="BQ647" s="36"/>
      <c r="BR647" s="36"/>
      <c r="BS647" s="36"/>
      <c r="BT647" s="36"/>
      <c r="BU647" s="36"/>
      <c r="BV647" s="36"/>
      <c r="BW647" s="36"/>
      <c r="BX647" s="36"/>
      <c r="BY647" s="36"/>
      <c r="BZ647" s="36"/>
      <c r="CA647" s="36"/>
      <c r="CB647" s="36"/>
      <c r="CC647" s="36"/>
      <c r="CD647" s="36"/>
      <c r="CE647" s="36"/>
      <c r="CF647" s="36"/>
      <c r="CG647" s="36"/>
      <c r="CH647" s="36"/>
      <c r="CI647" s="36"/>
      <c r="CJ647" s="36"/>
      <c r="CK647" s="36"/>
      <c r="CL647" s="36"/>
      <c r="CM647" s="36"/>
      <c r="CN647" s="36"/>
      <c r="CO647" s="36"/>
      <c r="CP647" s="36"/>
      <c r="CQ647" s="36"/>
      <c r="CR647" s="36"/>
      <c r="CS647" s="36"/>
      <c r="CT647" s="36"/>
      <c r="CU647" s="36"/>
      <c r="CV647" s="36"/>
      <c r="CW647" s="36"/>
      <c r="CX647" s="36"/>
      <c r="CY647" s="36"/>
      <c r="CZ647" s="36"/>
      <c r="DA647" s="36"/>
      <c r="DB647" s="36"/>
      <c r="DC647" s="36"/>
      <c r="DD647" s="36"/>
      <c r="DE647" s="36"/>
      <c r="DF647" s="36"/>
      <c r="DG647" s="36"/>
      <c r="DH647" s="36"/>
      <c r="DI647" s="36"/>
      <c r="DJ647" s="36"/>
      <c r="DK647" s="36"/>
      <c r="DL647" s="36"/>
      <c r="DM647" s="36"/>
      <c r="DN647" s="36"/>
      <c r="DO647" s="36"/>
      <c r="DP647" s="36"/>
      <c r="DQ647" s="36"/>
      <c r="DR647" s="36"/>
      <c r="DS647" s="36"/>
      <c r="DT647" s="36"/>
      <c r="DU647" s="36"/>
      <c r="DV647" s="36"/>
      <c r="DW647" s="36"/>
      <c r="DX647" s="36"/>
      <c r="DY647" s="36"/>
      <c r="DZ647" s="36"/>
      <c r="EA647" s="36"/>
      <c r="EB647" s="36"/>
      <c r="EC647" s="36"/>
      <c r="ED647" s="36"/>
      <c r="EE647" s="36"/>
      <c r="EF647" s="36"/>
      <c r="EG647" s="36"/>
      <c r="EH647" s="36"/>
      <c r="EI647" s="36"/>
      <c r="EJ647" s="36"/>
      <c r="EK647" s="36"/>
      <c r="EL647" s="36"/>
      <c r="EM647" s="36"/>
      <c r="EN647" s="36"/>
      <c r="EO647" s="36"/>
      <c r="EP647" s="36"/>
      <c r="EQ647" s="36"/>
      <c r="ER647" s="36"/>
      <c r="ES647" s="36"/>
      <c r="ET647" s="36"/>
      <c r="EU647" s="36"/>
    </row>
    <row r="648" spans="1:151" ht="183.75" customHeight="1" x14ac:dyDescent="0.3">
      <c r="A648" s="36"/>
      <c r="B648" s="36"/>
      <c r="C648" s="36"/>
      <c r="D648" s="36"/>
      <c r="E648" s="37"/>
      <c r="F648" s="36"/>
      <c r="G648" s="36"/>
      <c r="H648" s="36"/>
      <c r="I648" s="37"/>
      <c r="J648" s="38"/>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8"/>
      <c r="AS648" s="36"/>
      <c r="AT648" s="36"/>
      <c r="AU648" s="36"/>
      <c r="AV648" s="36"/>
      <c r="AW648" s="36"/>
      <c r="AX648" s="36"/>
      <c r="AY648" s="36"/>
      <c r="AZ648" s="36"/>
      <c r="BA648" s="36"/>
      <c r="BB648" s="36"/>
      <c r="BC648" s="36"/>
      <c r="BD648" s="36"/>
      <c r="BE648" s="36"/>
      <c r="BF648" s="36"/>
      <c r="BG648" s="36"/>
      <c r="BH648" s="36"/>
      <c r="BI648" s="36"/>
      <c r="BJ648" s="36"/>
      <c r="BK648" s="36"/>
      <c r="BL648" s="36"/>
      <c r="BM648" s="36"/>
      <c r="BN648" s="36"/>
      <c r="BO648" s="36"/>
      <c r="BP648" s="36"/>
      <c r="BQ648" s="36"/>
      <c r="BR648" s="36"/>
      <c r="BS648" s="36"/>
      <c r="BT648" s="36"/>
      <c r="BU648" s="36"/>
      <c r="BV648" s="36"/>
      <c r="BW648" s="36"/>
      <c r="BX648" s="36"/>
      <c r="BY648" s="36"/>
      <c r="BZ648" s="36"/>
      <c r="CA648" s="36"/>
      <c r="CB648" s="36"/>
      <c r="CC648" s="36"/>
      <c r="CD648" s="36"/>
      <c r="CE648" s="36"/>
      <c r="CF648" s="36"/>
      <c r="CG648" s="36"/>
      <c r="CH648" s="36"/>
      <c r="CI648" s="36"/>
      <c r="CJ648" s="36"/>
      <c r="CK648" s="36"/>
      <c r="CL648" s="36"/>
      <c r="CM648" s="36"/>
      <c r="CN648" s="36"/>
      <c r="CO648" s="36"/>
      <c r="CP648" s="36"/>
      <c r="CQ648" s="36"/>
      <c r="CR648" s="36"/>
      <c r="CS648" s="36"/>
      <c r="CT648" s="36"/>
      <c r="CU648" s="36"/>
      <c r="CV648" s="36"/>
      <c r="CW648" s="36"/>
      <c r="CX648" s="36"/>
      <c r="CY648" s="36"/>
      <c r="CZ648" s="36"/>
      <c r="DA648" s="36"/>
      <c r="DB648" s="36"/>
      <c r="DC648" s="36"/>
      <c r="DD648" s="36"/>
      <c r="DE648" s="36"/>
      <c r="DF648" s="36"/>
      <c r="DG648" s="36"/>
      <c r="DH648" s="36"/>
      <c r="DI648" s="36"/>
      <c r="DJ648" s="36"/>
      <c r="DK648" s="36"/>
      <c r="DL648" s="36"/>
      <c r="DM648" s="36"/>
      <c r="DN648" s="36"/>
      <c r="DO648" s="36"/>
      <c r="DP648" s="36"/>
      <c r="DQ648" s="36"/>
      <c r="DR648" s="36"/>
      <c r="DS648" s="36"/>
      <c r="DT648" s="36"/>
      <c r="DU648" s="36"/>
      <c r="DV648" s="36"/>
      <c r="DW648" s="36"/>
      <c r="DX648" s="36"/>
      <c r="DY648" s="36"/>
      <c r="DZ648" s="36"/>
      <c r="EA648" s="36"/>
      <c r="EB648" s="36"/>
      <c r="EC648" s="36"/>
      <c r="ED648" s="36"/>
      <c r="EE648" s="36"/>
      <c r="EF648" s="36"/>
      <c r="EG648" s="36"/>
      <c r="EH648" s="36"/>
      <c r="EI648" s="36"/>
      <c r="EJ648" s="36"/>
      <c r="EK648" s="36"/>
      <c r="EL648" s="36"/>
      <c r="EM648" s="36"/>
      <c r="EN648" s="36"/>
      <c r="EO648" s="36"/>
      <c r="EP648" s="36"/>
      <c r="EQ648" s="36"/>
      <c r="ER648" s="36"/>
      <c r="ES648" s="36"/>
      <c r="ET648" s="36"/>
      <c r="EU648" s="36"/>
    </row>
    <row r="649" spans="1:151" ht="183.75" customHeight="1" x14ac:dyDescent="0.3">
      <c r="A649" s="36"/>
      <c r="B649" s="36"/>
      <c r="C649" s="36"/>
      <c r="D649" s="36"/>
      <c r="E649" s="37"/>
      <c r="F649" s="36"/>
      <c r="G649" s="36"/>
      <c r="H649" s="36"/>
      <c r="I649" s="37"/>
      <c r="J649" s="38"/>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8"/>
      <c r="AS649" s="36"/>
      <c r="AT649" s="36"/>
      <c r="AU649" s="36"/>
      <c r="AV649" s="36"/>
      <c r="AW649" s="36"/>
      <c r="AX649" s="36"/>
      <c r="AY649" s="36"/>
      <c r="AZ649" s="36"/>
      <c r="BA649" s="36"/>
      <c r="BB649" s="36"/>
      <c r="BC649" s="36"/>
      <c r="BD649" s="36"/>
      <c r="BE649" s="36"/>
      <c r="BF649" s="36"/>
      <c r="BG649" s="36"/>
      <c r="BH649" s="36"/>
      <c r="BI649" s="36"/>
      <c r="BJ649" s="36"/>
      <c r="BK649" s="36"/>
      <c r="BL649" s="36"/>
      <c r="BM649" s="36"/>
      <c r="BN649" s="36"/>
      <c r="BO649" s="36"/>
      <c r="BP649" s="36"/>
      <c r="BQ649" s="36"/>
      <c r="BR649" s="36"/>
      <c r="BS649" s="36"/>
      <c r="BT649" s="36"/>
      <c r="BU649" s="36"/>
      <c r="BV649" s="36"/>
      <c r="BW649" s="36"/>
      <c r="BX649" s="36"/>
      <c r="BY649" s="36"/>
      <c r="BZ649" s="36"/>
      <c r="CA649" s="36"/>
      <c r="CB649" s="36"/>
      <c r="CC649" s="36"/>
      <c r="CD649" s="36"/>
      <c r="CE649" s="36"/>
      <c r="CF649" s="36"/>
      <c r="CG649" s="36"/>
      <c r="CH649" s="36"/>
      <c r="CI649" s="36"/>
      <c r="CJ649" s="36"/>
      <c r="CK649" s="36"/>
      <c r="CL649" s="36"/>
      <c r="CM649" s="36"/>
      <c r="CN649" s="36"/>
      <c r="CO649" s="36"/>
      <c r="CP649" s="36"/>
      <c r="CQ649" s="36"/>
      <c r="CR649" s="36"/>
      <c r="CS649" s="36"/>
      <c r="CT649" s="36"/>
      <c r="CU649" s="36"/>
      <c r="CV649" s="36"/>
      <c r="CW649" s="36"/>
      <c r="CX649" s="36"/>
      <c r="CY649" s="36"/>
      <c r="CZ649" s="36"/>
      <c r="DA649" s="36"/>
      <c r="DB649" s="36"/>
      <c r="DC649" s="36"/>
      <c r="DD649" s="36"/>
      <c r="DE649" s="36"/>
      <c r="DF649" s="36"/>
      <c r="DG649" s="36"/>
      <c r="DH649" s="36"/>
      <c r="DI649" s="36"/>
      <c r="DJ649" s="36"/>
      <c r="DK649" s="36"/>
      <c r="DL649" s="36"/>
      <c r="DM649" s="36"/>
      <c r="DN649" s="36"/>
      <c r="DO649" s="36"/>
      <c r="DP649" s="36"/>
      <c r="DQ649" s="36"/>
      <c r="DR649" s="36"/>
      <c r="DS649" s="36"/>
      <c r="DT649" s="36"/>
      <c r="DU649" s="36"/>
      <c r="DV649" s="36"/>
      <c r="DW649" s="36"/>
      <c r="DX649" s="36"/>
      <c r="DY649" s="36"/>
      <c r="DZ649" s="36"/>
      <c r="EA649" s="36"/>
      <c r="EB649" s="36"/>
      <c r="EC649" s="36"/>
      <c r="ED649" s="36"/>
      <c r="EE649" s="36"/>
      <c r="EF649" s="36"/>
      <c r="EG649" s="36"/>
      <c r="EH649" s="36"/>
      <c r="EI649" s="36"/>
      <c r="EJ649" s="36"/>
      <c r="EK649" s="36"/>
      <c r="EL649" s="36"/>
      <c r="EM649" s="36"/>
      <c r="EN649" s="36"/>
      <c r="EO649" s="36"/>
      <c r="EP649" s="36"/>
      <c r="EQ649" s="36"/>
      <c r="ER649" s="36"/>
      <c r="ES649" s="36"/>
      <c r="ET649" s="36"/>
      <c r="EU649" s="36"/>
    </row>
    <row r="650" spans="1:151" ht="183.75" customHeight="1" x14ac:dyDescent="0.3">
      <c r="A650" s="36"/>
      <c r="B650" s="36"/>
      <c r="C650" s="36"/>
      <c r="D650" s="36"/>
      <c r="E650" s="37"/>
      <c r="F650" s="36"/>
      <c r="G650" s="36"/>
      <c r="H650" s="36"/>
      <c r="I650" s="37"/>
      <c r="J650" s="38"/>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8"/>
      <c r="AS650" s="36"/>
      <c r="AT650" s="36"/>
      <c r="AU650" s="36"/>
      <c r="AV650" s="36"/>
      <c r="AW650" s="36"/>
      <c r="AX650" s="36"/>
      <c r="AY650" s="36"/>
      <c r="AZ650" s="36"/>
      <c r="BA650" s="36"/>
      <c r="BB650" s="36"/>
      <c r="BC650" s="36"/>
      <c r="BD650" s="36"/>
      <c r="BE650" s="36"/>
      <c r="BF650" s="36"/>
      <c r="BG650" s="36"/>
      <c r="BH650" s="36"/>
      <c r="BI650" s="36"/>
      <c r="BJ650" s="36"/>
      <c r="BK650" s="36"/>
      <c r="BL650" s="36"/>
      <c r="BM650" s="36"/>
      <c r="BN650" s="36"/>
      <c r="BO650" s="36"/>
      <c r="BP650" s="36"/>
      <c r="BQ650" s="36"/>
      <c r="BR650" s="36"/>
      <c r="BS650" s="36"/>
      <c r="BT650" s="36"/>
      <c r="BU650" s="36"/>
      <c r="BV650" s="36"/>
      <c r="BW650" s="36"/>
      <c r="BX650" s="36"/>
      <c r="BY650" s="36"/>
      <c r="BZ650" s="36"/>
      <c r="CA650" s="36"/>
      <c r="CB650" s="36"/>
      <c r="CC650" s="36"/>
      <c r="CD650" s="36"/>
      <c r="CE650" s="36"/>
      <c r="CF650" s="36"/>
      <c r="CG650" s="36"/>
      <c r="CH650" s="36"/>
      <c r="CI650" s="36"/>
      <c r="CJ650" s="36"/>
      <c r="CK650" s="36"/>
      <c r="CL650" s="36"/>
      <c r="CM650" s="36"/>
      <c r="CN650" s="36"/>
      <c r="CO650" s="36"/>
      <c r="CP650" s="36"/>
      <c r="CQ650" s="36"/>
      <c r="CR650" s="36"/>
      <c r="CS650" s="36"/>
      <c r="CT650" s="36"/>
      <c r="CU650" s="36"/>
      <c r="CV650" s="36"/>
      <c r="CW650" s="36"/>
      <c r="CX650" s="36"/>
      <c r="CY650" s="36"/>
      <c r="CZ650" s="36"/>
      <c r="DA650" s="36"/>
      <c r="DB650" s="36"/>
      <c r="DC650" s="36"/>
      <c r="DD650" s="36"/>
      <c r="DE650" s="36"/>
      <c r="DF650" s="36"/>
      <c r="DG650" s="36"/>
      <c r="DH650" s="36"/>
      <c r="DI650" s="36"/>
      <c r="DJ650" s="36"/>
      <c r="DK650" s="36"/>
      <c r="DL650" s="36"/>
      <c r="DM650" s="36"/>
      <c r="DN650" s="36"/>
      <c r="DO650" s="36"/>
      <c r="DP650" s="36"/>
      <c r="DQ650" s="36"/>
      <c r="DR650" s="36"/>
      <c r="DS650" s="36"/>
      <c r="DT650" s="36"/>
      <c r="DU650" s="36"/>
      <c r="DV650" s="36"/>
      <c r="DW650" s="36"/>
      <c r="DX650" s="36"/>
      <c r="DY650" s="36"/>
      <c r="DZ650" s="36"/>
      <c r="EA650" s="36"/>
      <c r="EB650" s="36"/>
      <c r="EC650" s="36"/>
      <c r="ED650" s="36"/>
      <c r="EE650" s="36"/>
      <c r="EF650" s="36"/>
      <c r="EG650" s="36"/>
      <c r="EH650" s="36"/>
      <c r="EI650" s="36"/>
      <c r="EJ650" s="36"/>
      <c r="EK650" s="36"/>
      <c r="EL650" s="36"/>
      <c r="EM650" s="36"/>
      <c r="EN650" s="36"/>
      <c r="EO650" s="36"/>
      <c r="EP650" s="36"/>
      <c r="EQ650" s="36"/>
      <c r="ER650" s="36"/>
      <c r="ES650" s="36"/>
      <c r="ET650" s="36"/>
      <c r="EU650" s="36"/>
    </row>
    <row r="651" spans="1:151" ht="183.75" customHeight="1" x14ac:dyDescent="0.3">
      <c r="A651" s="36"/>
      <c r="B651" s="36"/>
      <c r="C651" s="36"/>
      <c r="D651" s="36"/>
      <c r="E651" s="37"/>
      <c r="F651" s="36"/>
      <c r="G651" s="36"/>
      <c r="H651" s="36"/>
      <c r="I651" s="37"/>
      <c r="J651" s="38"/>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8"/>
      <c r="AS651" s="36"/>
      <c r="AT651" s="36"/>
      <c r="AU651" s="36"/>
      <c r="AV651" s="36"/>
      <c r="AW651" s="36"/>
      <c r="AX651" s="36"/>
      <c r="AY651" s="36"/>
      <c r="AZ651" s="36"/>
      <c r="BA651" s="36"/>
      <c r="BB651" s="36"/>
      <c r="BC651" s="36"/>
      <c r="BD651" s="36"/>
      <c r="BE651" s="36"/>
      <c r="BF651" s="36"/>
      <c r="BG651" s="36"/>
      <c r="BH651" s="36"/>
      <c r="BI651" s="36"/>
      <c r="BJ651" s="36"/>
      <c r="BK651" s="36"/>
      <c r="BL651" s="36"/>
      <c r="BM651" s="36"/>
      <c r="BN651" s="36"/>
      <c r="BO651" s="36"/>
      <c r="BP651" s="36"/>
      <c r="BQ651" s="36"/>
      <c r="BR651" s="36"/>
      <c r="BS651" s="36"/>
      <c r="BT651" s="36"/>
      <c r="BU651" s="36"/>
      <c r="BV651" s="36"/>
      <c r="BW651" s="36"/>
      <c r="BX651" s="36"/>
      <c r="BY651" s="36"/>
      <c r="BZ651" s="36"/>
      <c r="CA651" s="36"/>
      <c r="CB651" s="36"/>
      <c r="CC651" s="36"/>
      <c r="CD651" s="36"/>
      <c r="CE651" s="36"/>
      <c r="CF651" s="36"/>
      <c r="CG651" s="36"/>
      <c r="CH651" s="36"/>
      <c r="CI651" s="36"/>
      <c r="CJ651" s="36"/>
      <c r="CK651" s="36"/>
      <c r="CL651" s="36"/>
      <c r="CM651" s="36"/>
      <c r="CN651" s="36"/>
      <c r="CO651" s="36"/>
      <c r="CP651" s="36"/>
      <c r="CQ651" s="36"/>
      <c r="CR651" s="36"/>
      <c r="CS651" s="36"/>
      <c r="CT651" s="36"/>
      <c r="CU651" s="36"/>
      <c r="CV651" s="36"/>
      <c r="CW651" s="36"/>
      <c r="CX651" s="36"/>
      <c r="CY651" s="36"/>
      <c r="CZ651" s="36"/>
      <c r="DA651" s="36"/>
      <c r="DB651" s="36"/>
      <c r="DC651" s="36"/>
      <c r="DD651" s="36"/>
      <c r="DE651" s="36"/>
      <c r="DF651" s="36"/>
      <c r="DG651" s="36"/>
      <c r="DH651" s="36"/>
      <c r="DI651" s="36"/>
      <c r="DJ651" s="36"/>
      <c r="DK651" s="36"/>
      <c r="DL651" s="36"/>
      <c r="DM651" s="36"/>
      <c r="DN651" s="36"/>
      <c r="DO651" s="36"/>
      <c r="DP651" s="36"/>
      <c r="DQ651" s="36"/>
      <c r="DR651" s="36"/>
      <c r="DS651" s="36"/>
      <c r="DT651" s="36"/>
      <c r="DU651" s="36"/>
      <c r="DV651" s="36"/>
      <c r="DW651" s="36"/>
      <c r="DX651" s="36"/>
      <c r="DY651" s="36"/>
      <c r="DZ651" s="36"/>
      <c r="EA651" s="36"/>
      <c r="EB651" s="36"/>
      <c r="EC651" s="36"/>
      <c r="ED651" s="36"/>
      <c r="EE651" s="36"/>
      <c r="EF651" s="36"/>
      <c r="EG651" s="36"/>
      <c r="EH651" s="36"/>
      <c r="EI651" s="36"/>
      <c r="EJ651" s="36"/>
      <c r="EK651" s="36"/>
      <c r="EL651" s="36"/>
      <c r="EM651" s="36"/>
      <c r="EN651" s="36"/>
      <c r="EO651" s="36"/>
      <c r="EP651" s="36"/>
      <c r="EQ651" s="36"/>
      <c r="ER651" s="36"/>
      <c r="ES651" s="36"/>
      <c r="ET651" s="36"/>
      <c r="EU651" s="36"/>
    </row>
    <row r="652" spans="1:151" ht="183.75" customHeight="1" x14ac:dyDescent="0.3">
      <c r="A652" s="36"/>
      <c r="B652" s="36"/>
      <c r="C652" s="36"/>
      <c r="D652" s="36"/>
      <c r="E652" s="37"/>
      <c r="F652" s="36"/>
      <c r="G652" s="36"/>
      <c r="H652" s="36"/>
      <c r="I652" s="37"/>
      <c r="J652" s="38"/>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8"/>
      <c r="AS652" s="36"/>
      <c r="AT652" s="36"/>
      <c r="AU652" s="36"/>
      <c r="AV652" s="36"/>
      <c r="AW652" s="36"/>
      <c r="AX652" s="36"/>
      <c r="AY652" s="36"/>
      <c r="AZ652" s="36"/>
      <c r="BA652" s="36"/>
      <c r="BB652" s="36"/>
      <c r="BC652" s="36"/>
      <c r="BD652" s="36"/>
      <c r="BE652" s="36"/>
      <c r="BF652" s="36"/>
      <c r="BG652" s="36"/>
      <c r="BH652" s="36"/>
      <c r="BI652" s="36"/>
      <c r="BJ652" s="36"/>
      <c r="BK652" s="36"/>
      <c r="BL652" s="36"/>
      <c r="BM652" s="36"/>
      <c r="BN652" s="36"/>
      <c r="BO652" s="36"/>
      <c r="BP652" s="36"/>
      <c r="BQ652" s="36"/>
      <c r="BR652" s="36"/>
      <c r="BS652" s="36"/>
      <c r="BT652" s="36"/>
      <c r="BU652" s="36"/>
      <c r="BV652" s="36"/>
      <c r="BW652" s="36"/>
      <c r="BX652" s="36"/>
      <c r="BY652" s="36"/>
      <c r="BZ652" s="36"/>
      <c r="CA652" s="36"/>
      <c r="CB652" s="36"/>
      <c r="CC652" s="36"/>
      <c r="CD652" s="36"/>
      <c r="CE652" s="36"/>
      <c r="CF652" s="36"/>
      <c r="CG652" s="36"/>
      <c r="CH652" s="36"/>
      <c r="CI652" s="36"/>
      <c r="CJ652" s="36"/>
      <c r="CK652" s="36"/>
      <c r="CL652" s="36"/>
      <c r="CM652" s="36"/>
      <c r="CN652" s="36"/>
      <c r="CO652" s="36"/>
      <c r="CP652" s="36"/>
      <c r="CQ652" s="36"/>
      <c r="CR652" s="36"/>
      <c r="CS652" s="36"/>
      <c r="CT652" s="36"/>
      <c r="CU652" s="36"/>
      <c r="CV652" s="36"/>
      <c r="CW652" s="36"/>
      <c r="CX652" s="36"/>
      <c r="CY652" s="36"/>
      <c r="CZ652" s="36"/>
      <c r="DA652" s="36"/>
      <c r="DB652" s="36"/>
      <c r="DC652" s="36"/>
      <c r="DD652" s="36"/>
      <c r="DE652" s="36"/>
      <c r="DF652" s="36"/>
      <c r="DG652" s="36"/>
      <c r="DH652" s="36"/>
      <c r="DI652" s="36"/>
      <c r="DJ652" s="36"/>
      <c r="DK652" s="36"/>
      <c r="DL652" s="36"/>
      <c r="DM652" s="36"/>
      <c r="DN652" s="36"/>
      <c r="DO652" s="36"/>
      <c r="DP652" s="36"/>
      <c r="DQ652" s="36"/>
      <c r="DR652" s="36"/>
      <c r="DS652" s="36"/>
      <c r="DT652" s="36"/>
      <c r="DU652" s="36"/>
      <c r="DV652" s="36"/>
      <c r="DW652" s="36"/>
      <c r="DX652" s="36"/>
      <c r="DY652" s="36"/>
      <c r="DZ652" s="36"/>
      <c r="EA652" s="36"/>
      <c r="EB652" s="36"/>
      <c r="EC652" s="36"/>
      <c r="ED652" s="36"/>
      <c r="EE652" s="36"/>
      <c r="EF652" s="36"/>
      <c r="EG652" s="36"/>
      <c r="EH652" s="36"/>
      <c r="EI652" s="36"/>
      <c r="EJ652" s="36"/>
      <c r="EK652" s="36"/>
      <c r="EL652" s="36"/>
      <c r="EM652" s="36"/>
      <c r="EN652" s="36"/>
      <c r="EO652" s="36"/>
      <c r="EP652" s="36"/>
      <c r="EQ652" s="36"/>
      <c r="ER652" s="36"/>
      <c r="ES652" s="36"/>
      <c r="ET652" s="36"/>
      <c r="EU652" s="36"/>
    </row>
    <row r="653" spans="1:151" ht="183.75" customHeight="1" x14ac:dyDescent="0.3">
      <c r="A653" s="36"/>
      <c r="B653" s="36"/>
      <c r="C653" s="36"/>
      <c r="D653" s="36"/>
      <c r="E653" s="37"/>
      <c r="F653" s="36"/>
      <c r="G653" s="36"/>
      <c r="H653" s="36"/>
      <c r="I653" s="37"/>
      <c r="J653" s="38"/>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8"/>
      <c r="AS653" s="36"/>
      <c r="AT653" s="36"/>
      <c r="AU653" s="36"/>
      <c r="AV653" s="36"/>
      <c r="AW653" s="36"/>
      <c r="AX653" s="36"/>
      <c r="AY653" s="36"/>
      <c r="AZ653" s="36"/>
      <c r="BA653" s="36"/>
      <c r="BB653" s="36"/>
      <c r="BC653" s="36"/>
      <c r="BD653" s="36"/>
      <c r="BE653" s="36"/>
      <c r="BF653" s="36"/>
      <c r="BG653" s="36"/>
      <c r="BH653" s="36"/>
      <c r="BI653" s="36"/>
      <c r="BJ653" s="36"/>
      <c r="BK653" s="36"/>
      <c r="BL653" s="36"/>
      <c r="BM653" s="36"/>
      <c r="BN653" s="36"/>
      <c r="BO653" s="36"/>
      <c r="BP653" s="36"/>
      <c r="BQ653" s="36"/>
      <c r="BR653" s="36"/>
      <c r="BS653" s="36"/>
      <c r="BT653" s="36"/>
      <c r="BU653" s="36"/>
      <c r="BV653" s="36"/>
      <c r="BW653" s="36"/>
      <c r="BX653" s="36"/>
      <c r="BY653" s="36"/>
      <c r="BZ653" s="36"/>
      <c r="CA653" s="36"/>
      <c r="CB653" s="36"/>
      <c r="CC653" s="36"/>
      <c r="CD653" s="36"/>
      <c r="CE653" s="36"/>
      <c r="CF653" s="36"/>
      <c r="CG653" s="36"/>
      <c r="CH653" s="36"/>
      <c r="CI653" s="36"/>
      <c r="CJ653" s="36"/>
      <c r="CK653" s="36"/>
      <c r="CL653" s="36"/>
      <c r="CM653" s="36"/>
      <c r="CN653" s="36"/>
      <c r="CO653" s="36"/>
      <c r="CP653" s="36"/>
      <c r="CQ653" s="36"/>
      <c r="CR653" s="36"/>
      <c r="CS653" s="36"/>
      <c r="CT653" s="36"/>
      <c r="CU653" s="36"/>
      <c r="CV653" s="36"/>
      <c r="CW653" s="36"/>
      <c r="CX653" s="36"/>
      <c r="CY653" s="36"/>
      <c r="CZ653" s="36"/>
      <c r="DA653" s="36"/>
      <c r="DB653" s="36"/>
      <c r="DC653" s="36"/>
      <c r="DD653" s="36"/>
      <c r="DE653" s="36"/>
      <c r="DF653" s="36"/>
      <c r="DG653" s="36"/>
      <c r="DH653" s="36"/>
      <c r="DI653" s="36"/>
      <c r="DJ653" s="36"/>
      <c r="DK653" s="36"/>
      <c r="DL653" s="36"/>
      <c r="DM653" s="36"/>
      <c r="DN653" s="36"/>
      <c r="DO653" s="36"/>
      <c r="DP653" s="36"/>
      <c r="DQ653" s="36"/>
      <c r="DR653" s="36"/>
      <c r="DS653" s="36"/>
      <c r="DT653" s="36"/>
      <c r="DU653" s="36"/>
      <c r="DV653" s="36"/>
      <c r="DW653" s="36"/>
      <c r="DX653" s="36"/>
      <c r="DY653" s="36"/>
      <c r="DZ653" s="36"/>
      <c r="EA653" s="36"/>
      <c r="EB653" s="36"/>
      <c r="EC653" s="36"/>
      <c r="ED653" s="36"/>
      <c r="EE653" s="36"/>
      <c r="EF653" s="36"/>
      <c r="EG653" s="36"/>
      <c r="EH653" s="36"/>
      <c r="EI653" s="36"/>
      <c r="EJ653" s="36"/>
      <c r="EK653" s="36"/>
      <c r="EL653" s="36"/>
      <c r="EM653" s="36"/>
      <c r="EN653" s="36"/>
      <c r="EO653" s="36"/>
      <c r="EP653" s="36"/>
      <c r="EQ653" s="36"/>
      <c r="ER653" s="36"/>
      <c r="ES653" s="36"/>
      <c r="ET653" s="36"/>
      <c r="EU653" s="36"/>
    </row>
    <row r="654" spans="1:151" ht="183.75" customHeight="1" x14ac:dyDescent="0.3">
      <c r="A654" s="36"/>
      <c r="B654" s="36"/>
      <c r="C654" s="36"/>
      <c r="D654" s="36"/>
      <c r="E654" s="37"/>
      <c r="F654" s="36"/>
      <c r="G654" s="36"/>
      <c r="H654" s="36"/>
      <c r="I654" s="37"/>
      <c r="J654" s="38"/>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8"/>
      <c r="AS654" s="36"/>
      <c r="AT654" s="36"/>
      <c r="AU654" s="36"/>
      <c r="AV654" s="36"/>
      <c r="AW654" s="36"/>
      <c r="AX654" s="36"/>
      <c r="AY654" s="36"/>
      <c r="AZ654" s="36"/>
      <c r="BA654" s="36"/>
      <c r="BB654" s="36"/>
      <c r="BC654" s="36"/>
      <c r="BD654" s="36"/>
      <c r="BE654" s="36"/>
      <c r="BF654" s="36"/>
      <c r="BG654" s="36"/>
      <c r="BH654" s="36"/>
      <c r="BI654" s="36"/>
      <c r="BJ654" s="36"/>
      <c r="BK654" s="36"/>
      <c r="BL654" s="36"/>
      <c r="BM654" s="36"/>
      <c r="BN654" s="36"/>
      <c r="BO654" s="36"/>
      <c r="BP654" s="36"/>
      <c r="BQ654" s="36"/>
      <c r="BR654" s="36"/>
      <c r="BS654" s="36"/>
      <c r="BT654" s="36"/>
      <c r="BU654" s="36"/>
      <c r="BV654" s="36"/>
      <c r="BW654" s="36"/>
      <c r="BX654" s="36"/>
      <c r="BY654" s="36"/>
      <c r="BZ654" s="36"/>
      <c r="CA654" s="36"/>
      <c r="CB654" s="36"/>
      <c r="CC654" s="36"/>
      <c r="CD654" s="36"/>
      <c r="CE654" s="36"/>
      <c r="CF654" s="36"/>
      <c r="CG654" s="36"/>
      <c r="CH654" s="36"/>
      <c r="CI654" s="36"/>
      <c r="CJ654" s="36"/>
      <c r="CK654" s="36"/>
      <c r="CL654" s="36"/>
      <c r="CM654" s="36"/>
      <c r="CN654" s="36"/>
      <c r="CO654" s="36"/>
      <c r="CP654" s="36"/>
      <c r="CQ654" s="36"/>
      <c r="CR654" s="36"/>
      <c r="CS654" s="36"/>
      <c r="CT654" s="36"/>
      <c r="CU654" s="36"/>
      <c r="CV654" s="36"/>
      <c r="CW654" s="36"/>
      <c r="CX654" s="36"/>
      <c r="CY654" s="36"/>
      <c r="CZ654" s="36"/>
      <c r="DA654" s="36"/>
      <c r="DB654" s="36"/>
      <c r="DC654" s="36"/>
      <c r="DD654" s="36"/>
      <c r="DE654" s="36"/>
      <c r="DF654" s="36"/>
      <c r="DG654" s="36"/>
      <c r="DH654" s="36"/>
      <c r="DI654" s="36"/>
      <c r="DJ654" s="36"/>
      <c r="DK654" s="36"/>
      <c r="DL654" s="36"/>
      <c r="DM654" s="36"/>
      <c r="DN654" s="36"/>
      <c r="DO654" s="36"/>
      <c r="DP654" s="36"/>
      <c r="DQ654" s="36"/>
      <c r="DR654" s="36"/>
      <c r="DS654" s="36"/>
      <c r="DT654" s="36"/>
      <c r="DU654" s="36"/>
      <c r="DV654" s="36"/>
      <c r="DW654" s="36"/>
      <c r="DX654" s="36"/>
      <c r="DY654" s="36"/>
      <c r="DZ654" s="36"/>
      <c r="EA654" s="36"/>
      <c r="EB654" s="36"/>
      <c r="EC654" s="36"/>
      <c r="ED654" s="36"/>
      <c r="EE654" s="36"/>
      <c r="EF654" s="36"/>
      <c r="EG654" s="36"/>
      <c r="EH654" s="36"/>
      <c r="EI654" s="36"/>
      <c r="EJ654" s="36"/>
      <c r="EK654" s="36"/>
      <c r="EL654" s="36"/>
      <c r="EM654" s="36"/>
      <c r="EN654" s="36"/>
      <c r="EO654" s="36"/>
      <c r="EP654" s="36"/>
      <c r="EQ654" s="36"/>
      <c r="ER654" s="36"/>
      <c r="ES654" s="36"/>
      <c r="ET654" s="36"/>
      <c r="EU654" s="36"/>
    </row>
    <row r="655" spans="1:151" ht="183.75" customHeight="1" x14ac:dyDescent="0.3">
      <c r="A655" s="36"/>
      <c r="B655" s="36"/>
      <c r="C655" s="36"/>
      <c r="D655" s="36"/>
      <c r="E655" s="37"/>
      <c r="F655" s="36"/>
      <c r="G655" s="36"/>
      <c r="H655" s="36"/>
      <c r="I655" s="37"/>
      <c r="J655" s="38"/>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8"/>
      <c r="AS655" s="36"/>
      <c r="AT655" s="36"/>
      <c r="AU655" s="36"/>
      <c r="AV655" s="36"/>
      <c r="AW655" s="36"/>
      <c r="AX655" s="36"/>
      <c r="AY655" s="36"/>
      <c r="AZ655" s="36"/>
      <c r="BA655" s="36"/>
      <c r="BB655" s="36"/>
      <c r="BC655" s="36"/>
      <c r="BD655" s="36"/>
      <c r="BE655" s="36"/>
      <c r="BF655" s="36"/>
      <c r="BG655" s="36"/>
      <c r="BH655" s="36"/>
      <c r="BI655" s="36"/>
      <c r="BJ655" s="36"/>
      <c r="BK655" s="36"/>
      <c r="BL655" s="36"/>
      <c r="BM655" s="36"/>
      <c r="BN655" s="36"/>
      <c r="BO655" s="36"/>
      <c r="BP655" s="36"/>
      <c r="BQ655" s="36"/>
      <c r="BR655" s="36"/>
      <c r="BS655" s="36"/>
      <c r="BT655" s="36"/>
      <c r="BU655" s="36"/>
      <c r="BV655" s="36"/>
      <c r="BW655" s="36"/>
      <c r="BX655" s="36"/>
      <c r="BY655" s="36"/>
      <c r="BZ655" s="36"/>
      <c r="CA655" s="36"/>
      <c r="CB655" s="36"/>
      <c r="CC655" s="36"/>
      <c r="CD655" s="36"/>
      <c r="CE655" s="36"/>
      <c r="CF655" s="36"/>
      <c r="CG655" s="36"/>
      <c r="CH655" s="36"/>
      <c r="CI655" s="36"/>
      <c r="CJ655" s="36"/>
      <c r="CK655" s="36"/>
      <c r="CL655" s="36"/>
      <c r="CM655" s="36"/>
      <c r="CN655" s="36"/>
      <c r="CO655" s="36"/>
      <c r="CP655" s="36"/>
      <c r="CQ655" s="36"/>
      <c r="CR655" s="36"/>
      <c r="CS655" s="36"/>
      <c r="CT655" s="36"/>
      <c r="CU655" s="36"/>
      <c r="CV655" s="36"/>
      <c r="CW655" s="36"/>
      <c r="CX655" s="36"/>
      <c r="CY655" s="36"/>
      <c r="CZ655" s="36"/>
      <c r="DA655" s="36"/>
      <c r="DB655" s="36"/>
      <c r="DC655" s="36"/>
      <c r="DD655" s="36"/>
      <c r="DE655" s="36"/>
      <c r="DF655" s="36"/>
      <c r="DG655" s="36"/>
      <c r="DH655" s="36"/>
      <c r="DI655" s="36"/>
      <c r="DJ655" s="36"/>
      <c r="DK655" s="36"/>
      <c r="DL655" s="36"/>
      <c r="DM655" s="36"/>
      <c r="DN655" s="36"/>
      <c r="DO655" s="36"/>
      <c r="DP655" s="36"/>
      <c r="DQ655" s="36"/>
      <c r="DR655" s="36"/>
      <c r="DS655" s="36"/>
      <c r="DT655" s="36"/>
      <c r="DU655" s="36"/>
      <c r="DV655" s="36"/>
      <c r="DW655" s="36"/>
      <c r="DX655" s="36"/>
      <c r="DY655" s="36"/>
      <c r="DZ655" s="36"/>
      <c r="EA655" s="36"/>
      <c r="EB655" s="36"/>
      <c r="EC655" s="36"/>
      <c r="ED655" s="36"/>
      <c r="EE655" s="36"/>
      <c r="EF655" s="36"/>
      <c r="EG655" s="36"/>
      <c r="EH655" s="36"/>
      <c r="EI655" s="36"/>
      <c r="EJ655" s="36"/>
      <c r="EK655" s="36"/>
      <c r="EL655" s="36"/>
      <c r="EM655" s="36"/>
      <c r="EN655" s="36"/>
      <c r="EO655" s="36"/>
      <c r="EP655" s="36"/>
      <c r="EQ655" s="36"/>
      <c r="ER655" s="36"/>
      <c r="ES655" s="36"/>
      <c r="ET655" s="36"/>
      <c r="EU655" s="36"/>
    </row>
    <row r="656" spans="1:151" ht="183.75" customHeight="1" x14ac:dyDescent="0.3">
      <c r="A656" s="36"/>
      <c r="B656" s="36"/>
      <c r="C656" s="36"/>
      <c r="D656" s="36"/>
      <c r="E656" s="37"/>
      <c r="F656" s="36"/>
      <c r="G656" s="36"/>
      <c r="H656" s="36"/>
      <c r="I656" s="37"/>
      <c r="J656" s="38"/>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8"/>
      <c r="AS656" s="36"/>
      <c r="AT656" s="36"/>
      <c r="AU656" s="36"/>
      <c r="AV656" s="36"/>
      <c r="AW656" s="36"/>
      <c r="AX656" s="36"/>
      <c r="AY656" s="36"/>
      <c r="AZ656" s="36"/>
      <c r="BA656" s="36"/>
      <c r="BB656" s="36"/>
      <c r="BC656" s="36"/>
      <c r="BD656" s="36"/>
      <c r="BE656" s="36"/>
      <c r="BF656" s="36"/>
      <c r="BG656" s="36"/>
      <c r="BH656" s="36"/>
      <c r="BI656" s="36"/>
      <c r="BJ656" s="36"/>
      <c r="BK656" s="36"/>
      <c r="BL656" s="36"/>
      <c r="BM656" s="36"/>
      <c r="BN656" s="36"/>
      <c r="BO656" s="36"/>
      <c r="BP656" s="36"/>
      <c r="BQ656" s="36"/>
      <c r="BR656" s="36"/>
      <c r="BS656" s="36"/>
      <c r="BT656" s="36"/>
      <c r="BU656" s="36"/>
      <c r="BV656" s="36"/>
      <c r="BW656" s="36"/>
      <c r="BX656" s="36"/>
      <c r="BY656" s="36"/>
      <c r="BZ656" s="36"/>
      <c r="CA656" s="36"/>
      <c r="CB656" s="36"/>
      <c r="CC656" s="36"/>
      <c r="CD656" s="36"/>
      <c r="CE656" s="36"/>
      <c r="CF656" s="36"/>
      <c r="CG656" s="36"/>
      <c r="CH656" s="36"/>
      <c r="CI656" s="36"/>
      <c r="CJ656" s="36"/>
      <c r="CK656" s="36"/>
      <c r="CL656" s="36"/>
      <c r="CM656" s="36"/>
      <c r="CN656" s="36"/>
      <c r="CO656" s="36"/>
      <c r="CP656" s="36"/>
      <c r="CQ656" s="36"/>
      <c r="CR656" s="36"/>
      <c r="CS656" s="36"/>
      <c r="CT656" s="36"/>
      <c r="CU656" s="36"/>
      <c r="CV656" s="36"/>
      <c r="CW656" s="36"/>
      <c r="CX656" s="36"/>
      <c r="CY656" s="36"/>
      <c r="CZ656" s="36"/>
      <c r="DA656" s="36"/>
      <c r="DB656" s="36"/>
      <c r="DC656" s="36"/>
      <c r="DD656" s="36"/>
      <c r="DE656" s="36"/>
      <c r="DF656" s="36"/>
      <c r="DG656" s="36"/>
      <c r="DH656" s="36"/>
      <c r="DI656" s="36"/>
      <c r="DJ656" s="36"/>
      <c r="DK656" s="36"/>
      <c r="DL656" s="36"/>
      <c r="DM656" s="36"/>
      <c r="DN656" s="36"/>
      <c r="DO656" s="36"/>
      <c r="DP656" s="36"/>
      <c r="DQ656" s="36"/>
      <c r="DR656" s="36"/>
      <c r="DS656" s="36"/>
      <c r="DT656" s="36"/>
      <c r="DU656" s="36"/>
      <c r="DV656" s="36"/>
      <c r="DW656" s="36"/>
      <c r="DX656" s="36"/>
      <c r="DY656" s="36"/>
      <c r="DZ656" s="36"/>
      <c r="EA656" s="36"/>
      <c r="EB656" s="36"/>
      <c r="EC656" s="36"/>
      <c r="ED656" s="36"/>
      <c r="EE656" s="36"/>
      <c r="EF656" s="36"/>
      <c r="EG656" s="36"/>
      <c r="EH656" s="36"/>
      <c r="EI656" s="36"/>
      <c r="EJ656" s="36"/>
      <c r="EK656" s="36"/>
      <c r="EL656" s="36"/>
      <c r="EM656" s="36"/>
      <c r="EN656" s="36"/>
      <c r="EO656" s="36"/>
      <c r="EP656" s="36"/>
      <c r="EQ656" s="36"/>
      <c r="ER656" s="36"/>
      <c r="ES656" s="36"/>
      <c r="ET656" s="36"/>
      <c r="EU656" s="36"/>
    </row>
    <row r="657" spans="1:151" ht="183.75" customHeight="1" x14ac:dyDescent="0.3">
      <c r="A657" s="36"/>
      <c r="B657" s="36"/>
      <c r="C657" s="36"/>
      <c r="D657" s="36"/>
      <c r="E657" s="37"/>
      <c r="F657" s="36"/>
      <c r="G657" s="36"/>
      <c r="H657" s="36"/>
      <c r="I657" s="37"/>
      <c r="J657" s="38"/>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8"/>
      <c r="AS657" s="36"/>
      <c r="AT657" s="36"/>
      <c r="AU657" s="36"/>
      <c r="AV657" s="36"/>
      <c r="AW657" s="36"/>
      <c r="AX657" s="36"/>
      <c r="AY657" s="36"/>
      <c r="AZ657" s="36"/>
      <c r="BA657" s="36"/>
      <c r="BB657" s="36"/>
      <c r="BC657" s="36"/>
      <c r="BD657" s="36"/>
      <c r="BE657" s="36"/>
      <c r="BF657" s="36"/>
      <c r="BG657" s="36"/>
      <c r="BH657" s="36"/>
      <c r="BI657" s="36"/>
      <c r="BJ657" s="36"/>
      <c r="BK657" s="36"/>
      <c r="BL657" s="36"/>
      <c r="BM657" s="36"/>
      <c r="BN657" s="36"/>
      <c r="BO657" s="36"/>
      <c r="BP657" s="36"/>
      <c r="BQ657" s="36"/>
      <c r="BR657" s="36"/>
      <c r="BS657" s="36"/>
      <c r="BT657" s="36"/>
      <c r="BU657" s="36"/>
      <c r="BV657" s="36"/>
      <c r="BW657" s="36"/>
      <c r="BX657" s="36"/>
      <c r="BY657" s="36"/>
      <c r="BZ657" s="36"/>
      <c r="CA657" s="36"/>
      <c r="CB657" s="36"/>
      <c r="CC657" s="36"/>
      <c r="CD657" s="36"/>
      <c r="CE657" s="36"/>
      <c r="CF657" s="36"/>
      <c r="CG657" s="36"/>
      <c r="CH657" s="36"/>
      <c r="CI657" s="36"/>
      <c r="CJ657" s="36"/>
      <c r="CK657" s="36"/>
      <c r="CL657" s="36"/>
      <c r="CM657" s="36"/>
      <c r="CN657" s="36"/>
      <c r="CO657" s="36"/>
      <c r="CP657" s="36"/>
      <c r="CQ657" s="36"/>
      <c r="CR657" s="36"/>
      <c r="CS657" s="36"/>
      <c r="CT657" s="36"/>
      <c r="CU657" s="36"/>
      <c r="CV657" s="36"/>
      <c r="CW657" s="36"/>
      <c r="CX657" s="36"/>
      <c r="CY657" s="36"/>
      <c r="CZ657" s="36"/>
      <c r="DA657" s="36"/>
      <c r="DB657" s="36"/>
      <c r="DC657" s="36"/>
      <c r="DD657" s="36"/>
      <c r="DE657" s="36"/>
      <c r="DF657" s="36"/>
      <c r="DG657" s="36"/>
      <c r="DH657" s="36"/>
      <c r="DI657" s="36"/>
      <c r="DJ657" s="36"/>
      <c r="DK657" s="36"/>
      <c r="DL657" s="36"/>
      <c r="DM657" s="36"/>
      <c r="DN657" s="36"/>
      <c r="DO657" s="36"/>
      <c r="DP657" s="36"/>
      <c r="DQ657" s="36"/>
      <c r="DR657" s="36"/>
      <c r="DS657" s="36"/>
      <c r="DT657" s="36"/>
      <c r="DU657" s="36"/>
      <c r="DV657" s="36"/>
      <c r="DW657" s="36"/>
      <c r="DX657" s="36"/>
      <c r="DY657" s="36"/>
      <c r="DZ657" s="36"/>
      <c r="EA657" s="36"/>
      <c r="EB657" s="36"/>
      <c r="EC657" s="36"/>
      <c r="ED657" s="36"/>
      <c r="EE657" s="36"/>
      <c r="EF657" s="36"/>
      <c r="EG657" s="36"/>
      <c r="EH657" s="36"/>
      <c r="EI657" s="36"/>
      <c r="EJ657" s="36"/>
      <c r="EK657" s="36"/>
      <c r="EL657" s="36"/>
      <c r="EM657" s="36"/>
      <c r="EN657" s="36"/>
      <c r="EO657" s="36"/>
      <c r="EP657" s="36"/>
      <c r="EQ657" s="36"/>
      <c r="ER657" s="36"/>
      <c r="ES657" s="36"/>
      <c r="ET657" s="36"/>
      <c r="EU657" s="36"/>
    </row>
    <row r="658" spans="1:151" ht="183.75" customHeight="1" x14ac:dyDescent="0.3">
      <c r="A658" s="36"/>
      <c r="B658" s="36"/>
      <c r="C658" s="36"/>
      <c r="D658" s="36"/>
      <c r="E658" s="37"/>
      <c r="F658" s="36"/>
      <c r="G658" s="36"/>
      <c r="H658" s="36"/>
      <c r="I658" s="37"/>
      <c r="J658" s="38"/>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8"/>
      <c r="AS658" s="36"/>
      <c r="AT658" s="36"/>
      <c r="AU658" s="36"/>
      <c r="AV658" s="36"/>
      <c r="AW658" s="36"/>
      <c r="AX658" s="36"/>
      <c r="AY658" s="36"/>
      <c r="AZ658" s="36"/>
      <c r="BA658" s="36"/>
      <c r="BB658" s="36"/>
      <c r="BC658" s="36"/>
      <c r="BD658" s="36"/>
      <c r="BE658" s="36"/>
      <c r="BF658" s="36"/>
      <c r="BG658" s="36"/>
      <c r="BH658" s="36"/>
      <c r="BI658" s="36"/>
      <c r="BJ658" s="36"/>
      <c r="BK658" s="36"/>
      <c r="BL658" s="36"/>
      <c r="BM658" s="36"/>
      <c r="BN658" s="36"/>
      <c r="BO658" s="36"/>
      <c r="BP658" s="36"/>
      <c r="BQ658" s="36"/>
      <c r="BR658" s="36"/>
      <c r="BS658" s="36"/>
      <c r="BT658" s="36"/>
      <c r="BU658" s="36"/>
      <c r="BV658" s="36"/>
      <c r="BW658" s="36"/>
      <c r="BX658" s="36"/>
      <c r="BY658" s="36"/>
      <c r="BZ658" s="36"/>
      <c r="CA658" s="36"/>
      <c r="CB658" s="36"/>
      <c r="CC658" s="36"/>
      <c r="CD658" s="36"/>
      <c r="CE658" s="36"/>
      <c r="CF658" s="36"/>
      <c r="CG658" s="36"/>
      <c r="CH658" s="36"/>
      <c r="CI658" s="36"/>
      <c r="CJ658" s="36"/>
      <c r="CK658" s="36"/>
      <c r="CL658" s="36"/>
      <c r="CM658" s="36"/>
      <c r="CN658" s="36"/>
      <c r="CO658" s="36"/>
      <c r="CP658" s="36"/>
      <c r="CQ658" s="36"/>
      <c r="CR658" s="36"/>
      <c r="CS658" s="36"/>
      <c r="CT658" s="36"/>
      <c r="CU658" s="36"/>
      <c r="CV658" s="36"/>
      <c r="CW658" s="36"/>
      <c r="CX658" s="36"/>
      <c r="CY658" s="36"/>
      <c r="CZ658" s="36"/>
      <c r="DA658" s="36"/>
      <c r="DB658" s="36"/>
      <c r="DC658" s="36"/>
      <c r="DD658" s="36"/>
      <c r="DE658" s="36"/>
      <c r="DF658" s="36"/>
      <c r="DG658" s="36"/>
      <c r="DH658" s="36"/>
      <c r="DI658" s="36"/>
      <c r="DJ658" s="36"/>
      <c r="DK658" s="36"/>
      <c r="DL658" s="36"/>
      <c r="DM658" s="36"/>
      <c r="DN658" s="36"/>
      <c r="DO658" s="36"/>
      <c r="DP658" s="36"/>
      <c r="DQ658" s="36"/>
      <c r="DR658" s="36"/>
      <c r="DS658" s="36"/>
      <c r="DT658" s="36"/>
      <c r="DU658" s="36"/>
      <c r="DV658" s="36"/>
      <c r="DW658" s="36"/>
      <c r="DX658" s="36"/>
      <c r="DY658" s="36"/>
      <c r="DZ658" s="36"/>
      <c r="EA658" s="36"/>
      <c r="EB658" s="36"/>
      <c r="EC658" s="36"/>
      <c r="ED658" s="36"/>
      <c r="EE658" s="36"/>
      <c r="EF658" s="36"/>
      <c r="EG658" s="36"/>
      <c r="EH658" s="36"/>
      <c r="EI658" s="36"/>
      <c r="EJ658" s="36"/>
      <c r="EK658" s="36"/>
      <c r="EL658" s="36"/>
      <c r="EM658" s="36"/>
      <c r="EN658" s="36"/>
      <c r="EO658" s="36"/>
      <c r="EP658" s="36"/>
      <c r="EQ658" s="36"/>
      <c r="ER658" s="36"/>
      <c r="ES658" s="36"/>
      <c r="ET658" s="36"/>
      <c r="EU658" s="36"/>
    </row>
    <row r="659" spans="1:151" ht="183.75" customHeight="1" x14ac:dyDescent="0.3">
      <c r="A659" s="36"/>
      <c r="B659" s="36"/>
      <c r="C659" s="36"/>
      <c r="D659" s="36"/>
      <c r="E659" s="37"/>
      <c r="F659" s="36"/>
      <c r="G659" s="36"/>
      <c r="H659" s="36"/>
      <c r="I659" s="37"/>
      <c r="J659" s="38"/>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8"/>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c r="BR659" s="36"/>
      <c r="BS659" s="36"/>
      <c r="BT659" s="36"/>
      <c r="BU659" s="36"/>
      <c r="BV659" s="36"/>
      <c r="BW659" s="36"/>
      <c r="BX659" s="36"/>
      <c r="BY659" s="36"/>
      <c r="BZ659" s="36"/>
      <c r="CA659" s="36"/>
      <c r="CB659" s="36"/>
      <c r="CC659" s="36"/>
      <c r="CD659" s="36"/>
      <c r="CE659" s="36"/>
      <c r="CF659" s="36"/>
      <c r="CG659" s="36"/>
      <c r="CH659" s="36"/>
      <c r="CI659" s="36"/>
      <c r="CJ659" s="36"/>
      <c r="CK659" s="36"/>
      <c r="CL659" s="36"/>
      <c r="CM659" s="36"/>
      <c r="CN659" s="36"/>
      <c r="CO659" s="36"/>
      <c r="CP659" s="36"/>
      <c r="CQ659" s="36"/>
      <c r="CR659" s="36"/>
      <c r="CS659" s="36"/>
      <c r="CT659" s="36"/>
      <c r="CU659" s="36"/>
      <c r="CV659" s="36"/>
      <c r="CW659" s="36"/>
      <c r="CX659" s="36"/>
      <c r="CY659" s="36"/>
      <c r="CZ659" s="36"/>
      <c r="DA659" s="36"/>
      <c r="DB659" s="36"/>
      <c r="DC659" s="36"/>
      <c r="DD659" s="36"/>
      <c r="DE659" s="36"/>
      <c r="DF659" s="36"/>
      <c r="DG659" s="36"/>
      <c r="DH659" s="36"/>
      <c r="DI659" s="36"/>
      <c r="DJ659" s="36"/>
      <c r="DK659" s="36"/>
      <c r="DL659" s="36"/>
      <c r="DM659" s="36"/>
      <c r="DN659" s="36"/>
      <c r="DO659" s="36"/>
      <c r="DP659" s="36"/>
      <c r="DQ659" s="36"/>
      <c r="DR659" s="36"/>
      <c r="DS659" s="36"/>
      <c r="DT659" s="36"/>
      <c r="DU659" s="36"/>
      <c r="DV659" s="36"/>
      <c r="DW659" s="36"/>
      <c r="DX659" s="36"/>
      <c r="DY659" s="36"/>
      <c r="DZ659" s="36"/>
      <c r="EA659" s="36"/>
      <c r="EB659" s="36"/>
      <c r="EC659" s="36"/>
      <c r="ED659" s="36"/>
      <c r="EE659" s="36"/>
      <c r="EF659" s="36"/>
      <c r="EG659" s="36"/>
      <c r="EH659" s="36"/>
      <c r="EI659" s="36"/>
      <c r="EJ659" s="36"/>
      <c r="EK659" s="36"/>
      <c r="EL659" s="36"/>
      <c r="EM659" s="36"/>
      <c r="EN659" s="36"/>
      <c r="EO659" s="36"/>
      <c r="EP659" s="36"/>
      <c r="EQ659" s="36"/>
      <c r="ER659" s="36"/>
      <c r="ES659" s="36"/>
      <c r="ET659" s="36"/>
      <c r="EU659" s="36"/>
    </row>
    <row r="660" spans="1:151" ht="183.75" customHeight="1" x14ac:dyDescent="0.3">
      <c r="A660" s="36"/>
      <c r="B660" s="36"/>
      <c r="C660" s="36"/>
      <c r="D660" s="36"/>
      <c r="E660" s="37"/>
      <c r="F660" s="36"/>
      <c r="G660" s="36"/>
      <c r="H660" s="36"/>
      <c r="I660" s="37"/>
      <c r="J660" s="38"/>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8"/>
      <c r="AS660" s="36"/>
      <c r="AT660" s="36"/>
      <c r="AU660" s="36"/>
      <c r="AV660" s="36"/>
      <c r="AW660" s="36"/>
      <c r="AX660" s="36"/>
      <c r="AY660" s="36"/>
      <c r="AZ660" s="36"/>
      <c r="BA660" s="36"/>
      <c r="BB660" s="36"/>
      <c r="BC660" s="36"/>
      <c r="BD660" s="36"/>
      <c r="BE660" s="36"/>
      <c r="BF660" s="36"/>
      <c r="BG660" s="36"/>
      <c r="BH660" s="36"/>
      <c r="BI660" s="36"/>
      <c r="BJ660" s="36"/>
      <c r="BK660" s="36"/>
      <c r="BL660" s="36"/>
      <c r="BM660" s="36"/>
      <c r="BN660" s="36"/>
      <c r="BO660" s="36"/>
      <c r="BP660" s="36"/>
      <c r="BQ660" s="36"/>
      <c r="BR660" s="36"/>
      <c r="BS660" s="36"/>
      <c r="BT660" s="36"/>
      <c r="BU660" s="36"/>
      <c r="BV660" s="36"/>
      <c r="BW660" s="36"/>
      <c r="BX660" s="36"/>
      <c r="BY660" s="36"/>
      <c r="BZ660" s="36"/>
      <c r="CA660" s="36"/>
      <c r="CB660" s="36"/>
      <c r="CC660" s="36"/>
      <c r="CD660" s="36"/>
      <c r="CE660" s="36"/>
      <c r="CF660" s="36"/>
      <c r="CG660" s="36"/>
      <c r="CH660" s="36"/>
      <c r="CI660" s="36"/>
      <c r="CJ660" s="36"/>
      <c r="CK660" s="36"/>
      <c r="CL660" s="36"/>
      <c r="CM660" s="36"/>
      <c r="CN660" s="36"/>
      <c r="CO660" s="36"/>
      <c r="CP660" s="36"/>
      <c r="CQ660" s="36"/>
      <c r="CR660" s="36"/>
      <c r="CS660" s="36"/>
      <c r="CT660" s="36"/>
      <c r="CU660" s="36"/>
      <c r="CV660" s="36"/>
      <c r="CW660" s="36"/>
      <c r="CX660" s="36"/>
      <c r="CY660" s="36"/>
      <c r="CZ660" s="36"/>
      <c r="DA660" s="36"/>
      <c r="DB660" s="36"/>
      <c r="DC660" s="36"/>
      <c r="DD660" s="36"/>
      <c r="DE660" s="36"/>
      <c r="DF660" s="36"/>
      <c r="DG660" s="36"/>
      <c r="DH660" s="36"/>
      <c r="DI660" s="36"/>
      <c r="DJ660" s="36"/>
      <c r="DK660" s="36"/>
      <c r="DL660" s="36"/>
      <c r="DM660" s="36"/>
      <c r="DN660" s="36"/>
      <c r="DO660" s="36"/>
      <c r="DP660" s="36"/>
      <c r="DQ660" s="36"/>
      <c r="DR660" s="36"/>
      <c r="DS660" s="36"/>
      <c r="DT660" s="36"/>
      <c r="DU660" s="36"/>
      <c r="DV660" s="36"/>
      <c r="DW660" s="36"/>
      <c r="DX660" s="36"/>
      <c r="DY660" s="36"/>
      <c r="DZ660" s="36"/>
      <c r="EA660" s="36"/>
      <c r="EB660" s="36"/>
      <c r="EC660" s="36"/>
      <c r="ED660" s="36"/>
      <c r="EE660" s="36"/>
      <c r="EF660" s="36"/>
      <c r="EG660" s="36"/>
      <c r="EH660" s="36"/>
      <c r="EI660" s="36"/>
      <c r="EJ660" s="36"/>
      <c r="EK660" s="36"/>
      <c r="EL660" s="36"/>
      <c r="EM660" s="36"/>
      <c r="EN660" s="36"/>
      <c r="EO660" s="36"/>
      <c r="EP660" s="36"/>
      <c r="EQ660" s="36"/>
      <c r="ER660" s="36"/>
      <c r="ES660" s="36"/>
      <c r="ET660" s="36"/>
      <c r="EU660" s="36"/>
    </row>
    <row r="661" spans="1:151" ht="183.75" customHeight="1" x14ac:dyDescent="0.3">
      <c r="A661" s="36"/>
      <c r="B661" s="36"/>
      <c r="C661" s="36"/>
      <c r="D661" s="36"/>
      <c r="E661" s="37"/>
      <c r="F661" s="36"/>
      <c r="G661" s="36"/>
      <c r="H661" s="36"/>
      <c r="I661" s="37"/>
      <c r="J661" s="38"/>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8"/>
      <c r="AS661" s="36"/>
      <c r="AT661" s="36"/>
      <c r="AU661" s="36"/>
      <c r="AV661" s="36"/>
      <c r="AW661" s="36"/>
      <c r="AX661" s="36"/>
      <c r="AY661" s="36"/>
      <c r="AZ661" s="36"/>
      <c r="BA661" s="36"/>
      <c r="BB661" s="36"/>
      <c r="BC661" s="36"/>
      <c r="BD661" s="36"/>
      <c r="BE661" s="36"/>
      <c r="BF661" s="36"/>
      <c r="BG661" s="36"/>
      <c r="BH661" s="36"/>
      <c r="BI661" s="36"/>
      <c r="BJ661" s="36"/>
      <c r="BK661" s="36"/>
      <c r="BL661" s="36"/>
      <c r="BM661" s="36"/>
      <c r="BN661" s="36"/>
      <c r="BO661" s="36"/>
      <c r="BP661" s="36"/>
      <c r="BQ661" s="36"/>
      <c r="BR661" s="36"/>
      <c r="BS661" s="36"/>
      <c r="BT661" s="36"/>
      <c r="BU661" s="36"/>
      <c r="BV661" s="36"/>
      <c r="BW661" s="36"/>
      <c r="BX661" s="36"/>
      <c r="BY661" s="36"/>
      <c r="BZ661" s="36"/>
      <c r="CA661" s="36"/>
      <c r="CB661" s="36"/>
      <c r="CC661" s="36"/>
      <c r="CD661" s="36"/>
      <c r="CE661" s="36"/>
      <c r="CF661" s="36"/>
      <c r="CG661" s="36"/>
      <c r="CH661" s="36"/>
      <c r="CI661" s="36"/>
      <c r="CJ661" s="36"/>
      <c r="CK661" s="36"/>
      <c r="CL661" s="36"/>
      <c r="CM661" s="36"/>
      <c r="CN661" s="36"/>
      <c r="CO661" s="36"/>
      <c r="CP661" s="36"/>
      <c r="CQ661" s="36"/>
      <c r="CR661" s="36"/>
      <c r="CS661" s="36"/>
      <c r="CT661" s="36"/>
      <c r="CU661" s="36"/>
      <c r="CV661" s="36"/>
      <c r="CW661" s="36"/>
      <c r="CX661" s="36"/>
      <c r="CY661" s="36"/>
      <c r="CZ661" s="36"/>
      <c r="DA661" s="36"/>
      <c r="DB661" s="36"/>
      <c r="DC661" s="36"/>
      <c r="DD661" s="36"/>
      <c r="DE661" s="36"/>
      <c r="DF661" s="36"/>
      <c r="DG661" s="36"/>
      <c r="DH661" s="36"/>
      <c r="DI661" s="36"/>
      <c r="DJ661" s="36"/>
      <c r="DK661" s="36"/>
      <c r="DL661" s="36"/>
      <c r="DM661" s="36"/>
      <c r="DN661" s="36"/>
      <c r="DO661" s="36"/>
      <c r="DP661" s="36"/>
      <c r="DQ661" s="36"/>
      <c r="DR661" s="36"/>
      <c r="DS661" s="36"/>
      <c r="DT661" s="36"/>
      <c r="DU661" s="36"/>
      <c r="DV661" s="36"/>
      <c r="DW661" s="36"/>
      <c r="DX661" s="36"/>
      <c r="DY661" s="36"/>
      <c r="DZ661" s="36"/>
      <c r="EA661" s="36"/>
      <c r="EB661" s="36"/>
      <c r="EC661" s="36"/>
      <c r="ED661" s="36"/>
      <c r="EE661" s="36"/>
      <c r="EF661" s="36"/>
      <c r="EG661" s="36"/>
      <c r="EH661" s="36"/>
      <c r="EI661" s="36"/>
      <c r="EJ661" s="36"/>
      <c r="EK661" s="36"/>
      <c r="EL661" s="36"/>
      <c r="EM661" s="36"/>
      <c r="EN661" s="36"/>
      <c r="EO661" s="36"/>
      <c r="EP661" s="36"/>
      <c r="EQ661" s="36"/>
      <c r="ER661" s="36"/>
      <c r="ES661" s="36"/>
      <c r="ET661" s="36"/>
      <c r="EU661" s="36"/>
    </row>
    <row r="662" spans="1:151" ht="183.75" customHeight="1" x14ac:dyDescent="0.3">
      <c r="A662" s="36"/>
      <c r="B662" s="36"/>
      <c r="C662" s="36"/>
      <c r="D662" s="36"/>
      <c r="E662" s="37"/>
      <c r="F662" s="36"/>
      <c r="G662" s="36"/>
      <c r="H662" s="36"/>
      <c r="I662" s="37"/>
      <c r="J662" s="38"/>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8"/>
      <c r="AS662" s="36"/>
      <c r="AT662" s="36"/>
      <c r="AU662" s="36"/>
      <c r="AV662" s="36"/>
      <c r="AW662" s="36"/>
      <c r="AX662" s="36"/>
      <c r="AY662" s="36"/>
      <c r="AZ662" s="36"/>
      <c r="BA662" s="36"/>
      <c r="BB662" s="36"/>
      <c r="BC662" s="36"/>
      <c r="BD662" s="36"/>
      <c r="BE662" s="36"/>
      <c r="BF662" s="36"/>
      <c r="BG662" s="36"/>
      <c r="BH662" s="36"/>
      <c r="BI662" s="36"/>
      <c r="BJ662" s="36"/>
      <c r="BK662" s="36"/>
      <c r="BL662" s="36"/>
      <c r="BM662" s="36"/>
      <c r="BN662" s="36"/>
      <c r="BO662" s="36"/>
      <c r="BP662" s="36"/>
      <c r="BQ662" s="36"/>
      <c r="BR662" s="36"/>
      <c r="BS662" s="36"/>
      <c r="BT662" s="36"/>
      <c r="BU662" s="36"/>
      <c r="BV662" s="36"/>
      <c r="BW662" s="36"/>
      <c r="BX662" s="36"/>
      <c r="BY662" s="36"/>
      <c r="BZ662" s="36"/>
      <c r="CA662" s="36"/>
      <c r="CB662" s="36"/>
      <c r="CC662" s="36"/>
      <c r="CD662" s="36"/>
      <c r="CE662" s="36"/>
      <c r="CF662" s="36"/>
      <c r="CG662" s="36"/>
      <c r="CH662" s="36"/>
      <c r="CI662" s="36"/>
      <c r="CJ662" s="36"/>
      <c r="CK662" s="36"/>
      <c r="CL662" s="36"/>
      <c r="CM662" s="36"/>
      <c r="CN662" s="36"/>
      <c r="CO662" s="36"/>
      <c r="CP662" s="36"/>
      <c r="CQ662" s="36"/>
      <c r="CR662" s="36"/>
      <c r="CS662" s="36"/>
      <c r="CT662" s="36"/>
      <c r="CU662" s="36"/>
      <c r="CV662" s="36"/>
      <c r="CW662" s="36"/>
      <c r="CX662" s="36"/>
      <c r="CY662" s="36"/>
      <c r="CZ662" s="36"/>
      <c r="DA662" s="36"/>
      <c r="DB662" s="36"/>
      <c r="DC662" s="36"/>
      <c r="DD662" s="36"/>
      <c r="DE662" s="36"/>
      <c r="DF662" s="36"/>
      <c r="DG662" s="36"/>
      <c r="DH662" s="36"/>
      <c r="DI662" s="36"/>
      <c r="DJ662" s="36"/>
      <c r="DK662" s="36"/>
      <c r="DL662" s="36"/>
      <c r="DM662" s="36"/>
      <c r="DN662" s="36"/>
      <c r="DO662" s="36"/>
      <c r="DP662" s="36"/>
      <c r="DQ662" s="36"/>
      <c r="DR662" s="36"/>
      <c r="DS662" s="36"/>
      <c r="DT662" s="36"/>
      <c r="DU662" s="36"/>
      <c r="DV662" s="36"/>
      <c r="DW662" s="36"/>
      <c r="DX662" s="36"/>
      <c r="DY662" s="36"/>
      <c r="DZ662" s="36"/>
      <c r="EA662" s="36"/>
      <c r="EB662" s="36"/>
      <c r="EC662" s="36"/>
      <c r="ED662" s="36"/>
      <c r="EE662" s="36"/>
      <c r="EF662" s="36"/>
      <c r="EG662" s="36"/>
      <c r="EH662" s="36"/>
      <c r="EI662" s="36"/>
      <c r="EJ662" s="36"/>
      <c r="EK662" s="36"/>
      <c r="EL662" s="36"/>
      <c r="EM662" s="36"/>
      <c r="EN662" s="36"/>
      <c r="EO662" s="36"/>
      <c r="EP662" s="36"/>
      <c r="EQ662" s="36"/>
      <c r="ER662" s="36"/>
      <c r="ES662" s="36"/>
      <c r="ET662" s="36"/>
      <c r="EU662" s="36"/>
    </row>
    <row r="663" spans="1:151" ht="183.75" customHeight="1" x14ac:dyDescent="0.3">
      <c r="A663" s="36"/>
      <c r="B663" s="36"/>
      <c r="C663" s="36"/>
      <c r="D663" s="36"/>
      <c r="E663" s="37"/>
      <c r="F663" s="36"/>
      <c r="G663" s="36"/>
      <c r="H663" s="36"/>
      <c r="I663" s="37"/>
      <c r="J663" s="38"/>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8"/>
      <c r="AS663" s="36"/>
      <c r="AT663" s="36"/>
      <c r="AU663" s="36"/>
      <c r="AV663" s="36"/>
      <c r="AW663" s="36"/>
      <c r="AX663" s="36"/>
      <c r="AY663" s="36"/>
      <c r="AZ663" s="36"/>
      <c r="BA663" s="36"/>
      <c r="BB663" s="36"/>
      <c r="BC663" s="36"/>
      <c r="BD663" s="36"/>
      <c r="BE663" s="36"/>
      <c r="BF663" s="36"/>
      <c r="BG663" s="36"/>
      <c r="BH663" s="36"/>
      <c r="BI663" s="36"/>
      <c r="BJ663" s="36"/>
      <c r="BK663" s="36"/>
      <c r="BL663" s="36"/>
      <c r="BM663" s="36"/>
      <c r="BN663" s="36"/>
      <c r="BO663" s="36"/>
      <c r="BP663" s="36"/>
      <c r="BQ663" s="36"/>
      <c r="BR663" s="36"/>
      <c r="BS663" s="36"/>
      <c r="BT663" s="36"/>
      <c r="BU663" s="36"/>
      <c r="BV663" s="36"/>
      <c r="BW663" s="36"/>
      <c r="BX663" s="36"/>
      <c r="BY663" s="36"/>
      <c r="BZ663" s="36"/>
      <c r="CA663" s="36"/>
      <c r="CB663" s="36"/>
      <c r="CC663" s="36"/>
      <c r="CD663" s="36"/>
      <c r="CE663" s="36"/>
      <c r="CF663" s="36"/>
      <c r="CG663" s="36"/>
      <c r="CH663" s="36"/>
      <c r="CI663" s="36"/>
      <c r="CJ663" s="36"/>
      <c r="CK663" s="36"/>
      <c r="CL663" s="36"/>
      <c r="CM663" s="36"/>
      <c r="CN663" s="36"/>
      <c r="CO663" s="36"/>
      <c r="CP663" s="36"/>
      <c r="CQ663" s="36"/>
      <c r="CR663" s="36"/>
      <c r="CS663" s="36"/>
      <c r="CT663" s="36"/>
      <c r="CU663" s="36"/>
      <c r="CV663" s="36"/>
      <c r="CW663" s="36"/>
      <c r="CX663" s="36"/>
      <c r="CY663" s="36"/>
      <c r="CZ663" s="36"/>
      <c r="DA663" s="36"/>
      <c r="DB663" s="36"/>
      <c r="DC663" s="36"/>
      <c r="DD663" s="36"/>
      <c r="DE663" s="36"/>
      <c r="DF663" s="36"/>
      <c r="DG663" s="36"/>
      <c r="DH663" s="36"/>
      <c r="DI663" s="36"/>
      <c r="DJ663" s="36"/>
      <c r="DK663" s="36"/>
      <c r="DL663" s="36"/>
      <c r="DM663" s="36"/>
      <c r="DN663" s="36"/>
      <c r="DO663" s="36"/>
      <c r="DP663" s="36"/>
      <c r="DQ663" s="36"/>
      <c r="DR663" s="36"/>
      <c r="DS663" s="36"/>
      <c r="DT663" s="36"/>
      <c r="DU663" s="36"/>
      <c r="DV663" s="36"/>
      <c r="DW663" s="36"/>
      <c r="DX663" s="36"/>
      <c r="DY663" s="36"/>
      <c r="DZ663" s="36"/>
      <c r="EA663" s="36"/>
      <c r="EB663" s="36"/>
      <c r="EC663" s="36"/>
      <c r="ED663" s="36"/>
      <c r="EE663" s="36"/>
      <c r="EF663" s="36"/>
      <c r="EG663" s="36"/>
      <c r="EH663" s="36"/>
      <c r="EI663" s="36"/>
      <c r="EJ663" s="36"/>
      <c r="EK663" s="36"/>
      <c r="EL663" s="36"/>
      <c r="EM663" s="36"/>
      <c r="EN663" s="36"/>
      <c r="EO663" s="36"/>
      <c r="EP663" s="36"/>
      <c r="EQ663" s="36"/>
      <c r="ER663" s="36"/>
      <c r="ES663" s="36"/>
      <c r="ET663" s="36"/>
      <c r="EU663" s="36"/>
    </row>
    <row r="664" spans="1:151" ht="183.75" customHeight="1" x14ac:dyDescent="0.3">
      <c r="A664" s="36"/>
      <c r="B664" s="36"/>
      <c r="C664" s="36"/>
      <c r="D664" s="36"/>
      <c r="E664" s="37"/>
      <c r="F664" s="36"/>
      <c r="G664" s="36"/>
      <c r="H664" s="36"/>
      <c r="I664" s="37"/>
      <c r="J664" s="38"/>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8"/>
      <c r="AS664" s="36"/>
      <c r="AT664" s="36"/>
      <c r="AU664" s="36"/>
      <c r="AV664" s="36"/>
      <c r="AW664" s="36"/>
      <c r="AX664" s="36"/>
      <c r="AY664" s="36"/>
      <c r="AZ664" s="36"/>
      <c r="BA664" s="36"/>
      <c r="BB664" s="36"/>
      <c r="BC664" s="36"/>
      <c r="BD664" s="36"/>
      <c r="BE664" s="36"/>
      <c r="BF664" s="36"/>
      <c r="BG664" s="36"/>
      <c r="BH664" s="36"/>
      <c r="BI664" s="36"/>
      <c r="BJ664" s="36"/>
      <c r="BK664" s="36"/>
      <c r="BL664" s="36"/>
      <c r="BM664" s="36"/>
      <c r="BN664" s="36"/>
      <c r="BO664" s="36"/>
      <c r="BP664" s="36"/>
      <c r="BQ664" s="36"/>
      <c r="BR664" s="36"/>
      <c r="BS664" s="36"/>
      <c r="BT664" s="36"/>
      <c r="BU664" s="36"/>
      <c r="BV664" s="36"/>
      <c r="BW664" s="36"/>
      <c r="BX664" s="36"/>
      <c r="BY664" s="36"/>
      <c r="BZ664" s="36"/>
      <c r="CA664" s="36"/>
      <c r="CB664" s="36"/>
      <c r="CC664" s="36"/>
      <c r="CD664" s="36"/>
      <c r="CE664" s="36"/>
      <c r="CF664" s="36"/>
      <c r="CG664" s="36"/>
      <c r="CH664" s="36"/>
      <c r="CI664" s="36"/>
      <c r="CJ664" s="36"/>
      <c r="CK664" s="36"/>
      <c r="CL664" s="36"/>
      <c r="CM664" s="36"/>
      <c r="CN664" s="36"/>
      <c r="CO664" s="36"/>
      <c r="CP664" s="36"/>
      <c r="CQ664" s="36"/>
      <c r="CR664" s="36"/>
      <c r="CS664" s="36"/>
      <c r="CT664" s="36"/>
      <c r="CU664" s="36"/>
      <c r="CV664" s="36"/>
      <c r="CW664" s="36"/>
      <c r="CX664" s="36"/>
      <c r="CY664" s="36"/>
      <c r="CZ664" s="36"/>
      <c r="DA664" s="36"/>
      <c r="DB664" s="36"/>
      <c r="DC664" s="36"/>
      <c r="DD664" s="36"/>
      <c r="DE664" s="36"/>
      <c r="DF664" s="36"/>
      <c r="DG664" s="36"/>
      <c r="DH664" s="36"/>
      <c r="DI664" s="36"/>
      <c r="DJ664" s="36"/>
      <c r="DK664" s="36"/>
      <c r="DL664" s="36"/>
      <c r="DM664" s="36"/>
      <c r="DN664" s="36"/>
      <c r="DO664" s="36"/>
      <c r="DP664" s="36"/>
      <c r="DQ664" s="36"/>
      <c r="DR664" s="36"/>
      <c r="DS664" s="36"/>
      <c r="DT664" s="36"/>
      <c r="DU664" s="36"/>
      <c r="DV664" s="36"/>
      <c r="DW664" s="36"/>
      <c r="DX664" s="36"/>
      <c r="DY664" s="36"/>
      <c r="DZ664" s="36"/>
      <c r="EA664" s="36"/>
      <c r="EB664" s="36"/>
      <c r="EC664" s="36"/>
      <c r="ED664" s="36"/>
      <c r="EE664" s="36"/>
      <c r="EF664" s="36"/>
      <c r="EG664" s="36"/>
      <c r="EH664" s="36"/>
      <c r="EI664" s="36"/>
      <c r="EJ664" s="36"/>
      <c r="EK664" s="36"/>
      <c r="EL664" s="36"/>
      <c r="EM664" s="36"/>
      <c r="EN664" s="36"/>
      <c r="EO664" s="36"/>
      <c r="EP664" s="36"/>
      <c r="EQ664" s="36"/>
      <c r="ER664" s="36"/>
      <c r="ES664" s="36"/>
      <c r="ET664" s="36"/>
      <c r="EU664" s="36"/>
    </row>
    <row r="665" spans="1:151" ht="183.75" customHeight="1" x14ac:dyDescent="0.3">
      <c r="A665" s="36"/>
      <c r="B665" s="36"/>
      <c r="C665" s="36"/>
      <c r="D665" s="36"/>
      <c r="E665" s="37"/>
      <c r="F665" s="36"/>
      <c r="G665" s="36"/>
      <c r="H665" s="36"/>
      <c r="I665" s="37"/>
      <c r="J665" s="38"/>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8"/>
      <c r="AS665" s="36"/>
      <c r="AT665" s="36"/>
      <c r="AU665" s="36"/>
      <c r="AV665" s="36"/>
      <c r="AW665" s="36"/>
      <c r="AX665" s="36"/>
      <c r="AY665" s="36"/>
      <c r="AZ665" s="36"/>
      <c r="BA665" s="36"/>
      <c r="BB665" s="36"/>
      <c r="BC665" s="36"/>
      <c r="BD665" s="36"/>
      <c r="BE665" s="36"/>
      <c r="BF665" s="36"/>
      <c r="BG665" s="36"/>
      <c r="BH665" s="36"/>
      <c r="BI665" s="36"/>
      <c r="BJ665" s="36"/>
      <c r="BK665" s="36"/>
      <c r="BL665" s="36"/>
      <c r="BM665" s="36"/>
      <c r="BN665" s="36"/>
      <c r="BO665" s="36"/>
      <c r="BP665" s="36"/>
      <c r="BQ665" s="36"/>
      <c r="BR665" s="36"/>
      <c r="BS665" s="36"/>
      <c r="BT665" s="36"/>
      <c r="BU665" s="36"/>
      <c r="BV665" s="36"/>
      <c r="BW665" s="36"/>
      <c r="BX665" s="36"/>
      <c r="BY665" s="36"/>
      <c r="BZ665" s="36"/>
      <c r="CA665" s="36"/>
      <c r="CB665" s="36"/>
      <c r="CC665" s="36"/>
      <c r="CD665" s="36"/>
      <c r="CE665" s="36"/>
      <c r="CF665" s="36"/>
      <c r="CG665" s="36"/>
      <c r="CH665" s="36"/>
      <c r="CI665" s="36"/>
      <c r="CJ665" s="36"/>
      <c r="CK665" s="36"/>
      <c r="CL665" s="36"/>
      <c r="CM665" s="36"/>
      <c r="CN665" s="36"/>
      <c r="CO665" s="36"/>
      <c r="CP665" s="36"/>
      <c r="CQ665" s="36"/>
      <c r="CR665" s="36"/>
      <c r="CS665" s="36"/>
      <c r="CT665" s="36"/>
      <c r="CU665" s="36"/>
      <c r="CV665" s="36"/>
      <c r="CW665" s="36"/>
      <c r="CX665" s="36"/>
      <c r="CY665" s="36"/>
      <c r="CZ665" s="36"/>
      <c r="DA665" s="36"/>
      <c r="DB665" s="36"/>
      <c r="DC665" s="36"/>
      <c r="DD665" s="36"/>
      <c r="DE665" s="36"/>
      <c r="DF665" s="36"/>
      <c r="DG665" s="36"/>
      <c r="DH665" s="36"/>
      <c r="DI665" s="36"/>
      <c r="DJ665" s="36"/>
      <c r="DK665" s="36"/>
      <c r="DL665" s="36"/>
      <c r="DM665" s="36"/>
      <c r="DN665" s="36"/>
      <c r="DO665" s="36"/>
      <c r="DP665" s="36"/>
      <c r="DQ665" s="36"/>
      <c r="DR665" s="36"/>
      <c r="DS665" s="36"/>
      <c r="DT665" s="36"/>
      <c r="DU665" s="36"/>
      <c r="DV665" s="36"/>
      <c r="DW665" s="36"/>
      <c r="DX665" s="36"/>
      <c r="DY665" s="36"/>
      <c r="DZ665" s="36"/>
      <c r="EA665" s="36"/>
      <c r="EB665" s="36"/>
      <c r="EC665" s="36"/>
      <c r="ED665" s="36"/>
      <c r="EE665" s="36"/>
      <c r="EF665" s="36"/>
      <c r="EG665" s="36"/>
      <c r="EH665" s="36"/>
      <c r="EI665" s="36"/>
      <c r="EJ665" s="36"/>
      <c r="EK665" s="36"/>
      <c r="EL665" s="36"/>
      <c r="EM665" s="36"/>
      <c r="EN665" s="36"/>
      <c r="EO665" s="36"/>
      <c r="EP665" s="36"/>
      <c r="EQ665" s="36"/>
      <c r="ER665" s="36"/>
      <c r="ES665" s="36"/>
      <c r="ET665" s="36"/>
      <c r="EU665" s="36"/>
    </row>
    <row r="666" spans="1:151" ht="183.75" customHeight="1" x14ac:dyDescent="0.3">
      <c r="A666" s="36"/>
      <c r="B666" s="36"/>
      <c r="C666" s="36"/>
      <c r="D666" s="36"/>
      <c r="E666" s="37"/>
      <c r="F666" s="36"/>
      <c r="G666" s="36"/>
      <c r="H666" s="36"/>
      <c r="I666" s="37"/>
      <c r="J666" s="38"/>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8"/>
      <c r="AS666" s="36"/>
      <c r="AT666" s="36"/>
      <c r="AU666" s="36"/>
      <c r="AV666" s="36"/>
      <c r="AW666" s="36"/>
      <c r="AX666" s="36"/>
      <c r="AY666" s="36"/>
      <c r="AZ666" s="36"/>
      <c r="BA666" s="36"/>
      <c r="BB666" s="36"/>
      <c r="BC666" s="36"/>
      <c r="BD666" s="36"/>
      <c r="BE666" s="36"/>
      <c r="BF666" s="36"/>
      <c r="BG666" s="36"/>
      <c r="BH666" s="36"/>
      <c r="BI666" s="36"/>
      <c r="BJ666" s="36"/>
      <c r="BK666" s="36"/>
      <c r="BL666" s="36"/>
      <c r="BM666" s="36"/>
      <c r="BN666" s="36"/>
      <c r="BO666" s="36"/>
      <c r="BP666" s="36"/>
      <c r="BQ666" s="36"/>
      <c r="BR666" s="36"/>
      <c r="BS666" s="36"/>
      <c r="BT666" s="36"/>
      <c r="BU666" s="36"/>
      <c r="BV666" s="36"/>
      <c r="BW666" s="36"/>
      <c r="BX666" s="36"/>
      <c r="BY666" s="36"/>
      <c r="BZ666" s="36"/>
      <c r="CA666" s="36"/>
      <c r="CB666" s="36"/>
      <c r="CC666" s="36"/>
      <c r="CD666" s="36"/>
      <c r="CE666" s="36"/>
      <c r="CF666" s="36"/>
      <c r="CG666" s="36"/>
      <c r="CH666" s="36"/>
      <c r="CI666" s="36"/>
      <c r="CJ666" s="36"/>
      <c r="CK666" s="36"/>
      <c r="CL666" s="36"/>
      <c r="CM666" s="36"/>
      <c r="CN666" s="36"/>
      <c r="CO666" s="36"/>
      <c r="CP666" s="36"/>
      <c r="CQ666" s="36"/>
      <c r="CR666" s="36"/>
      <c r="CS666" s="36"/>
      <c r="CT666" s="36"/>
      <c r="CU666" s="36"/>
      <c r="CV666" s="36"/>
      <c r="CW666" s="36"/>
      <c r="CX666" s="36"/>
      <c r="CY666" s="36"/>
      <c r="CZ666" s="36"/>
      <c r="DA666" s="36"/>
      <c r="DB666" s="36"/>
      <c r="DC666" s="36"/>
      <c r="DD666" s="36"/>
      <c r="DE666" s="36"/>
      <c r="DF666" s="36"/>
      <c r="DG666" s="36"/>
      <c r="DH666" s="36"/>
      <c r="DI666" s="36"/>
      <c r="DJ666" s="36"/>
      <c r="DK666" s="36"/>
      <c r="DL666" s="36"/>
      <c r="DM666" s="36"/>
      <c r="DN666" s="36"/>
      <c r="DO666" s="36"/>
      <c r="DP666" s="36"/>
      <c r="DQ666" s="36"/>
      <c r="DR666" s="36"/>
      <c r="DS666" s="36"/>
      <c r="DT666" s="36"/>
      <c r="DU666" s="36"/>
      <c r="DV666" s="36"/>
      <c r="DW666" s="36"/>
      <c r="DX666" s="36"/>
      <c r="DY666" s="36"/>
      <c r="DZ666" s="36"/>
      <c r="EA666" s="36"/>
      <c r="EB666" s="36"/>
      <c r="EC666" s="36"/>
      <c r="ED666" s="36"/>
      <c r="EE666" s="36"/>
      <c r="EF666" s="36"/>
      <c r="EG666" s="36"/>
      <c r="EH666" s="36"/>
      <c r="EI666" s="36"/>
      <c r="EJ666" s="36"/>
      <c r="EK666" s="36"/>
      <c r="EL666" s="36"/>
      <c r="EM666" s="36"/>
      <c r="EN666" s="36"/>
      <c r="EO666" s="36"/>
      <c r="EP666" s="36"/>
      <c r="EQ666" s="36"/>
      <c r="ER666" s="36"/>
      <c r="ES666" s="36"/>
      <c r="ET666" s="36"/>
      <c r="EU666" s="36"/>
    </row>
    <row r="667" spans="1:151" ht="183.75" customHeight="1" x14ac:dyDescent="0.3">
      <c r="A667" s="36"/>
      <c r="B667" s="36"/>
      <c r="C667" s="36"/>
      <c r="D667" s="36"/>
      <c r="E667" s="37"/>
      <c r="F667" s="36"/>
      <c r="G667" s="36"/>
      <c r="H667" s="36"/>
      <c r="I667" s="37"/>
      <c r="J667" s="38"/>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8"/>
      <c r="AS667" s="36"/>
      <c r="AT667" s="36"/>
      <c r="AU667" s="36"/>
      <c r="AV667" s="36"/>
      <c r="AW667" s="36"/>
      <c r="AX667" s="36"/>
      <c r="AY667" s="36"/>
      <c r="AZ667" s="36"/>
      <c r="BA667" s="36"/>
      <c r="BB667" s="36"/>
      <c r="BC667" s="36"/>
      <c r="BD667" s="36"/>
      <c r="BE667" s="36"/>
      <c r="BF667" s="36"/>
      <c r="BG667" s="36"/>
      <c r="BH667" s="36"/>
      <c r="BI667" s="36"/>
      <c r="BJ667" s="36"/>
      <c r="BK667" s="36"/>
      <c r="BL667" s="36"/>
      <c r="BM667" s="36"/>
      <c r="BN667" s="36"/>
      <c r="BO667" s="36"/>
      <c r="BP667" s="36"/>
      <c r="BQ667" s="36"/>
      <c r="BR667" s="36"/>
      <c r="BS667" s="36"/>
      <c r="BT667" s="36"/>
      <c r="BU667" s="36"/>
      <c r="BV667" s="36"/>
      <c r="BW667" s="36"/>
      <c r="BX667" s="36"/>
      <c r="BY667" s="36"/>
      <c r="BZ667" s="36"/>
      <c r="CA667" s="36"/>
      <c r="CB667" s="36"/>
      <c r="CC667" s="36"/>
      <c r="CD667" s="36"/>
      <c r="CE667" s="36"/>
      <c r="CF667" s="36"/>
      <c r="CG667" s="36"/>
      <c r="CH667" s="36"/>
      <c r="CI667" s="36"/>
      <c r="CJ667" s="36"/>
      <c r="CK667" s="36"/>
      <c r="CL667" s="36"/>
      <c r="CM667" s="36"/>
      <c r="CN667" s="36"/>
      <c r="CO667" s="36"/>
      <c r="CP667" s="36"/>
      <c r="CQ667" s="36"/>
      <c r="CR667" s="36"/>
      <c r="CS667" s="36"/>
      <c r="CT667" s="36"/>
      <c r="CU667" s="36"/>
      <c r="CV667" s="36"/>
      <c r="CW667" s="36"/>
      <c r="CX667" s="36"/>
      <c r="CY667" s="36"/>
      <c r="CZ667" s="36"/>
      <c r="DA667" s="36"/>
      <c r="DB667" s="36"/>
      <c r="DC667" s="36"/>
      <c r="DD667" s="36"/>
      <c r="DE667" s="36"/>
      <c r="DF667" s="36"/>
      <c r="DG667" s="36"/>
      <c r="DH667" s="36"/>
      <c r="DI667" s="36"/>
      <c r="DJ667" s="36"/>
      <c r="DK667" s="36"/>
      <c r="DL667" s="36"/>
      <c r="DM667" s="36"/>
      <c r="DN667" s="36"/>
      <c r="DO667" s="36"/>
      <c r="DP667" s="36"/>
      <c r="DQ667" s="36"/>
      <c r="DR667" s="36"/>
      <c r="DS667" s="36"/>
      <c r="DT667" s="36"/>
      <c r="DU667" s="36"/>
      <c r="DV667" s="36"/>
      <c r="DW667" s="36"/>
      <c r="DX667" s="36"/>
      <c r="DY667" s="36"/>
      <c r="DZ667" s="36"/>
      <c r="EA667" s="36"/>
      <c r="EB667" s="36"/>
      <c r="EC667" s="36"/>
      <c r="ED667" s="36"/>
      <c r="EE667" s="36"/>
      <c r="EF667" s="36"/>
      <c r="EG667" s="36"/>
      <c r="EH667" s="36"/>
      <c r="EI667" s="36"/>
      <c r="EJ667" s="36"/>
      <c r="EK667" s="36"/>
      <c r="EL667" s="36"/>
      <c r="EM667" s="36"/>
      <c r="EN667" s="36"/>
      <c r="EO667" s="36"/>
      <c r="EP667" s="36"/>
      <c r="EQ667" s="36"/>
      <c r="ER667" s="36"/>
      <c r="ES667" s="36"/>
      <c r="ET667" s="36"/>
      <c r="EU667" s="36"/>
    </row>
    <row r="668" spans="1:151" ht="183.75" customHeight="1" x14ac:dyDescent="0.3">
      <c r="A668" s="36"/>
      <c r="B668" s="36"/>
      <c r="C668" s="36"/>
      <c r="D668" s="36"/>
      <c r="E668" s="37"/>
      <c r="F668" s="36"/>
      <c r="G668" s="36"/>
      <c r="H668" s="36"/>
      <c r="I668" s="37"/>
      <c r="J668" s="38"/>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8"/>
      <c r="AS668" s="36"/>
      <c r="AT668" s="36"/>
      <c r="AU668" s="36"/>
      <c r="AV668" s="36"/>
      <c r="AW668" s="36"/>
      <c r="AX668" s="36"/>
      <c r="AY668" s="36"/>
      <c r="AZ668" s="36"/>
      <c r="BA668" s="36"/>
      <c r="BB668" s="36"/>
      <c r="BC668" s="36"/>
      <c r="BD668" s="36"/>
      <c r="BE668" s="36"/>
      <c r="BF668" s="36"/>
      <c r="BG668" s="36"/>
      <c r="BH668" s="36"/>
      <c r="BI668" s="36"/>
      <c r="BJ668" s="36"/>
      <c r="BK668" s="36"/>
      <c r="BL668" s="36"/>
      <c r="BM668" s="36"/>
      <c r="BN668" s="36"/>
      <c r="BO668" s="36"/>
      <c r="BP668" s="36"/>
      <c r="BQ668" s="36"/>
      <c r="BR668" s="36"/>
      <c r="BS668" s="36"/>
      <c r="BT668" s="36"/>
      <c r="BU668" s="36"/>
      <c r="BV668" s="36"/>
      <c r="BW668" s="36"/>
      <c r="BX668" s="36"/>
      <c r="BY668" s="36"/>
      <c r="BZ668" s="36"/>
      <c r="CA668" s="36"/>
      <c r="CB668" s="36"/>
      <c r="CC668" s="36"/>
      <c r="CD668" s="36"/>
      <c r="CE668" s="36"/>
      <c r="CF668" s="36"/>
      <c r="CG668" s="36"/>
      <c r="CH668" s="36"/>
      <c r="CI668" s="36"/>
      <c r="CJ668" s="36"/>
      <c r="CK668" s="36"/>
      <c r="CL668" s="36"/>
      <c r="CM668" s="36"/>
      <c r="CN668" s="36"/>
      <c r="CO668" s="36"/>
      <c r="CP668" s="36"/>
      <c r="CQ668" s="36"/>
      <c r="CR668" s="36"/>
      <c r="CS668" s="36"/>
      <c r="CT668" s="36"/>
      <c r="CU668" s="36"/>
      <c r="CV668" s="36"/>
      <c r="CW668" s="36"/>
      <c r="CX668" s="36"/>
      <c r="CY668" s="36"/>
      <c r="CZ668" s="36"/>
      <c r="DA668" s="36"/>
      <c r="DB668" s="36"/>
      <c r="DC668" s="36"/>
      <c r="DD668" s="36"/>
      <c r="DE668" s="36"/>
      <c r="DF668" s="36"/>
      <c r="DG668" s="36"/>
      <c r="DH668" s="36"/>
      <c r="DI668" s="36"/>
      <c r="DJ668" s="36"/>
      <c r="DK668" s="36"/>
      <c r="DL668" s="36"/>
      <c r="DM668" s="36"/>
      <c r="DN668" s="36"/>
      <c r="DO668" s="36"/>
      <c r="DP668" s="36"/>
      <c r="DQ668" s="36"/>
      <c r="DR668" s="36"/>
      <c r="DS668" s="36"/>
      <c r="DT668" s="36"/>
      <c r="DU668" s="36"/>
      <c r="DV668" s="36"/>
      <c r="DW668" s="36"/>
      <c r="DX668" s="36"/>
      <c r="DY668" s="36"/>
      <c r="DZ668" s="36"/>
      <c r="EA668" s="36"/>
      <c r="EB668" s="36"/>
      <c r="EC668" s="36"/>
      <c r="ED668" s="36"/>
      <c r="EE668" s="36"/>
      <c r="EF668" s="36"/>
      <c r="EG668" s="36"/>
      <c r="EH668" s="36"/>
      <c r="EI668" s="36"/>
      <c r="EJ668" s="36"/>
      <c r="EK668" s="36"/>
      <c r="EL668" s="36"/>
      <c r="EM668" s="36"/>
      <c r="EN668" s="36"/>
      <c r="EO668" s="36"/>
      <c r="EP668" s="36"/>
      <c r="EQ668" s="36"/>
      <c r="ER668" s="36"/>
      <c r="ES668" s="36"/>
      <c r="ET668" s="36"/>
      <c r="EU668" s="36"/>
    </row>
    <row r="669" spans="1:151" ht="183.75" customHeight="1" x14ac:dyDescent="0.3">
      <c r="A669" s="36"/>
      <c r="B669" s="36"/>
      <c r="C669" s="36"/>
      <c r="D669" s="36"/>
      <c r="E669" s="37"/>
      <c r="F669" s="36"/>
      <c r="G669" s="36"/>
      <c r="H669" s="36"/>
      <c r="I669" s="37"/>
      <c r="J669" s="38"/>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8"/>
      <c r="AS669" s="36"/>
      <c r="AT669" s="36"/>
      <c r="AU669" s="36"/>
      <c r="AV669" s="36"/>
      <c r="AW669" s="36"/>
      <c r="AX669" s="36"/>
      <c r="AY669" s="36"/>
      <c r="AZ669" s="36"/>
      <c r="BA669" s="36"/>
      <c r="BB669" s="36"/>
      <c r="BC669" s="36"/>
      <c r="BD669" s="36"/>
      <c r="BE669" s="36"/>
      <c r="BF669" s="36"/>
      <c r="BG669" s="36"/>
      <c r="BH669" s="36"/>
      <c r="BI669" s="36"/>
      <c r="BJ669" s="36"/>
      <c r="BK669" s="36"/>
      <c r="BL669" s="36"/>
      <c r="BM669" s="36"/>
      <c r="BN669" s="36"/>
      <c r="BO669" s="36"/>
      <c r="BP669" s="36"/>
      <c r="BQ669" s="36"/>
      <c r="BR669" s="36"/>
      <c r="BS669" s="36"/>
      <c r="BT669" s="36"/>
      <c r="BU669" s="36"/>
      <c r="BV669" s="36"/>
      <c r="BW669" s="36"/>
      <c r="BX669" s="36"/>
      <c r="BY669" s="36"/>
      <c r="BZ669" s="36"/>
      <c r="CA669" s="36"/>
      <c r="CB669" s="36"/>
      <c r="CC669" s="36"/>
      <c r="CD669" s="36"/>
      <c r="CE669" s="36"/>
      <c r="CF669" s="36"/>
      <c r="CG669" s="36"/>
      <c r="CH669" s="36"/>
      <c r="CI669" s="36"/>
      <c r="CJ669" s="36"/>
      <c r="CK669" s="36"/>
      <c r="CL669" s="36"/>
      <c r="CM669" s="36"/>
      <c r="CN669" s="36"/>
      <c r="CO669" s="36"/>
      <c r="CP669" s="36"/>
      <c r="CQ669" s="36"/>
      <c r="CR669" s="36"/>
      <c r="CS669" s="36"/>
      <c r="CT669" s="36"/>
      <c r="CU669" s="36"/>
      <c r="CV669" s="36"/>
      <c r="CW669" s="36"/>
      <c r="CX669" s="36"/>
      <c r="CY669" s="36"/>
      <c r="CZ669" s="36"/>
      <c r="DA669" s="36"/>
      <c r="DB669" s="36"/>
      <c r="DC669" s="36"/>
      <c r="DD669" s="36"/>
      <c r="DE669" s="36"/>
      <c r="DF669" s="36"/>
      <c r="DG669" s="36"/>
      <c r="DH669" s="36"/>
      <c r="DI669" s="36"/>
      <c r="DJ669" s="36"/>
      <c r="DK669" s="36"/>
      <c r="DL669" s="36"/>
      <c r="DM669" s="36"/>
      <c r="DN669" s="36"/>
      <c r="DO669" s="36"/>
      <c r="DP669" s="36"/>
      <c r="DQ669" s="36"/>
      <c r="DR669" s="36"/>
      <c r="DS669" s="36"/>
      <c r="DT669" s="36"/>
      <c r="DU669" s="36"/>
      <c r="DV669" s="36"/>
      <c r="DW669" s="36"/>
      <c r="DX669" s="36"/>
      <c r="DY669" s="36"/>
      <c r="DZ669" s="36"/>
      <c r="EA669" s="36"/>
      <c r="EB669" s="36"/>
      <c r="EC669" s="36"/>
      <c r="ED669" s="36"/>
      <c r="EE669" s="36"/>
      <c r="EF669" s="36"/>
      <c r="EG669" s="36"/>
      <c r="EH669" s="36"/>
      <c r="EI669" s="36"/>
      <c r="EJ669" s="36"/>
      <c r="EK669" s="36"/>
      <c r="EL669" s="36"/>
      <c r="EM669" s="36"/>
      <c r="EN669" s="36"/>
      <c r="EO669" s="36"/>
      <c r="EP669" s="36"/>
      <c r="EQ669" s="36"/>
      <c r="ER669" s="36"/>
      <c r="ES669" s="36"/>
      <c r="ET669" s="36"/>
      <c r="EU669" s="36"/>
    </row>
    <row r="670" spans="1:151" ht="183.75" customHeight="1" x14ac:dyDescent="0.3">
      <c r="A670" s="36"/>
      <c r="B670" s="36"/>
      <c r="C670" s="36"/>
      <c r="D670" s="36"/>
      <c r="E670" s="37"/>
      <c r="F670" s="36"/>
      <c r="G670" s="36"/>
      <c r="H670" s="36"/>
      <c r="I670" s="37"/>
      <c r="J670" s="38"/>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8"/>
      <c r="AS670" s="36"/>
      <c r="AT670" s="36"/>
      <c r="AU670" s="36"/>
      <c r="AV670" s="36"/>
      <c r="AW670" s="36"/>
      <c r="AX670" s="36"/>
      <c r="AY670" s="36"/>
      <c r="AZ670" s="36"/>
      <c r="BA670" s="36"/>
      <c r="BB670" s="36"/>
      <c r="BC670" s="36"/>
      <c r="BD670" s="36"/>
      <c r="BE670" s="36"/>
      <c r="BF670" s="36"/>
      <c r="BG670" s="36"/>
      <c r="BH670" s="36"/>
      <c r="BI670" s="36"/>
      <c r="BJ670" s="36"/>
      <c r="BK670" s="36"/>
      <c r="BL670" s="36"/>
      <c r="BM670" s="36"/>
      <c r="BN670" s="36"/>
      <c r="BO670" s="36"/>
      <c r="BP670" s="36"/>
      <c r="BQ670" s="36"/>
      <c r="BR670" s="36"/>
      <c r="BS670" s="36"/>
      <c r="BT670" s="36"/>
      <c r="BU670" s="36"/>
      <c r="BV670" s="36"/>
      <c r="BW670" s="36"/>
      <c r="BX670" s="36"/>
      <c r="BY670" s="36"/>
      <c r="BZ670" s="36"/>
      <c r="CA670" s="36"/>
      <c r="CB670" s="36"/>
      <c r="CC670" s="36"/>
      <c r="CD670" s="36"/>
      <c r="CE670" s="36"/>
      <c r="CF670" s="36"/>
      <c r="CG670" s="36"/>
      <c r="CH670" s="36"/>
      <c r="CI670" s="36"/>
      <c r="CJ670" s="36"/>
      <c r="CK670" s="36"/>
      <c r="CL670" s="36"/>
      <c r="CM670" s="36"/>
      <c r="CN670" s="36"/>
      <c r="CO670" s="36"/>
      <c r="CP670" s="36"/>
      <c r="CQ670" s="36"/>
      <c r="CR670" s="36"/>
      <c r="CS670" s="36"/>
      <c r="CT670" s="36"/>
      <c r="CU670" s="36"/>
      <c r="CV670" s="36"/>
      <c r="CW670" s="36"/>
      <c r="CX670" s="36"/>
      <c r="CY670" s="36"/>
      <c r="CZ670" s="36"/>
      <c r="DA670" s="36"/>
      <c r="DB670" s="36"/>
      <c r="DC670" s="36"/>
      <c r="DD670" s="36"/>
      <c r="DE670" s="36"/>
      <c r="DF670" s="36"/>
      <c r="DG670" s="36"/>
      <c r="DH670" s="36"/>
      <c r="DI670" s="36"/>
      <c r="DJ670" s="36"/>
      <c r="DK670" s="36"/>
      <c r="DL670" s="36"/>
      <c r="DM670" s="36"/>
      <c r="DN670" s="36"/>
      <c r="DO670" s="36"/>
      <c r="DP670" s="36"/>
      <c r="DQ670" s="36"/>
      <c r="DR670" s="36"/>
      <c r="DS670" s="36"/>
      <c r="DT670" s="36"/>
      <c r="DU670" s="36"/>
      <c r="DV670" s="36"/>
      <c r="DW670" s="36"/>
      <c r="DX670" s="36"/>
      <c r="DY670" s="36"/>
      <c r="DZ670" s="36"/>
      <c r="EA670" s="36"/>
      <c r="EB670" s="36"/>
      <c r="EC670" s="36"/>
      <c r="ED670" s="36"/>
      <c r="EE670" s="36"/>
      <c r="EF670" s="36"/>
      <c r="EG670" s="36"/>
      <c r="EH670" s="36"/>
      <c r="EI670" s="36"/>
      <c r="EJ670" s="36"/>
      <c r="EK670" s="36"/>
      <c r="EL670" s="36"/>
      <c r="EM670" s="36"/>
      <c r="EN670" s="36"/>
      <c r="EO670" s="36"/>
      <c r="EP670" s="36"/>
      <c r="EQ670" s="36"/>
      <c r="ER670" s="36"/>
      <c r="ES670" s="36"/>
      <c r="ET670" s="36"/>
      <c r="EU670" s="36"/>
    </row>
    <row r="671" spans="1:151" ht="183.75" customHeight="1" x14ac:dyDescent="0.3">
      <c r="A671" s="36"/>
      <c r="B671" s="36"/>
      <c r="C671" s="36"/>
      <c r="D671" s="36"/>
      <c r="E671" s="37"/>
      <c r="F671" s="36"/>
      <c r="G671" s="36"/>
      <c r="H671" s="36"/>
      <c r="I671" s="37"/>
      <c r="J671" s="38"/>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8"/>
      <c r="AS671" s="36"/>
      <c r="AT671" s="36"/>
      <c r="AU671" s="36"/>
      <c r="AV671" s="36"/>
      <c r="AW671" s="36"/>
      <c r="AX671" s="36"/>
      <c r="AY671" s="36"/>
      <c r="AZ671" s="36"/>
      <c r="BA671" s="36"/>
      <c r="BB671" s="36"/>
      <c r="BC671" s="36"/>
      <c r="BD671" s="36"/>
      <c r="BE671" s="36"/>
      <c r="BF671" s="36"/>
      <c r="BG671" s="36"/>
      <c r="BH671" s="36"/>
      <c r="BI671" s="36"/>
      <c r="BJ671" s="36"/>
      <c r="BK671" s="36"/>
      <c r="BL671" s="36"/>
      <c r="BM671" s="36"/>
      <c r="BN671" s="36"/>
      <c r="BO671" s="36"/>
      <c r="BP671" s="36"/>
      <c r="BQ671" s="36"/>
      <c r="BR671" s="36"/>
      <c r="BS671" s="36"/>
      <c r="BT671" s="36"/>
      <c r="BU671" s="36"/>
      <c r="BV671" s="36"/>
      <c r="BW671" s="36"/>
      <c r="BX671" s="36"/>
      <c r="BY671" s="36"/>
      <c r="BZ671" s="36"/>
      <c r="CA671" s="36"/>
      <c r="CB671" s="36"/>
      <c r="CC671" s="36"/>
      <c r="CD671" s="36"/>
      <c r="CE671" s="36"/>
      <c r="CF671" s="36"/>
      <c r="CG671" s="36"/>
      <c r="CH671" s="36"/>
      <c r="CI671" s="36"/>
      <c r="CJ671" s="36"/>
      <c r="CK671" s="36"/>
      <c r="CL671" s="36"/>
      <c r="CM671" s="36"/>
      <c r="CN671" s="36"/>
      <c r="CO671" s="36"/>
      <c r="CP671" s="36"/>
      <c r="CQ671" s="36"/>
      <c r="CR671" s="36"/>
      <c r="CS671" s="36"/>
      <c r="CT671" s="36"/>
      <c r="CU671" s="36"/>
      <c r="CV671" s="36"/>
      <c r="CW671" s="36"/>
      <c r="CX671" s="36"/>
      <c r="CY671" s="36"/>
      <c r="CZ671" s="36"/>
      <c r="DA671" s="36"/>
      <c r="DB671" s="36"/>
      <c r="DC671" s="36"/>
      <c r="DD671" s="36"/>
      <c r="DE671" s="36"/>
      <c r="DF671" s="36"/>
      <c r="DG671" s="36"/>
      <c r="DH671" s="36"/>
      <c r="DI671" s="36"/>
      <c r="DJ671" s="36"/>
      <c r="DK671" s="36"/>
      <c r="DL671" s="36"/>
      <c r="DM671" s="36"/>
      <c r="DN671" s="36"/>
      <c r="DO671" s="36"/>
      <c r="DP671" s="36"/>
      <c r="DQ671" s="36"/>
      <c r="DR671" s="36"/>
      <c r="DS671" s="36"/>
      <c r="DT671" s="36"/>
      <c r="DU671" s="36"/>
      <c r="DV671" s="36"/>
      <c r="DW671" s="36"/>
      <c r="DX671" s="36"/>
      <c r="DY671" s="36"/>
      <c r="DZ671" s="36"/>
      <c r="EA671" s="36"/>
      <c r="EB671" s="36"/>
      <c r="EC671" s="36"/>
      <c r="ED671" s="36"/>
      <c r="EE671" s="36"/>
      <c r="EF671" s="36"/>
      <c r="EG671" s="36"/>
      <c r="EH671" s="36"/>
      <c r="EI671" s="36"/>
      <c r="EJ671" s="36"/>
      <c r="EK671" s="36"/>
      <c r="EL671" s="36"/>
      <c r="EM671" s="36"/>
      <c r="EN671" s="36"/>
      <c r="EO671" s="36"/>
      <c r="EP671" s="36"/>
      <c r="EQ671" s="36"/>
      <c r="ER671" s="36"/>
      <c r="ES671" s="36"/>
      <c r="ET671" s="36"/>
      <c r="EU671" s="36"/>
    </row>
    <row r="672" spans="1:151" ht="183.75" customHeight="1" x14ac:dyDescent="0.3">
      <c r="A672" s="36"/>
      <c r="B672" s="36"/>
      <c r="C672" s="36"/>
      <c r="D672" s="36"/>
      <c r="E672" s="37"/>
      <c r="F672" s="36"/>
      <c r="G672" s="36"/>
      <c r="H672" s="36"/>
      <c r="I672" s="37"/>
      <c r="J672" s="38"/>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8"/>
      <c r="AS672" s="36"/>
      <c r="AT672" s="36"/>
      <c r="AU672" s="36"/>
      <c r="AV672" s="36"/>
      <c r="AW672" s="36"/>
      <c r="AX672" s="36"/>
      <c r="AY672" s="36"/>
      <c r="AZ672" s="36"/>
      <c r="BA672" s="36"/>
      <c r="BB672" s="36"/>
      <c r="BC672" s="36"/>
      <c r="BD672" s="36"/>
      <c r="BE672" s="36"/>
      <c r="BF672" s="36"/>
      <c r="BG672" s="36"/>
      <c r="BH672" s="36"/>
      <c r="BI672" s="36"/>
      <c r="BJ672" s="36"/>
      <c r="BK672" s="36"/>
      <c r="BL672" s="36"/>
      <c r="BM672" s="36"/>
      <c r="BN672" s="36"/>
      <c r="BO672" s="36"/>
      <c r="BP672" s="36"/>
      <c r="BQ672" s="36"/>
      <c r="BR672" s="36"/>
      <c r="BS672" s="36"/>
      <c r="BT672" s="36"/>
      <c r="BU672" s="36"/>
      <c r="BV672" s="36"/>
      <c r="BW672" s="36"/>
      <c r="BX672" s="36"/>
      <c r="BY672" s="36"/>
      <c r="BZ672" s="36"/>
      <c r="CA672" s="36"/>
      <c r="CB672" s="36"/>
      <c r="CC672" s="36"/>
      <c r="CD672" s="36"/>
      <c r="CE672" s="36"/>
      <c r="CF672" s="36"/>
      <c r="CG672" s="36"/>
      <c r="CH672" s="36"/>
      <c r="CI672" s="36"/>
      <c r="CJ672" s="36"/>
      <c r="CK672" s="36"/>
      <c r="CL672" s="36"/>
      <c r="CM672" s="36"/>
      <c r="CN672" s="36"/>
      <c r="CO672" s="36"/>
      <c r="CP672" s="36"/>
      <c r="CQ672" s="36"/>
      <c r="CR672" s="36"/>
      <c r="CS672" s="36"/>
      <c r="CT672" s="36"/>
      <c r="CU672" s="36"/>
      <c r="CV672" s="36"/>
      <c r="CW672" s="36"/>
      <c r="CX672" s="36"/>
      <c r="CY672" s="36"/>
      <c r="CZ672" s="36"/>
      <c r="DA672" s="36"/>
      <c r="DB672" s="36"/>
      <c r="DC672" s="36"/>
      <c r="DD672" s="36"/>
      <c r="DE672" s="36"/>
      <c r="DF672" s="36"/>
      <c r="DG672" s="36"/>
      <c r="DH672" s="36"/>
      <c r="DI672" s="36"/>
      <c r="DJ672" s="36"/>
      <c r="DK672" s="36"/>
      <c r="DL672" s="36"/>
      <c r="DM672" s="36"/>
      <c r="DN672" s="36"/>
      <c r="DO672" s="36"/>
      <c r="DP672" s="36"/>
      <c r="DQ672" s="36"/>
      <c r="DR672" s="36"/>
      <c r="DS672" s="36"/>
      <c r="DT672" s="36"/>
      <c r="DU672" s="36"/>
      <c r="DV672" s="36"/>
      <c r="DW672" s="36"/>
      <c r="DX672" s="36"/>
      <c r="DY672" s="36"/>
      <c r="DZ672" s="36"/>
      <c r="EA672" s="36"/>
      <c r="EB672" s="36"/>
      <c r="EC672" s="36"/>
      <c r="ED672" s="36"/>
      <c r="EE672" s="36"/>
      <c r="EF672" s="36"/>
      <c r="EG672" s="36"/>
      <c r="EH672" s="36"/>
      <c r="EI672" s="36"/>
      <c r="EJ672" s="36"/>
      <c r="EK672" s="36"/>
      <c r="EL672" s="36"/>
      <c r="EM672" s="36"/>
      <c r="EN672" s="36"/>
      <c r="EO672" s="36"/>
      <c r="EP672" s="36"/>
      <c r="EQ672" s="36"/>
      <c r="ER672" s="36"/>
      <c r="ES672" s="36"/>
      <c r="ET672" s="36"/>
      <c r="EU672" s="36"/>
    </row>
    <row r="673" spans="1:151" ht="183.75" customHeight="1" x14ac:dyDescent="0.3">
      <c r="A673" s="36"/>
      <c r="B673" s="36"/>
      <c r="C673" s="36"/>
      <c r="D673" s="36"/>
      <c r="E673" s="37"/>
      <c r="F673" s="36"/>
      <c r="G673" s="36"/>
      <c r="H673" s="36"/>
      <c r="I673" s="37"/>
      <c r="J673" s="38"/>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8"/>
      <c r="AS673" s="36"/>
      <c r="AT673" s="36"/>
      <c r="AU673" s="36"/>
      <c r="AV673" s="36"/>
      <c r="AW673" s="36"/>
      <c r="AX673" s="36"/>
      <c r="AY673" s="36"/>
      <c r="AZ673" s="36"/>
      <c r="BA673" s="36"/>
      <c r="BB673" s="36"/>
      <c r="BC673" s="36"/>
      <c r="BD673" s="36"/>
      <c r="BE673" s="36"/>
      <c r="BF673" s="36"/>
      <c r="BG673" s="36"/>
      <c r="BH673" s="36"/>
      <c r="BI673" s="36"/>
      <c r="BJ673" s="36"/>
      <c r="BK673" s="36"/>
      <c r="BL673" s="36"/>
      <c r="BM673" s="36"/>
      <c r="BN673" s="36"/>
      <c r="BO673" s="36"/>
      <c r="BP673" s="36"/>
      <c r="BQ673" s="36"/>
      <c r="BR673" s="36"/>
      <c r="BS673" s="36"/>
      <c r="BT673" s="36"/>
      <c r="BU673" s="36"/>
      <c r="BV673" s="36"/>
      <c r="BW673" s="36"/>
      <c r="BX673" s="36"/>
      <c r="BY673" s="36"/>
      <c r="BZ673" s="36"/>
      <c r="CA673" s="36"/>
      <c r="CB673" s="36"/>
      <c r="CC673" s="36"/>
      <c r="CD673" s="36"/>
      <c r="CE673" s="36"/>
      <c r="CF673" s="36"/>
      <c r="CG673" s="36"/>
      <c r="CH673" s="36"/>
      <c r="CI673" s="36"/>
      <c r="CJ673" s="36"/>
      <c r="CK673" s="36"/>
      <c r="CL673" s="36"/>
      <c r="CM673" s="36"/>
      <c r="CN673" s="36"/>
      <c r="CO673" s="36"/>
      <c r="CP673" s="36"/>
      <c r="CQ673" s="36"/>
      <c r="CR673" s="36"/>
      <c r="CS673" s="36"/>
      <c r="CT673" s="36"/>
      <c r="CU673" s="36"/>
      <c r="CV673" s="36"/>
      <c r="CW673" s="36"/>
      <c r="CX673" s="36"/>
      <c r="CY673" s="36"/>
      <c r="CZ673" s="36"/>
      <c r="DA673" s="36"/>
      <c r="DB673" s="36"/>
      <c r="DC673" s="36"/>
      <c r="DD673" s="36"/>
      <c r="DE673" s="36"/>
      <c r="DF673" s="36"/>
      <c r="DG673" s="36"/>
      <c r="DH673" s="36"/>
      <c r="DI673" s="36"/>
      <c r="DJ673" s="36"/>
      <c r="DK673" s="36"/>
      <c r="DL673" s="36"/>
      <c r="DM673" s="36"/>
      <c r="DN673" s="36"/>
      <c r="DO673" s="36"/>
      <c r="DP673" s="36"/>
      <c r="DQ673" s="36"/>
      <c r="DR673" s="36"/>
      <c r="DS673" s="36"/>
      <c r="DT673" s="36"/>
      <c r="DU673" s="36"/>
      <c r="DV673" s="36"/>
      <c r="DW673" s="36"/>
      <c r="DX673" s="36"/>
      <c r="DY673" s="36"/>
      <c r="DZ673" s="36"/>
      <c r="EA673" s="36"/>
      <c r="EB673" s="36"/>
      <c r="EC673" s="36"/>
      <c r="ED673" s="36"/>
      <c r="EE673" s="36"/>
      <c r="EF673" s="36"/>
      <c r="EG673" s="36"/>
      <c r="EH673" s="36"/>
      <c r="EI673" s="36"/>
      <c r="EJ673" s="36"/>
      <c r="EK673" s="36"/>
      <c r="EL673" s="36"/>
      <c r="EM673" s="36"/>
      <c r="EN673" s="36"/>
      <c r="EO673" s="36"/>
      <c r="EP673" s="36"/>
      <c r="EQ673" s="36"/>
      <c r="ER673" s="36"/>
      <c r="ES673" s="36"/>
      <c r="ET673" s="36"/>
      <c r="EU673" s="36"/>
    </row>
    <row r="674" spans="1:151" ht="183.75" customHeight="1" x14ac:dyDescent="0.3">
      <c r="A674" s="36"/>
      <c r="B674" s="36"/>
      <c r="C674" s="36"/>
      <c r="D674" s="36"/>
      <c r="E674" s="37"/>
      <c r="F674" s="36"/>
      <c r="G674" s="36"/>
      <c r="H674" s="36"/>
      <c r="I674" s="37"/>
      <c r="J674" s="38"/>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8"/>
      <c r="AS674" s="36"/>
      <c r="AT674" s="36"/>
      <c r="AU674" s="36"/>
      <c r="AV674" s="36"/>
      <c r="AW674" s="36"/>
      <c r="AX674" s="36"/>
      <c r="AY674" s="36"/>
      <c r="AZ674" s="36"/>
      <c r="BA674" s="36"/>
      <c r="BB674" s="36"/>
      <c r="BC674" s="36"/>
      <c r="BD674" s="36"/>
      <c r="BE674" s="36"/>
      <c r="BF674" s="36"/>
      <c r="BG674" s="36"/>
      <c r="BH674" s="36"/>
      <c r="BI674" s="36"/>
      <c r="BJ674" s="36"/>
      <c r="BK674" s="36"/>
      <c r="BL674" s="36"/>
      <c r="BM674" s="36"/>
      <c r="BN674" s="36"/>
      <c r="BO674" s="36"/>
      <c r="BP674" s="36"/>
      <c r="BQ674" s="36"/>
      <c r="BR674" s="36"/>
      <c r="BS674" s="36"/>
      <c r="BT674" s="36"/>
      <c r="BU674" s="36"/>
      <c r="BV674" s="36"/>
      <c r="BW674" s="36"/>
      <c r="BX674" s="36"/>
      <c r="BY674" s="36"/>
      <c r="BZ674" s="36"/>
      <c r="CA674" s="36"/>
      <c r="CB674" s="36"/>
      <c r="CC674" s="36"/>
      <c r="CD674" s="36"/>
      <c r="CE674" s="36"/>
      <c r="CF674" s="36"/>
      <c r="CG674" s="36"/>
      <c r="CH674" s="36"/>
      <c r="CI674" s="36"/>
      <c r="CJ674" s="36"/>
      <c r="CK674" s="36"/>
      <c r="CL674" s="36"/>
      <c r="CM674" s="36"/>
      <c r="CN674" s="36"/>
      <c r="CO674" s="36"/>
      <c r="CP674" s="36"/>
      <c r="CQ674" s="36"/>
      <c r="CR674" s="36"/>
      <c r="CS674" s="36"/>
      <c r="CT674" s="36"/>
      <c r="CU674" s="36"/>
      <c r="CV674" s="36"/>
      <c r="CW674" s="36"/>
      <c r="CX674" s="36"/>
      <c r="CY674" s="36"/>
      <c r="CZ674" s="36"/>
      <c r="DA674" s="36"/>
      <c r="DB674" s="36"/>
      <c r="DC674" s="36"/>
      <c r="DD674" s="36"/>
      <c r="DE674" s="36"/>
      <c r="DF674" s="36"/>
      <c r="DG674" s="36"/>
      <c r="DH674" s="36"/>
      <c r="DI674" s="36"/>
      <c r="DJ674" s="36"/>
      <c r="DK674" s="36"/>
      <c r="DL674" s="36"/>
      <c r="DM674" s="36"/>
      <c r="DN674" s="36"/>
      <c r="DO674" s="36"/>
      <c r="DP674" s="36"/>
      <c r="DQ674" s="36"/>
      <c r="DR674" s="36"/>
      <c r="DS674" s="36"/>
      <c r="DT674" s="36"/>
      <c r="DU674" s="36"/>
      <c r="DV674" s="36"/>
      <c r="DW674" s="36"/>
      <c r="DX674" s="36"/>
      <c r="DY674" s="36"/>
      <c r="DZ674" s="36"/>
      <c r="EA674" s="36"/>
      <c r="EB674" s="36"/>
      <c r="EC674" s="36"/>
      <c r="ED674" s="36"/>
      <c r="EE674" s="36"/>
      <c r="EF674" s="36"/>
      <c r="EG674" s="36"/>
      <c r="EH674" s="36"/>
      <c r="EI674" s="36"/>
      <c r="EJ674" s="36"/>
      <c r="EK674" s="36"/>
      <c r="EL674" s="36"/>
      <c r="EM674" s="36"/>
      <c r="EN674" s="36"/>
      <c r="EO674" s="36"/>
      <c r="EP674" s="36"/>
      <c r="EQ674" s="36"/>
      <c r="ER674" s="36"/>
      <c r="ES674" s="36"/>
      <c r="ET674" s="36"/>
      <c r="EU674" s="36"/>
    </row>
    <row r="675" spans="1:151" ht="183.75" customHeight="1" x14ac:dyDescent="0.3">
      <c r="A675" s="36"/>
      <c r="B675" s="36"/>
      <c r="C675" s="36"/>
      <c r="D675" s="36"/>
      <c r="E675" s="37"/>
      <c r="F675" s="36"/>
      <c r="G675" s="36"/>
      <c r="H675" s="36"/>
      <c r="I675" s="37"/>
      <c r="J675" s="38"/>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8"/>
      <c r="AS675" s="36"/>
      <c r="AT675" s="36"/>
      <c r="AU675" s="36"/>
      <c r="AV675" s="36"/>
      <c r="AW675" s="36"/>
      <c r="AX675" s="36"/>
      <c r="AY675" s="36"/>
      <c r="AZ675" s="36"/>
      <c r="BA675" s="36"/>
      <c r="BB675" s="36"/>
      <c r="BC675" s="36"/>
      <c r="BD675" s="36"/>
      <c r="BE675" s="36"/>
      <c r="BF675" s="36"/>
      <c r="BG675" s="36"/>
      <c r="BH675" s="36"/>
      <c r="BI675" s="36"/>
      <c r="BJ675" s="36"/>
      <c r="BK675" s="36"/>
      <c r="BL675" s="36"/>
      <c r="BM675" s="36"/>
      <c r="BN675" s="36"/>
      <c r="BO675" s="36"/>
      <c r="BP675" s="36"/>
      <c r="BQ675" s="36"/>
      <c r="BR675" s="36"/>
      <c r="BS675" s="36"/>
      <c r="BT675" s="36"/>
      <c r="BU675" s="36"/>
      <c r="BV675" s="36"/>
      <c r="BW675" s="36"/>
      <c r="BX675" s="36"/>
      <c r="BY675" s="36"/>
      <c r="BZ675" s="36"/>
      <c r="CA675" s="36"/>
      <c r="CB675" s="36"/>
      <c r="CC675" s="36"/>
      <c r="CD675" s="36"/>
      <c r="CE675" s="36"/>
      <c r="CF675" s="36"/>
      <c r="CG675" s="36"/>
      <c r="CH675" s="36"/>
      <c r="CI675" s="36"/>
      <c r="CJ675" s="36"/>
      <c r="CK675" s="36"/>
      <c r="CL675" s="36"/>
      <c r="CM675" s="36"/>
      <c r="CN675" s="36"/>
      <c r="CO675" s="36"/>
      <c r="CP675" s="36"/>
      <c r="CQ675" s="36"/>
      <c r="CR675" s="36"/>
      <c r="CS675" s="36"/>
      <c r="CT675" s="36"/>
      <c r="CU675" s="36"/>
      <c r="CV675" s="36"/>
      <c r="CW675" s="36"/>
      <c r="CX675" s="36"/>
      <c r="CY675" s="36"/>
      <c r="CZ675" s="36"/>
      <c r="DA675" s="36"/>
      <c r="DB675" s="36"/>
      <c r="DC675" s="36"/>
      <c r="DD675" s="36"/>
      <c r="DE675" s="36"/>
      <c r="DF675" s="36"/>
      <c r="DG675" s="36"/>
      <c r="DH675" s="36"/>
      <c r="DI675" s="36"/>
      <c r="DJ675" s="36"/>
      <c r="DK675" s="36"/>
      <c r="DL675" s="36"/>
      <c r="DM675" s="36"/>
      <c r="DN675" s="36"/>
      <c r="DO675" s="36"/>
      <c r="DP675" s="36"/>
      <c r="DQ675" s="36"/>
      <c r="DR675" s="36"/>
      <c r="DS675" s="36"/>
      <c r="DT675" s="36"/>
      <c r="DU675" s="36"/>
      <c r="DV675" s="36"/>
      <c r="DW675" s="36"/>
      <c r="DX675" s="36"/>
      <c r="DY675" s="36"/>
      <c r="DZ675" s="36"/>
      <c r="EA675" s="36"/>
      <c r="EB675" s="36"/>
      <c r="EC675" s="36"/>
      <c r="ED675" s="36"/>
      <c r="EE675" s="36"/>
      <c r="EF675" s="36"/>
      <c r="EG675" s="36"/>
      <c r="EH675" s="36"/>
      <c r="EI675" s="36"/>
      <c r="EJ675" s="36"/>
      <c r="EK675" s="36"/>
      <c r="EL675" s="36"/>
      <c r="EM675" s="36"/>
      <c r="EN675" s="36"/>
      <c r="EO675" s="36"/>
      <c r="EP675" s="36"/>
      <c r="EQ675" s="36"/>
      <c r="ER675" s="36"/>
      <c r="ES675" s="36"/>
      <c r="ET675" s="36"/>
      <c r="EU675" s="36"/>
    </row>
    <row r="676" spans="1:151" ht="183.75" customHeight="1" x14ac:dyDescent="0.3">
      <c r="A676" s="36"/>
      <c r="B676" s="36"/>
      <c r="C676" s="36"/>
      <c r="D676" s="36"/>
      <c r="E676" s="37"/>
      <c r="F676" s="36"/>
      <c r="G676" s="36"/>
      <c r="H676" s="36"/>
      <c r="I676" s="37"/>
      <c r="J676" s="38"/>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8"/>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c r="BR676" s="36"/>
      <c r="BS676" s="36"/>
      <c r="BT676" s="36"/>
      <c r="BU676" s="36"/>
      <c r="BV676" s="36"/>
      <c r="BW676" s="36"/>
      <c r="BX676" s="36"/>
      <c r="BY676" s="36"/>
      <c r="BZ676" s="36"/>
      <c r="CA676" s="36"/>
      <c r="CB676" s="36"/>
      <c r="CC676" s="36"/>
      <c r="CD676" s="36"/>
      <c r="CE676" s="36"/>
      <c r="CF676" s="36"/>
      <c r="CG676" s="36"/>
      <c r="CH676" s="36"/>
      <c r="CI676" s="36"/>
      <c r="CJ676" s="36"/>
      <c r="CK676" s="36"/>
      <c r="CL676" s="36"/>
      <c r="CM676" s="36"/>
      <c r="CN676" s="36"/>
      <c r="CO676" s="36"/>
      <c r="CP676" s="36"/>
      <c r="CQ676" s="36"/>
      <c r="CR676" s="36"/>
      <c r="CS676" s="36"/>
      <c r="CT676" s="36"/>
      <c r="CU676" s="36"/>
      <c r="CV676" s="36"/>
      <c r="CW676" s="36"/>
      <c r="CX676" s="36"/>
      <c r="CY676" s="36"/>
      <c r="CZ676" s="36"/>
      <c r="DA676" s="36"/>
      <c r="DB676" s="36"/>
      <c r="DC676" s="36"/>
      <c r="DD676" s="36"/>
      <c r="DE676" s="36"/>
      <c r="DF676" s="36"/>
      <c r="DG676" s="36"/>
      <c r="DH676" s="36"/>
      <c r="DI676" s="36"/>
      <c r="DJ676" s="36"/>
      <c r="DK676" s="36"/>
      <c r="DL676" s="36"/>
      <c r="DM676" s="36"/>
      <c r="DN676" s="36"/>
      <c r="DO676" s="36"/>
      <c r="DP676" s="36"/>
      <c r="DQ676" s="36"/>
      <c r="DR676" s="36"/>
      <c r="DS676" s="36"/>
      <c r="DT676" s="36"/>
      <c r="DU676" s="36"/>
      <c r="DV676" s="36"/>
      <c r="DW676" s="36"/>
      <c r="DX676" s="36"/>
      <c r="DY676" s="36"/>
      <c r="DZ676" s="36"/>
      <c r="EA676" s="36"/>
      <c r="EB676" s="36"/>
      <c r="EC676" s="36"/>
      <c r="ED676" s="36"/>
      <c r="EE676" s="36"/>
      <c r="EF676" s="36"/>
      <c r="EG676" s="36"/>
      <c r="EH676" s="36"/>
      <c r="EI676" s="36"/>
      <c r="EJ676" s="36"/>
      <c r="EK676" s="36"/>
      <c r="EL676" s="36"/>
      <c r="EM676" s="36"/>
      <c r="EN676" s="36"/>
      <c r="EO676" s="36"/>
      <c r="EP676" s="36"/>
      <c r="EQ676" s="36"/>
      <c r="ER676" s="36"/>
      <c r="ES676" s="36"/>
      <c r="ET676" s="36"/>
      <c r="EU676" s="36"/>
    </row>
    <row r="677" spans="1:151" ht="183.75" customHeight="1" x14ac:dyDescent="0.3">
      <c r="A677" s="36"/>
      <c r="B677" s="36"/>
      <c r="C677" s="36"/>
      <c r="D677" s="36"/>
      <c r="E677" s="37"/>
      <c r="F677" s="36"/>
      <c r="G677" s="36"/>
      <c r="H677" s="36"/>
      <c r="I677" s="37"/>
      <c r="J677" s="38"/>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8"/>
      <c r="AS677" s="36"/>
      <c r="AT677" s="36"/>
      <c r="AU677" s="36"/>
      <c r="AV677" s="36"/>
      <c r="AW677" s="36"/>
      <c r="AX677" s="36"/>
      <c r="AY677" s="36"/>
      <c r="AZ677" s="36"/>
      <c r="BA677" s="36"/>
      <c r="BB677" s="36"/>
      <c r="BC677" s="36"/>
      <c r="BD677" s="36"/>
      <c r="BE677" s="36"/>
      <c r="BF677" s="36"/>
      <c r="BG677" s="36"/>
      <c r="BH677" s="36"/>
      <c r="BI677" s="36"/>
      <c r="BJ677" s="36"/>
      <c r="BK677" s="36"/>
      <c r="BL677" s="36"/>
      <c r="BM677" s="36"/>
      <c r="BN677" s="36"/>
      <c r="BO677" s="36"/>
      <c r="BP677" s="36"/>
      <c r="BQ677" s="36"/>
      <c r="BR677" s="36"/>
      <c r="BS677" s="36"/>
      <c r="BT677" s="36"/>
      <c r="BU677" s="36"/>
      <c r="BV677" s="36"/>
      <c r="BW677" s="36"/>
      <c r="BX677" s="36"/>
      <c r="BY677" s="36"/>
      <c r="BZ677" s="36"/>
      <c r="CA677" s="36"/>
      <c r="CB677" s="36"/>
      <c r="CC677" s="36"/>
      <c r="CD677" s="36"/>
      <c r="CE677" s="36"/>
      <c r="CF677" s="36"/>
      <c r="CG677" s="36"/>
      <c r="CH677" s="36"/>
      <c r="CI677" s="36"/>
      <c r="CJ677" s="36"/>
      <c r="CK677" s="36"/>
      <c r="CL677" s="36"/>
      <c r="CM677" s="36"/>
      <c r="CN677" s="36"/>
      <c r="CO677" s="36"/>
      <c r="CP677" s="36"/>
      <c r="CQ677" s="36"/>
      <c r="CR677" s="36"/>
      <c r="CS677" s="36"/>
      <c r="CT677" s="36"/>
      <c r="CU677" s="36"/>
      <c r="CV677" s="36"/>
      <c r="CW677" s="36"/>
      <c r="CX677" s="36"/>
      <c r="CY677" s="36"/>
      <c r="CZ677" s="36"/>
      <c r="DA677" s="36"/>
      <c r="DB677" s="36"/>
      <c r="DC677" s="36"/>
      <c r="DD677" s="36"/>
      <c r="DE677" s="36"/>
      <c r="DF677" s="36"/>
      <c r="DG677" s="36"/>
      <c r="DH677" s="36"/>
      <c r="DI677" s="36"/>
      <c r="DJ677" s="36"/>
      <c r="DK677" s="36"/>
      <c r="DL677" s="36"/>
      <c r="DM677" s="36"/>
      <c r="DN677" s="36"/>
      <c r="DO677" s="36"/>
      <c r="DP677" s="36"/>
      <c r="DQ677" s="36"/>
      <c r="DR677" s="36"/>
      <c r="DS677" s="36"/>
      <c r="DT677" s="36"/>
      <c r="DU677" s="36"/>
      <c r="DV677" s="36"/>
      <c r="DW677" s="36"/>
      <c r="DX677" s="36"/>
      <c r="DY677" s="36"/>
      <c r="DZ677" s="36"/>
      <c r="EA677" s="36"/>
      <c r="EB677" s="36"/>
      <c r="EC677" s="36"/>
      <c r="ED677" s="36"/>
      <c r="EE677" s="36"/>
      <c r="EF677" s="36"/>
      <c r="EG677" s="36"/>
      <c r="EH677" s="36"/>
      <c r="EI677" s="36"/>
      <c r="EJ677" s="36"/>
      <c r="EK677" s="36"/>
      <c r="EL677" s="36"/>
      <c r="EM677" s="36"/>
      <c r="EN677" s="36"/>
      <c r="EO677" s="36"/>
      <c r="EP677" s="36"/>
      <c r="EQ677" s="36"/>
      <c r="ER677" s="36"/>
      <c r="ES677" s="36"/>
      <c r="ET677" s="36"/>
      <c r="EU677" s="36"/>
    </row>
    <row r="678" spans="1:151" ht="183.75" customHeight="1" x14ac:dyDescent="0.3">
      <c r="A678" s="36"/>
      <c r="B678" s="36"/>
      <c r="C678" s="36"/>
      <c r="D678" s="36"/>
      <c r="E678" s="37"/>
      <c r="F678" s="36"/>
      <c r="G678" s="36"/>
      <c r="H678" s="36"/>
      <c r="I678" s="37"/>
      <c r="J678" s="38"/>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8"/>
      <c r="AS678" s="36"/>
      <c r="AT678" s="36"/>
      <c r="AU678" s="36"/>
      <c r="AV678" s="36"/>
      <c r="AW678" s="36"/>
      <c r="AX678" s="36"/>
      <c r="AY678" s="36"/>
      <c r="AZ678" s="36"/>
      <c r="BA678" s="36"/>
      <c r="BB678" s="36"/>
      <c r="BC678" s="36"/>
      <c r="BD678" s="36"/>
      <c r="BE678" s="36"/>
      <c r="BF678" s="36"/>
      <c r="BG678" s="36"/>
      <c r="BH678" s="36"/>
      <c r="BI678" s="36"/>
      <c r="BJ678" s="36"/>
      <c r="BK678" s="36"/>
      <c r="BL678" s="36"/>
      <c r="BM678" s="36"/>
      <c r="BN678" s="36"/>
      <c r="BO678" s="36"/>
      <c r="BP678" s="36"/>
      <c r="BQ678" s="36"/>
      <c r="BR678" s="36"/>
      <c r="BS678" s="36"/>
      <c r="BT678" s="36"/>
      <c r="BU678" s="36"/>
      <c r="BV678" s="36"/>
      <c r="BW678" s="36"/>
      <c r="BX678" s="36"/>
      <c r="BY678" s="36"/>
      <c r="BZ678" s="36"/>
      <c r="CA678" s="36"/>
      <c r="CB678" s="36"/>
      <c r="CC678" s="36"/>
      <c r="CD678" s="36"/>
      <c r="CE678" s="36"/>
      <c r="CF678" s="36"/>
      <c r="CG678" s="36"/>
      <c r="CH678" s="36"/>
      <c r="CI678" s="36"/>
      <c r="CJ678" s="36"/>
      <c r="CK678" s="36"/>
      <c r="CL678" s="36"/>
      <c r="CM678" s="36"/>
      <c r="CN678" s="36"/>
      <c r="CO678" s="36"/>
      <c r="CP678" s="36"/>
      <c r="CQ678" s="36"/>
      <c r="CR678" s="36"/>
      <c r="CS678" s="36"/>
      <c r="CT678" s="36"/>
      <c r="CU678" s="36"/>
      <c r="CV678" s="36"/>
      <c r="CW678" s="36"/>
      <c r="CX678" s="36"/>
      <c r="CY678" s="36"/>
      <c r="CZ678" s="36"/>
      <c r="DA678" s="36"/>
      <c r="DB678" s="36"/>
      <c r="DC678" s="36"/>
      <c r="DD678" s="36"/>
      <c r="DE678" s="36"/>
      <c r="DF678" s="36"/>
      <c r="DG678" s="36"/>
      <c r="DH678" s="36"/>
      <c r="DI678" s="36"/>
      <c r="DJ678" s="36"/>
      <c r="DK678" s="36"/>
      <c r="DL678" s="36"/>
      <c r="DM678" s="36"/>
      <c r="DN678" s="36"/>
      <c r="DO678" s="36"/>
      <c r="DP678" s="36"/>
      <c r="DQ678" s="36"/>
      <c r="DR678" s="36"/>
      <c r="DS678" s="36"/>
      <c r="DT678" s="36"/>
      <c r="DU678" s="36"/>
      <c r="DV678" s="36"/>
      <c r="DW678" s="36"/>
      <c r="DX678" s="36"/>
      <c r="DY678" s="36"/>
      <c r="DZ678" s="36"/>
      <c r="EA678" s="36"/>
      <c r="EB678" s="36"/>
      <c r="EC678" s="36"/>
      <c r="ED678" s="36"/>
      <c r="EE678" s="36"/>
      <c r="EF678" s="36"/>
      <c r="EG678" s="36"/>
      <c r="EH678" s="36"/>
      <c r="EI678" s="36"/>
      <c r="EJ678" s="36"/>
      <c r="EK678" s="36"/>
      <c r="EL678" s="36"/>
      <c r="EM678" s="36"/>
      <c r="EN678" s="36"/>
      <c r="EO678" s="36"/>
      <c r="EP678" s="36"/>
      <c r="EQ678" s="36"/>
      <c r="ER678" s="36"/>
      <c r="ES678" s="36"/>
      <c r="ET678" s="36"/>
      <c r="EU678" s="36"/>
    </row>
    <row r="679" spans="1:151" ht="183.75" customHeight="1" x14ac:dyDescent="0.3">
      <c r="A679" s="36"/>
      <c r="B679" s="36"/>
      <c r="C679" s="36"/>
      <c r="D679" s="36"/>
      <c r="E679" s="37"/>
      <c r="F679" s="36"/>
      <c r="G679" s="36"/>
      <c r="H679" s="36"/>
      <c r="I679" s="37"/>
      <c r="J679" s="38"/>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8"/>
      <c r="AS679" s="36"/>
      <c r="AT679" s="36"/>
      <c r="AU679" s="36"/>
      <c r="AV679" s="36"/>
      <c r="AW679" s="36"/>
      <c r="AX679" s="36"/>
      <c r="AY679" s="36"/>
      <c r="AZ679" s="36"/>
      <c r="BA679" s="36"/>
      <c r="BB679" s="36"/>
      <c r="BC679" s="36"/>
      <c r="BD679" s="36"/>
      <c r="BE679" s="36"/>
      <c r="BF679" s="36"/>
      <c r="BG679" s="36"/>
      <c r="BH679" s="36"/>
      <c r="BI679" s="36"/>
      <c r="BJ679" s="36"/>
      <c r="BK679" s="36"/>
      <c r="BL679" s="36"/>
      <c r="BM679" s="36"/>
      <c r="BN679" s="36"/>
      <c r="BO679" s="36"/>
      <c r="BP679" s="36"/>
      <c r="BQ679" s="36"/>
      <c r="BR679" s="36"/>
      <c r="BS679" s="36"/>
      <c r="BT679" s="36"/>
      <c r="BU679" s="36"/>
      <c r="BV679" s="36"/>
      <c r="BW679" s="36"/>
      <c r="BX679" s="36"/>
      <c r="BY679" s="36"/>
      <c r="BZ679" s="36"/>
      <c r="CA679" s="36"/>
      <c r="CB679" s="36"/>
      <c r="CC679" s="36"/>
      <c r="CD679" s="36"/>
      <c r="CE679" s="36"/>
      <c r="CF679" s="36"/>
      <c r="CG679" s="36"/>
      <c r="CH679" s="36"/>
      <c r="CI679" s="36"/>
      <c r="CJ679" s="36"/>
      <c r="CK679" s="36"/>
      <c r="CL679" s="36"/>
      <c r="CM679" s="36"/>
      <c r="CN679" s="36"/>
      <c r="CO679" s="36"/>
      <c r="CP679" s="36"/>
      <c r="CQ679" s="36"/>
      <c r="CR679" s="36"/>
      <c r="CS679" s="36"/>
      <c r="CT679" s="36"/>
      <c r="CU679" s="36"/>
      <c r="CV679" s="36"/>
      <c r="CW679" s="36"/>
      <c r="CX679" s="36"/>
      <c r="CY679" s="36"/>
      <c r="CZ679" s="36"/>
      <c r="DA679" s="36"/>
      <c r="DB679" s="36"/>
      <c r="DC679" s="36"/>
      <c r="DD679" s="36"/>
      <c r="DE679" s="36"/>
      <c r="DF679" s="36"/>
      <c r="DG679" s="36"/>
      <c r="DH679" s="36"/>
      <c r="DI679" s="36"/>
      <c r="DJ679" s="36"/>
      <c r="DK679" s="36"/>
      <c r="DL679" s="36"/>
      <c r="DM679" s="36"/>
      <c r="DN679" s="36"/>
      <c r="DO679" s="36"/>
      <c r="DP679" s="36"/>
      <c r="DQ679" s="36"/>
      <c r="DR679" s="36"/>
      <c r="DS679" s="36"/>
      <c r="DT679" s="36"/>
      <c r="DU679" s="36"/>
      <c r="DV679" s="36"/>
      <c r="DW679" s="36"/>
      <c r="DX679" s="36"/>
      <c r="DY679" s="36"/>
      <c r="DZ679" s="36"/>
      <c r="EA679" s="36"/>
      <c r="EB679" s="36"/>
      <c r="EC679" s="36"/>
      <c r="ED679" s="36"/>
      <c r="EE679" s="36"/>
      <c r="EF679" s="36"/>
      <c r="EG679" s="36"/>
      <c r="EH679" s="36"/>
      <c r="EI679" s="36"/>
      <c r="EJ679" s="36"/>
      <c r="EK679" s="36"/>
      <c r="EL679" s="36"/>
      <c r="EM679" s="36"/>
      <c r="EN679" s="36"/>
      <c r="EO679" s="36"/>
      <c r="EP679" s="36"/>
      <c r="EQ679" s="36"/>
      <c r="ER679" s="36"/>
      <c r="ES679" s="36"/>
      <c r="ET679" s="36"/>
      <c r="EU679" s="36"/>
    </row>
    <row r="680" spans="1:151" ht="183.75" customHeight="1" x14ac:dyDescent="0.3">
      <c r="A680" s="36"/>
      <c r="B680" s="36"/>
      <c r="C680" s="36"/>
      <c r="D680" s="36"/>
      <c r="E680" s="37"/>
      <c r="F680" s="36"/>
      <c r="G680" s="36"/>
      <c r="H680" s="36"/>
      <c r="I680" s="37"/>
      <c r="J680" s="38"/>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8"/>
      <c r="AS680" s="36"/>
      <c r="AT680" s="36"/>
      <c r="AU680" s="36"/>
      <c r="AV680" s="36"/>
      <c r="AW680" s="36"/>
      <c r="AX680" s="36"/>
      <c r="AY680" s="36"/>
      <c r="AZ680" s="36"/>
      <c r="BA680" s="36"/>
      <c r="BB680" s="36"/>
      <c r="BC680" s="36"/>
      <c r="BD680" s="36"/>
      <c r="BE680" s="36"/>
      <c r="BF680" s="36"/>
      <c r="BG680" s="36"/>
      <c r="BH680" s="36"/>
      <c r="BI680" s="36"/>
      <c r="BJ680" s="36"/>
      <c r="BK680" s="36"/>
      <c r="BL680" s="36"/>
      <c r="BM680" s="36"/>
      <c r="BN680" s="36"/>
      <c r="BO680" s="36"/>
      <c r="BP680" s="36"/>
      <c r="BQ680" s="36"/>
      <c r="BR680" s="36"/>
      <c r="BS680" s="36"/>
      <c r="BT680" s="36"/>
      <c r="BU680" s="36"/>
      <c r="BV680" s="36"/>
      <c r="BW680" s="36"/>
      <c r="BX680" s="36"/>
      <c r="BY680" s="36"/>
      <c r="BZ680" s="36"/>
      <c r="CA680" s="36"/>
      <c r="CB680" s="36"/>
      <c r="CC680" s="36"/>
      <c r="CD680" s="36"/>
      <c r="CE680" s="36"/>
      <c r="CF680" s="36"/>
      <c r="CG680" s="36"/>
      <c r="CH680" s="36"/>
      <c r="CI680" s="36"/>
      <c r="CJ680" s="36"/>
      <c r="CK680" s="36"/>
      <c r="CL680" s="36"/>
      <c r="CM680" s="36"/>
      <c r="CN680" s="36"/>
      <c r="CO680" s="36"/>
      <c r="CP680" s="36"/>
      <c r="CQ680" s="36"/>
      <c r="CR680" s="36"/>
      <c r="CS680" s="36"/>
      <c r="CT680" s="36"/>
      <c r="CU680" s="36"/>
      <c r="CV680" s="36"/>
      <c r="CW680" s="36"/>
      <c r="CX680" s="36"/>
      <c r="CY680" s="36"/>
      <c r="CZ680" s="36"/>
      <c r="DA680" s="36"/>
      <c r="DB680" s="36"/>
      <c r="DC680" s="36"/>
      <c r="DD680" s="36"/>
      <c r="DE680" s="36"/>
      <c r="DF680" s="36"/>
      <c r="DG680" s="36"/>
      <c r="DH680" s="36"/>
      <c r="DI680" s="36"/>
      <c r="DJ680" s="36"/>
      <c r="DK680" s="36"/>
      <c r="DL680" s="36"/>
      <c r="DM680" s="36"/>
      <c r="DN680" s="36"/>
      <c r="DO680" s="36"/>
      <c r="DP680" s="36"/>
      <c r="DQ680" s="36"/>
      <c r="DR680" s="36"/>
      <c r="DS680" s="36"/>
      <c r="DT680" s="36"/>
      <c r="DU680" s="36"/>
      <c r="DV680" s="36"/>
      <c r="DW680" s="36"/>
      <c r="DX680" s="36"/>
      <c r="DY680" s="36"/>
      <c r="DZ680" s="36"/>
      <c r="EA680" s="36"/>
      <c r="EB680" s="36"/>
      <c r="EC680" s="36"/>
      <c r="ED680" s="36"/>
      <c r="EE680" s="36"/>
      <c r="EF680" s="36"/>
      <c r="EG680" s="36"/>
      <c r="EH680" s="36"/>
      <c r="EI680" s="36"/>
      <c r="EJ680" s="36"/>
      <c r="EK680" s="36"/>
      <c r="EL680" s="36"/>
      <c r="EM680" s="36"/>
      <c r="EN680" s="36"/>
      <c r="EO680" s="36"/>
      <c r="EP680" s="36"/>
      <c r="EQ680" s="36"/>
      <c r="ER680" s="36"/>
      <c r="ES680" s="36"/>
      <c r="ET680" s="36"/>
      <c r="EU680" s="36"/>
    </row>
    <row r="681" spans="1:151" ht="183.75" customHeight="1" x14ac:dyDescent="0.3">
      <c r="A681" s="36"/>
      <c r="B681" s="36"/>
      <c r="C681" s="36"/>
      <c r="D681" s="36"/>
      <c r="E681" s="37"/>
      <c r="F681" s="36"/>
      <c r="G681" s="36"/>
      <c r="H681" s="36"/>
      <c r="I681" s="37"/>
      <c r="J681" s="38"/>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8"/>
      <c r="AS681" s="36"/>
      <c r="AT681" s="36"/>
      <c r="AU681" s="36"/>
      <c r="AV681" s="36"/>
      <c r="AW681" s="36"/>
      <c r="AX681" s="36"/>
      <c r="AY681" s="36"/>
      <c r="AZ681" s="36"/>
      <c r="BA681" s="36"/>
      <c r="BB681" s="36"/>
      <c r="BC681" s="36"/>
      <c r="BD681" s="36"/>
      <c r="BE681" s="36"/>
      <c r="BF681" s="36"/>
      <c r="BG681" s="36"/>
      <c r="BH681" s="36"/>
      <c r="BI681" s="36"/>
      <c r="BJ681" s="36"/>
      <c r="BK681" s="36"/>
      <c r="BL681" s="36"/>
      <c r="BM681" s="36"/>
      <c r="BN681" s="36"/>
      <c r="BO681" s="36"/>
      <c r="BP681" s="36"/>
      <c r="BQ681" s="36"/>
      <c r="BR681" s="36"/>
      <c r="BS681" s="36"/>
      <c r="BT681" s="36"/>
      <c r="BU681" s="36"/>
      <c r="BV681" s="36"/>
      <c r="BW681" s="36"/>
      <c r="BX681" s="36"/>
      <c r="BY681" s="36"/>
      <c r="BZ681" s="36"/>
      <c r="CA681" s="36"/>
      <c r="CB681" s="36"/>
      <c r="CC681" s="36"/>
      <c r="CD681" s="36"/>
      <c r="CE681" s="36"/>
      <c r="CF681" s="36"/>
      <c r="CG681" s="36"/>
      <c r="CH681" s="36"/>
      <c r="CI681" s="36"/>
      <c r="CJ681" s="36"/>
      <c r="CK681" s="36"/>
      <c r="CL681" s="36"/>
      <c r="CM681" s="36"/>
      <c r="CN681" s="36"/>
      <c r="CO681" s="36"/>
      <c r="CP681" s="36"/>
      <c r="CQ681" s="36"/>
      <c r="CR681" s="36"/>
      <c r="CS681" s="36"/>
      <c r="CT681" s="36"/>
      <c r="CU681" s="36"/>
      <c r="CV681" s="36"/>
      <c r="CW681" s="36"/>
      <c r="CX681" s="36"/>
      <c r="CY681" s="36"/>
      <c r="CZ681" s="36"/>
      <c r="DA681" s="36"/>
      <c r="DB681" s="36"/>
      <c r="DC681" s="36"/>
      <c r="DD681" s="36"/>
      <c r="DE681" s="36"/>
      <c r="DF681" s="36"/>
      <c r="DG681" s="36"/>
      <c r="DH681" s="36"/>
      <c r="DI681" s="36"/>
      <c r="DJ681" s="36"/>
      <c r="DK681" s="36"/>
      <c r="DL681" s="36"/>
      <c r="DM681" s="36"/>
      <c r="DN681" s="36"/>
      <c r="DO681" s="36"/>
      <c r="DP681" s="36"/>
      <c r="DQ681" s="36"/>
      <c r="DR681" s="36"/>
      <c r="DS681" s="36"/>
      <c r="DT681" s="36"/>
      <c r="DU681" s="36"/>
      <c r="DV681" s="36"/>
      <c r="DW681" s="36"/>
      <c r="DX681" s="36"/>
      <c r="DY681" s="36"/>
      <c r="DZ681" s="36"/>
      <c r="EA681" s="36"/>
      <c r="EB681" s="36"/>
      <c r="EC681" s="36"/>
      <c r="ED681" s="36"/>
      <c r="EE681" s="36"/>
      <c r="EF681" s="36"/>
      <c r="EG681" s="36"/>
      <c r="EH681" s="36"/>
      <c r="EI681" s="36"/>
      <c r="EJ681" s="36"/>
      <c r="EK681" s="36"/>
      <c r="EL681" s="36"/>
      <c r="EM681" s="36"/>
      <c r="EN681" s="36"/>
      <c r="EO681" s="36"/>
      <c r="EP681" s="36"/>
      <c r="EQ681" s="36"/>
      <c r="ER681" s="36"/>
      <c r="ES681" s="36"/>
      <c r="ET681" s="36"/>
      <c r="EU681" s="36"/>
    </row>
    <row r="682" spans="1:151" ht="183.75" customHeight="1" x14ac:dyDescent="0.3">
      <c r="A682" s="36"/>
      <c r="B682" s="36"/>
      <c r="C682" s="36"/>
      <c r="D682" s="36"/>
      <c r="E682" s="37"/>
      <c r="F682" s="36"/>
      <c r="G682" s="36"/>
      <c r="H682" s="36"/>
      <c r="I682" s="37"/>
      <c r="J682" s="38"/>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8"/>
      <c r="AS682" s="36"/>
      <c r="AT682" s="36"/>
      <c r="AU682" s="36"/>
      <c r="AV682" s="36"/>
      <c r="AW682" s="36"/>
      <c r="AX682" s="36"/>
      <c r="AY682" s="36"/>
      <c r="AZ682" s="36"/>
      <c r="BA682" s="36"/>
      <c r="BB682" s="36"/>
      <c r="BC682" s="36"/>
      <c r="BD682" s="36"/>
      <c r="BE682" s="36"/>
      <c r="BF682" s="36"/>
      <c r="BG682" s="36"/>
      <c r="BH682" s="36"/>
      <c r="BI682" s="36"/>
      <c r="BJ682" s="36"/>
      <c r="BK682" s="36"/>
      <c r="BL682" s="36"/>
      <c r="BM682" s="36"/>
      <c r="BN682" s="36"/>
      <c r="BO682" s="36"/>
      <c r="BP682" s="36"/>
      <c r="BQ682" s="36"/>
      <c r="BR682" s="36"/>
      <c r="BS682" s="36"/>
      <c r="BT682" s="36"/>
      <c r="BU682" s="36"/>
      <c r="BV682" s="36"/>
      <c r="BW682" s="36"/>
      <c r="BX682" s="36"/>
      <c r="BY682" s="36"/>
      <c r="BZ682" s="36"/>
      <c r="CA682" s="36"/>
      <c r="CB682" s="36"/>
      <c r="CC682" s="36"/>
      <c r="CD682" s="36"/>
      <c r="CE682" s="36"/>
      <c r="CF682" s="36"/>
      <c r="CG682" s="36"/>
      <c r="CH682" s="36"/>
      <c r="CI682" s="36"/>
      <c r="CJ682" s="36"/>
      <c r="CK682" s="36"/>
      <c r="CL682" s="36"/>
      <c r="CM682" s="36"/>
      <c r="CN682" s="36"/>
      <c r="CO682" s="36"/>
      <c r="CP682" s="36"/>
      <c r="CQ682" s="36"/>
      <c r="CR682" s="36"/>
      <c r="CS682" s="36"/>
      <c r="CT682" s="36"/>
      <c r="CU682" s="36"/>
      <c r="CV682" s="36"/>
      <c r="CW682" s="36"/>
      <c r="CX682" s="36"/>
      <c r="CY682" s="36"/>
      <c r="CZ682" s="36"/>
      <c r="DA682" s="36"/>
      <c r="DB682" s="36"/>
      <c r="DC682" s="36"/>
      <c r="DD682" s="36"/>
      <c r="DE682" s="36"/>
      <c r="DF682" s="36"/>
      <c r="DG682" s="36"/>
      <c r="DH682" s="36"/>
      <c r="DI682" s="36"/>
      <c r="DJ682" s="36"/>
      <c r="DK682" s="36"/>
      <c r="DL682" s="36"/>
      <c r="DM682" s="36"/>
      <c r="DN682" s="36"/>
      <c r="DO682" s="36"/>
      <c r="DP682" s="36"/>
      <c r="DQ682" s="36"/>
      <c r="DR682" s="36"/>
      <c r="DS682" s="36"/>
      <c r="DT682" s="36"/>
      <c r="DU682" s="36"/>
      <c r="DV682" s="36"/>
      <c r="DW682" s="36"/>
      <c r="DX682" s="36"/>
      <c r="DY682" s="36"/>
      <c r="DZ682" s="36"/>
      <c r="EA682" s="36"/>
      <c r="EB682" s="36"/>
      <c r="EC682" s="36"/>
      <c r="ED682" s="36"/>
      <c r="EE682" s="36"/>
      <c r="EF682" s="36"/>
      <c r="EG682" s="36"/>
      <c r="EH682" s="36"/>
      <c r="EI682" s="36"/>
      <c r="EJ682" s="36"/>
      <c r="EK682" s="36"/>
      <c r="EL682" s="36"/>
      <c r="EM682" s="36"/>
      <c r="EN682" s="36"/>
      <c r="EO682" s="36"/>
      <c r="EP682" s="36"/>
      <c r="EQ682" s="36"/>
      <c r="ER682" s="36"/>
      <c r="ES682" s="36"/>
      <c r="ET682" s="36"/>
      <c r="EU682" s="36"/>
    </row>
    <row r="683" spans="1:151" ht="183.75" customHeight="1" x14ac:dyDescent="0.3">
      <c r="A683" s="36"/>
      <c r="B683" s="36"/>
      <c r="C683" s="36"/>
      <c r="D683" s="36"/>
      <c r="E683" s="37"/>
      <c r="F683" s="36"/>
      <c r="G683" s="36"/>
      <c r="H683" s="36"/>
      <c r="I683" s="37"/>
      <c r="J683" s="38"/>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8"/>
      <c r="AS683" s="36"/>
      <c r="AT683" s="36"/>
      <c r="AU683" s="36"/>
      <c r="AV683" s="36"/>
      <c r="AW683" s="36"/>
      <c r="AX683" s="36"/>
      <c r="AY683" s="36"/>
      <c r="AZ683" s="36"/>
      <c r="BA683" s="36"/>
      <c r="BB683" s="36"/>
      <c r="BC683" s="36"/>
      <c r="BD683" s="36"/>
      <c r="BE683" s="36"/>
      <c r="BF683" s="36"/>
      <c r="BG683" s="36"/>
      <c r="BH683" s="36"/>
      <c r="BI683" s="36"/>
      <c r="BJ683" s="36"/>
      <c r="BK683" s="36"/>
      <c r="BL683" s="36"/>
      <c r="BM683" s="36"/>
      <c r="BN683" s="36"/>
      <c r="BO683" s="36"/>
      <c r="BP683" s="36"/>
      <c r="BQ683" s="36"/>
      <c r="BR683" s="36"/>
      <c r="BS683" s="36"/>
      <c r="BT683" s="36"/>
      <c r="BU683" s="36"/>
      <c r="BV683" s="36"/>
      <c r="BW683" s="36"/>
      <c r="BX683" s="36"/>
      <c r="BY683" s="36"/>
      <c r="BZ683" s="36"/>
      <c r="CA683" s="36"/>
      <c r="CB683" s="36"/>
      <c r="CC683" s="36"/>
      <c r="CD683" s="36"/>
      <c r="CE683" s="36"/>
      <c r="CF683" s="36"/>
      <c r="CG683" s="36"/>
      <c r="CH683" s="36"/>
      <c r="CI683" s="36"/>
      <c r="CJ683" s="36"/>
      <c r="CK683" s="36"/>
      <c r="CL683" s="36"/>
      <c r="CM683" s="36"/>
      <c r="CN683" s="36"/>
      <c r="CO683" s="36"/>
      <c r="CP683" s="36"/>
      <c r="CQ683" s="36"/>
      <c r="CR683" s="36"/>
      <c r="CS683" s="36"/>
      <c r="CT683" s="36"/>
      <c r="CU683" s="36"/>
      <c r="CV683" s="36"/>
      <c r="CW683" s="36"/>
      <c r="CX683" s="36"/>
      <c r="CY683" s="36"/>
      <c r="CZ683" s="36"/>
      <c r="DA683" s="36"/>
      <c r="DB683" s="36"/>
      <c r="DC683" s="36"/>
      <c r="DD683" s="36"/>
      <c r="DE683" s="36"/>
      <c r="DF683" s="36"/>
      <c r="DG683" s="36"/>
      <c r="DH683" s="36"/>
      <c r="DI683" s="36"/>
      <c r="DJ683" s="36"/>
      <c r="DK683" s="36"/>
      <c r="DL683" s="36"/>
      <c r="DM683" s="36"/>
      <c r="DN683" s="36"/>
      <c r="DO683" s="36"/>
      <c r="DP683" s="36"/>
      <c r="DQ683" s="36"/>
      <c r="DR683" s="36"/>
      <c r="DS683" s="36"/>
      <c r="DT683" s="36"/>
      <c r="DU683" s="36"/>
      <c r="DV683" s="36"/>
      <c r="DW683" s="36"/>
      <c r="DX683" s="36"/>
      <c r="DY683" s="36"/>
      <c r="DZ683" s="36"/>
      <c r="EA683" s="36"/>
      <c r="EB683" s="36"/>
      <c r="EC683" s="36"/>
      <c r="ED683" s="36"/>
      <c r="EE683" s="36"/>
      <c r="EF683" s="36"/>
      <c r="EG683" s="36"/>
      <c r="EH683" s="36"/>
      <c r="EI683" s="36"/>
      <c r="EJ683" s="36"/>
      <c r="EK683" s="36"/>
      <c r="EL683" s="36"/>
      <c r="EM683" s="36"/>
      <c r="EN683" s="36"/>
      <c r="EO683" s="36"/>
      <c r="EP683" s="36"/>
      <c r="EQ683" s="36"/>
      <c r="ER683" s="36"/>
      <c r="ES683" s="36"/>
      <c r="ET683" s="36"/>
      <c r="EU683" s="36"/>
    </row>
    <row r="684" spans="1:151" ht="183.75" customHeight="1" x14ac:dyDescent="0.3">
      <c r="A684" s="36"/>
      <c r="B684" s="36"/>
      <c r="C684" s="36"/>
      <c r="D684" s="36"/>
      <c r="E684" s="37"/>
      <c r="F684" s="36"/>
      <c r="G684" s="36"/>
      <c r="H684" s="36"/>
      <c r="I684" s="37"/>
      <c r="J684" s="38"/>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8"/>
      <c r="AS684" s="36"/>
      <c r="AT684" s="36"/>
      <c r="AU684" s="36"/>
      <c r="AV684" s="36"/>
      <c r="AW684" s="36"/>
      <c r="AX684" s="36"/>
      <c r="AY684" s="36"/>
      <c r="AZ684" s="36"/>
      <c r="BA684" s="36"/>
      <c r="BB684" s="36"/>
      <c r="BC684" s="36"/>
      <c r="BD684" s="36"/>
      <c r="BE684" s="36"/>
      <c r="BF684" s="36"/>
      <c r="BG684" s="36"/>
      <c r="BH684" s="36"/>
      <c r="BI684" s="36"/>
      <c r="BJ684" s="36"/>
      <c r="BK684" s="36"/>
      <c r="BL684" s="36"/>
      <c r="BM684" s="36"/>
      <c r="BN684" s="36"/>
      <c r="BO684" s="36"/>
      <c r="BP684" s="36"/>
      <c r="BQ684" s="36"/>
      <c r="BR684" s="36"/>
      <c r="BS684" s="36"/>
      <c r="BT684" s="36"/>
      <c r="BU684" s="36"/>
      <c r="BV684" s="36"/>
      <c r="BW684" s="36"/>
      <c r="BX684" s="36"/>
      <c r="BY684" s="36"/>
      <c r="BZ684" s="36"/>
      <c r="CA684" s="36"/>
      <c r="CB684" s="36"/>
      <c r="CC684" s="36"/>
      <c r="CD684" s="36"/>
      <c r="CE684" s="36"/>
      <c r="CF684" s="36"/>
      <c r="CG684" s="36"/>
      <c r="CH684" s="36"/>
      <c r="CI684" s="36"/>
      <c r="CJ684" s="36"/>
      <c r="CK684" s="36"/>
      <c r="CL684" s="36"/>
      <c r="CM684" s="36"/>
      <c r="CN684" s="36"/>
      <c r="CO684" s="36"/>
      <c r="CP684" s="36"/>
      <c r="CQ684" s="36"/>
      <c r="CR684" s="36"/>
      <c r="CS684" s="36"/>
      <c r="CT684" s="36"/>
      <c r="CU684" s="36"/>
      <c r="CV684" s="36"/>
      <c r="CW684" s="36"/>
      <c r="CX684" s="36"/>
      <c r="CY684" s="36"/>
      <c r="CZ684" s="36"/>
      <c r="DA684" s="36"/>
      <c r="DB684" s="36"/>
      <c r="DC684" s="36"/>
      <c r="DD684" s="36"/>
      <c r="DE684" s="36"/>
      <c r="DF684" s="36"/>
      <c r="DG684" s="36"/>
      <c r="DH684" s="36"/>
      <c r="DI684" s="36"/>
      <c r="DJ684" s="36"/>
      <c r="DK684" s="36"/>
      <c r="DL684" s="36"/>
      <c r="DM684" s="36"/>
      <c r="DN684" s="36"/>
      <c r="DO684" s="36"/>
      <c r="DP684" s="36"/>
      <c r="DQ684" s="36"/>
      <c r="DR684" s="36"/>
      <c r="DS684" s="36"/>
      <c r="DT684" s="36"/>
      <c r="DU684" s="36"/>
      <c r="DV684" s="36"/>
      <c r="DW684" s="36"/>
      <c r="DX684" s="36"/>
      <c r="DY684" s="36"/>
      <c r="DZ684" s="36"/>
      <c r="EA684" s="36"/>
      <c r="EB684" s="36"/>
      <c r="EC684" s="36"/>
      <c r="ED684" s="36"/>
      <c r="EE684" s="36"/>
      <c r="EF684" s="36"/>
      <c r="EG684" s="36"/>
      <c r="EH684" s="36"/>
      <c r="EI684" s="36"/>
      <c r="EJ684" s="36"/>
      <c r="EK684" s="36"/>
      <c r="EL684" s="36"/>
      <c r="EM684" s="36"/>
      <c r="EN684" s="36"/>
      <c r="EO684" s="36"/>
      <c r="EP684" s="36"/>
      <c r="EQ684" s="36"/>
      <c r="ER684" s="36"/>
      <c r="ES684" s="36"/>
      <c r="ET684" s="36"/>
      <c r="EU684" s="36"/>
    </row>
    <row r="685" spans="1:151" ht="183.75" customHeight="1" x14ac:dyDescent="0.3">
      <c r="A685" s="36"/>
      <c r="B685" s="36"/>
      <c r="C685" s="36"/>
      <c r="D685" s="36"/>
      <c r="E685" s="37"/>
      <c r="F685" s="36"/>
      <c r="G685" s="36"/>
      <c r="H685" s="36"/>
      <c r="I685" s="37"/>
      <c r="J685" s="38"/>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8"/>
      <c r="AS685" s="36"/>
      <c r="AT685" s="36"/>
      <c r="AU685" s="36"/>
      <c r="AV685" s="36"/>
      <c r="AW685" s="36"/>
      <c r="AX685" s="36"/>
      <c r="AY685" s="36"/>
      <c r="AZ685" s="36"/>
      <c r="BA685" s="36"/>
      <c r="BB685" s="36"/>
      <c r="BC685" s="36"/>
      <c r="BD685" s="36"/>
      <c r="BE685" s="36"/>
      <c r="BF685" s="36"/>
      <c r="BG685" s="36"/>
      <c r="BH685" s="36"/>
      <c r="BI685" s="36"/>
      <c r="BJ685" s="36"/>
      <c r="BK685" s="36"/>
      <c r="BL685" s="36"/>
      <c r="BM685" s="36"/>
      <c r="BN685" s="36"/>
      <c r="BO685" s="36"/>
      <c r="BP685" s="36"/>
      <c r="BQ685" s="36"/>
      <c r="BR685" s="36"/>
      <c r="BS685" s="36"/>
      <c r="BT685" s="36"/>
      <c r="BU685" s="36"/>
      <c r="BV685" s="36"/>
      <c r="BW685" s="36"/>
      <c r="BX685" s="36"/>
      <c r="BY685" s="36"/>
      <c r="BZ685" s="36"/>
      <c r="CA685" s="36"/>
      <c r="CB685" s="36"/>
      <c r="CC685" s="36"/>
      <c r="CD685" s="36"/>
      <c r="CE685" s="36"/>
      <c r="CF685" s="36"/>
      <c r="CG685" s="36"/>
      <c r="CH685" s="36"/>
      <c r="CI685" s="36"/>
      <c r="CJ685" s="36"/>
      <c r="CK685" s="36"/>
      <c r="CL685" s="36"/>
      <c r="CM685" s="36"/>
      <c r="CN685" s="36"/>
      <c r="CO685" s="36"/>
      <c r="CP685" s="36"/>
      <c r="CQ685" s="36"/>
      <c r="CR685" s="36"/>
      <c r="CS685" s="36"/>
      <c r="CT685" s="36"/>
      <c r="CU685" s="36"/>
      <c r="CV685" s="36"/>
      <c r="CW685" s="36"/>
      <c r="CX685" s="36"/>
      <c r="CY685" s="36"/>
      <c r="CZ685" s="36"/>
      <c r="DA685" s="36"/>
      <c r="DB685" s="36"/>
      <c r="DC685" s="36"/>
      <c r="DD685" s="36"/>
      <c r="DE685" s="36"/>
      <c r="DF685" s="36"/>
      <c r="DG685" s="36"/>
      <c r="DH685" s="36"/>
      <c r="DI685" s="36"/>
      <c r="DJ685" s="36"/>
      <c r="DK685" s="36"/>
      <c r="DL685" s="36"/>
      <c r="DM685" s="36"/>
      <c r="DN685" s="36"/>
      <c r="DO685" s="36"/>
      <c r="DP685" s="36"/>
      <c r="DQ685" s="36"/>
      <c r="DR685" s="36"/>
      <c r="DS685" s="36"/>
      <c r="DT685" s="36"/>
      <c r="DU685" s="36"/>
      <c r="DV685" s="36"/>
      <c r="DW685" s="36"/>
      <c r="DX685" s="36"/>
      <c r="DY685" s="36"/>
      <c r="DZ685" s="36"/>
      <c r="EA685" s="36"/>
      <c r="EB685" s="36"/>
      <c r="EC685" s="36"/>
      <c r="ED685" s="36"/>
      <c r="EE685" s="36"/>
      <c r="EF685" s="36"/>
      <c r="EG685" s="36"/>
      <c r="EH685" s="36"/>
      <c r="EI685" s="36"/>
      <c r="EJ685" s="36"/>
      <c r="EK685" s="36"/>
      <c r="EL685" s="36"/>
      <c r="EM685" s="36"/>
      <c r="EN685" s="36"/>
      <c r="EO685" s="36"/>
      <c r="EP685" s="36"/>
      <c r="EQ685" s="36"/>
      <c r="ER685" s="36"/>
      <c r="ES685" s="36"/>
      <c r="ET685" s="36"/>
      <c r="EU685" s="36"/>
    </row>
    <row r="686" spans="1:151" ht="183.75" customHeight="1" x14ac:dyDescent="0.3">
      <c r="A686" s="36"/>
      <c r="B686" s="36"/>
      <c r="C686" s="36"/>
      <c r="D686" s="36"/>
      <c r="E686" s="37"/>
      <c r="F686" s="36"/>
      <c r="G686" s="36"/>
      <c r="H686" s="36"/>
      <c r="I686" s="37"/>
      <c r="J686" s="38"/>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8"/>
      <c r="AS686" s="36"/>
      <c r="AT686" s="36"/>
      <c r="AU686" s="36"/>
      <c r="AV686" s="36"/>
      <c r="AW686" s="36"/>
      <c r="AX686" s="36"/>
      <c r="AY686" s="36"/>
      <c r="AZ686" s="36"/>
      <c r="BA686" s="36"/>
      <c r="BB686" s="36"/>
      <c r="BC686" s="36"/>
      <c r="BD686" s="36"/>
      <c r="BE686" s="36"/>
      <c r="BF686" s="36"/>
      <c r="BG686" s="36"/>
      <c r="BH686" s="36"/>
      <c r="BI686" s="36"/>
      <c r="BJ686" s="36"/>
      <c r="BK686" s="36"/>
      <c r="BL686" s="36"/>
      <c r="BM686" s="36"/>
      <c r="BN686" s="36"/>
      <c r="BO686" s="36"/>
      <c r="BP686" s="36"/>
      <c r="BQ686" s="36"/>
      <c r="BR686" s="36"/>
      <c r="BS686" s="36"/>
      <c r="BT686" s="36"/>
      <c r="BU686" s="36"/>
      <c r="BV686" s="36"/>
      <c r="BW686" s="36"/>
      <c r="BX686" s="36"/>
      <c r="BY686" s="36"/>
      <c r="BZ686" s="36"/>
      <c r="CA686" s="36"/>
      <c r="CB686" s="36"/>
      <c r="CC686" s="36"/>
      <c r="CD686" s="36"/>
      <c r="CE686" s="36"/>
      <c r="CF686" s="36"/>
      <c r="CG686" s="36"/>
      <c r="CH686" s="36"/>
      <c r="CI686" s="36"/>
      <c r="CJ686" s="36"/>
      <c r="CK686" s="36"/>
      <c r="CL686" s="36"/>
      <c r="CM686" s="36"/>
      <c r="CN686" s="36"/>
      <c r="CO686" s="36"/>
      <c r="CP686" s="36"/>
      <c r="CQ686" s="36"/>
      <c r="CR686" s="36"/>
      <c r="CS686" s="36"/>
      <c r="CT686" s="36"/>
      <c r="CU686" s="36"/>
      <c r="CV686" s="36"/>
      <c r="CW686" s="36"/>
      <c r="CX686" s="36"/>
      <c r="CY686" s="36"/>
      <c r="CZ686" s="36"/>
      <c r="DA686" s="36"/>
      <c r="DB686" s="36"/>
      <c r="DC686" s="36"/>
      <c r="DD686" s="36"/>
      <c r="DE686" s="36"/>
      <c r="DF686" s="36"/>
      <c r="DG686" s="36"/>
      <c r="DH686" s="36"/>
      <c r="DI686" s="36"/>
      <c r="DJ686" s="36"/>
      <c r="DK686" s="36"/>
      <c r="DL686" s="36"/>
      <c r="DM686" s="36"/>
      <c r="DN686" s="36"/>
      <c r="DO686" s="36"/>
      <c r="DP686" s="36"/>
      <c r="DQ686" s="36"/>
      <c r="DR686" s="36"/>
      <c r="DS686" s="36"/>
      <c r="DT686" s="36"/>
      <c r="DU686" s="36"/>
      <c r="DV686" s="36"/>
      <c r="DW686" s="36"/>
      <c r="DX686" s="36"/>
      <c r="DY686" s="36"/>
      <c r="DZ686" s="36"/>
      <c r="EA686" s="36"/>
      <c r="EB686" s="36"/>
      <c r="EC686" s="36"/>
      <c r="ED686" s="36"/>
      <c r="EE686" s="36"/>
      <c r="EF686" s="36"/>
      <c r="EG686" s="36"/>
      <c r="EH686" s="36"/>
      <c r="EI686" s="36"/>
      <c r="EJ686" s="36"/>
      <c r="EK686" s="36"/>
      <c r="EL686" s="36"/>
      <c r="EM686" s="36"/>
      <c r="EN686" s="36"/>
      <c r="EO686" s="36"/>
      <c r="EP686" s="36"/>
      <c r="EQ686" s="36"/>
      <c r="ER686" s="36"/>
      <c r="ES686" s="36"/>
      <c r="ET686" s="36"/>
      <c r="EU686" s="36"/>
    </row>
    <row r="687" spans="1:151" ht="183.75" customHeight="1" x14ac:dyDescent="0.3">
      <c r="A687" s="36"/>
      <c r="B687" s="36"/>
      <c r="C687" s="36"/>
      <c r="D687" s="36"/>
      <c r="E687" s="37"/>
      <c r="F687" s="36"/>
      <c r="G687" s="36"/>
      <c r="H687" s="36"/>
      <c r="I687" s="37"/>
      <c r="J687" s="38"/>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8"/>
      <c r="AS687" s="36"/>
      <c r="AT687" s="36"/>
      <c r="AU687" s="36"/>
      <c r="AV687" s="36"/>
      <c r="AW687" s="36"/>
      <c r="AX687" s="36"/>
      <c r="AY687" s="36"/>
      <c r="AZ687" s="36"/>
      <c r="BA687" s="36"/>
      <c r="BB687" s="36"/>
      <c r="BC687" s="36"/>
      <c r="BD687" s="36"/>
      <c r="BE687" s="36"/>
      <c r="BF687" s="36"/>
      <c r="BG687" s="36"/>
      <c r="BH687" s="36"/>
      <c r="BI687" s="36"/>
      <c r="BJ687" s="36"/>
      <c r="BK687" s="36"/>
      <c r="BL687" s="36"/>
      <c r="BM687" s="36"/>
      <c r="BN687" s="36"/>
      <c r="BO687" s="36"/>
      <c r="BP687" s="36"/>
      <c r="BQ687" s="36"/>
      <c r="BR687" s="36"/>
      <c r="BS687" s="36"/>
      <c r="BT687" s="36"/>
      <c r="BU687" s="36"/>
      <c r="BV687" s="36"/>
      <c r="BW687" s="36"/>
      <c r="BX687" s="36"/>
      <c r="BY687" s="36"/>
      <c r="BZ687" s="36"/>
      <c r="CA687" s="36"/>
      <c r="CB687" s="36"/>
      <c r="CC687" s="36"/>
      <c r="CD687" s="36"/>
      <c r="CE687" s="36"/>
      <c r="CF687" s="36"/>
      <c r="CG687" s="36"/>
      <c r="CH687" s="36"/>
      <c r="CI687" s="36"/>
      <c r="CJ687" s="36"/>
      <c r="CK687" s="36"/>
      <c r="CL687" s="36"/>
      <c r="CM687" s="36"/>
      <c r="CN687" s="36"/>
      <c r="CO687" s="36"/>
      <c r="CP687" s="36"/>
      <c r="CQ687" s="36"/>
      <c r="CR687" s="36"/>
      <c r="CS687" s="36"/>
      <c r="CT687" s="36"/>
      <c r="CU687" s="36"/>
      <c r="CV687" s="36"/>
      <c r="CW687" s="36"/>
      <c r="CX687" s="36"/>
      <c r="CY687" s="36"/>
      <c r="CZ687" s="36"/>
      <c r="DA687" s="36"/>
      <c r="DB687" s="36"/>
      <c r="DC687" s="36"/>
      <c r="DD687" s="36"/>
      <c r="DE687" s="36"/>
      <c r="DF687" s="36"/>
      <c r="DG687" s="36"/>
      <c r="DH687" s="36"/>
      <c r="DI687" s="36"/>
      <c r="DJ687" s="36"/>
      <c r="DK687" s="36"/>
      <c r="DL687" s="36"/>
      <c r="DM687" s="36"/>
      <c r="DN687" s="36"/>
      <c r="DO687" s="36"/>
      <c r="DP687" s="36"/>
      <c r="DQ687" s="36"/>
      <c r="DR687" s="36"/>
      <c r="DS687" s="36"/>
      <c r="DT687" s="36"/>
      <c r="DU687" s="36"/>
      <c r="DV687" s="36"/>
      <c r="DW687" s="36"/>
      <c r="DX687" s="36"/>
      <c r="DY687" s="36"/>
      <c r="DZ687" s="36"/>
      <c r="EA687" s="36"/>
      <c r="EB687" s="36"/>
      <c r="EC687" s="36"/>
      <c r="ED687" s="36"/>
      <c r="EE687" s="36"/>
      <c r="EF687" s="36"/>
      <c r="EG687" s="36"/>
      <c r="EH687" s="36"/>
      <c r="EI687" s="36"/>
      <c r="EJ687" s="36"/>
      <c r="EK687" s="36"/>
      <c r="EL687" s="36"/>
      <c r="EM687" s="36"/>
      <c r="EN687" s="36"/>
      <c r="EO687" s="36"/>
      <c r="EP687" s="36"/>
      <c r="EQ687" s="36"/>
      <c r="ER687" s="36"/>
      <c r="ES687" s="36"/>
      <c r="ET687" s="36"/>
      <c r="EU687" s="36"/>
    </row>
    <row r="688" spans="1:151" ht="183.75" customHeight="1" x14ac:dyDescent="0.3">
      <c r="A688" s="36"/>
      <c r="B688" s="36"/>
      <c r="C688" s="36"/>
      <c r="D688" s="36"/>
      <c r="E688" s="37"/>
      <c r="F688" s="36"/>
      <c r="G688" s="36"/>
      <c r="H688" s="36"/>
      <c r="I688" s="37"/>
      <c r="J688" s="38"/>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8"/>
      <c r="AS688" s="36"/>
      <c r="AT688" s="36"/>
      <c r="AU688" s="36"/>
      <c r="AV688" s="36"/>
      <c r="AW688" s="36"/>
      <c r="AX688" s="36"/>
      <c r="AY688" s="36"/>
      <c r="AZ688" s="36"/>
      <c r="BA688" s="36"/>
      <c r="BB688" s="36"/>
      <c r="BC688" s="36"/>
      <c r="BD688" s="36"/>
      <c r="BE688" s="36"/>
      <c r="BF688" s="36"/>
      <c r="BG688" s="36"/>
      <c r="BH688" s="36"/>
      <c r="BI688" s="36"/>
      <c r="BJ688" s="36"/>
      <c r="BK688" s="36"/>
      <c r="BL688" s="36"/>
      <c r="BM688" s="36"/>
      <c r="BN688" s="36"/>
      <c r="BO688" s="36"/>
      <c r="BP688" s="36"/>
      <c r="BQ688" s="36"/>
      <c r="BR688" s="36"/>
      <c r="BS688" s="36"/>
      <c r="BT688" s="36"/>
      <c r="BU688" s="36"/>
      <c r="BV688" s="36"/>
      <c r="BW688" s="36"/>
      <c r="BX688" s="36"/>
      <c r="BY688" s="36"/>
      <c r="BZ688" s="36"/>
      <c r="CA688" s="36"/>
      <c r="CB688" s="36"/>
      <c r="CC688" s="36"/>
      <c r="CD688" s="36"/>
      <c r="CE688" s="36"/>
      <c r="CF688" s="36"/>
      <c r="CG688" s="36"/>
      <c r="CH688" s="36"/>
      <c r="CI688" s="36"/>
      <c r="CJ688" s="36"/>
      <c r="CK688" s="36"/>
      <c r="CL688" s="36"/>
      <c r="CM688" s="36"/>
      <c r="CN688" s="36"/>
      <c r="CO688" s="36"/>
      <c r="CP688" s="36"/>
      <c r="CQ688" s="36"/>
      <c r="CR688" s="36"/>
      <c r="CS688" s="36"/>
      <c r="CT688" s="36"/>
      <c r="CU688" s="36"/>
      <c r="CV688" s="36"/>
      <c r="CW688" s="36"/>
      <c r="CX688" s="36"/>
      <c r="CY688" s="36"/>
      <c r="CZ688" s="36"/>
      <c r="DA688" s="36"/>
      <c r="DB688" s="36"/>
      <c r="DC688" s="36"/>
      <c r="DD688" s="36"/>
      <c r="DE688" s="36"/>
      <c r="DF688" s="36"/>
      <c r="DG688" s="36"/>
      <c r="DH688" s="36"/>
      <c r="DI688" s="36"/>
      <c r="DJ688" s="36"/>
      <c r="DK688" s="36"/>
      <c r="DL688" s="36"/>
      <c r="DM688" s="36"/>
      <c r="DN688" s="36"/>
      <c r="DO688" s="36"/>
      <c r="DP688" s="36"/>
      <c r="DQ688" s="36"/>
      <c r="DR688" s="36"/>
      <c r="DS688" s="36"/>
      <c r="DT688" s="36"/>
      <c r="DU688" s="36"/>
      <c r="DV688" s="36"/>
      <c r="DW688" s="36"/>
      <c r="DX688" s="36"/>
      <c r="DY688" s="36"/>
      <c r="DZ688" s="36"/>
      <c r="EA688" s="36"/>
      <c r="EB688" s="36"/>
      <c r="EC688" s="36"/>
      <c r="ED688" s="36"/>
      <c r="EE688" s="36"/>
      <c r="EF688" s="36"/>
      <c r="EG688" s="36"/>
      <c r="EH688" s="36"/>
      <c r="EI688" s="36"/>
      <c r="EJ688" s="36"/>
      <c r="EK688" s="36"/>
      <c r="EL688" s="36"/>
      <c r="EM688" s="36"/>
      <c r="EN688" s="36"/>
      <c r="EO688" s="36"/>
      <c r="EP688" s="36"/>
      <c r="EQ688" s="36"/>
      <c r="ER688" s="36"/>
      <c r="ES688" s="36"/>
      <c r="ET688" s="36"/>
      <c r="EU688" s="36"/>
    </row>
    <row r="689" spans="1:151" ht="183.75" customHeight="1" x14ac:dyDescent="0.3">
      <c r="A689" s="36"/>
      <c r="B689" s="36"/>
      <c r="C689" s="36"/>
      <c r="D689" s="36"/>
      <c r="E689" s="37"/>
      <c r="F689" s="36"/>
      <c r="G689" s="36"/>
      <c r="H689" s="36"/>
      <c r="I689" s="37"/>
      <c r="J689" s="38"/>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8"/>
      <c r="AS689" s="36"/>
      <c r="AT689" s="36"/>
      <c r="AU689" s="36"/>
      <c r="AV689" s="36"/>
      <c r="AW689" s="36"/>
      <c r="AX689" s="36"/>
      <c r="AY689" s="36"/>
      <c r="AZ689" s="36"/>
      <c r="BA689" s="36"/>
      <c r="BB689" s="36"/>
      <c r="BC689" s="36"/>
      <c r="BD689" s="36"/>
      <c r="BE689" s="36"/>
      <c r="BF689" s="36"/>
      <c r="BG689" s="36"/>
      <c r="BH689" s="36"/>
      <c r="BI689" s="36"/>
      <c r="BJ689" s="36"/>
      <c r="BK689" s="36"/>
      <c r="BL689" s="36"/>
      <c r="BM689" s="36"/>
      <c r="BN689" s="36"/>
      <c r="BO689" s="36"/>
      <c r="BP689" s="36"/>
      <c r="BQ689" s="36"/>
      <c r="BR689" s="36"/>
      <c r="BS689" s="36"/>
      <c r="BT689" s="36"/>
      <c r="BU689" s="36"/>
      <c r="BV689" s="36"/>
      <c r="BW689" s="36"/>
      <c r="BX689" s="36"/>
      <c r="BY689" s="36"/>
      <c r="BZ689" s="36"/>
      <c r="CA689" s="36"/>
      <c r="CB689" s="36"/>
      <c r="CC689" s="36"/>
      <c r="CD689" s="36"/>
      <c r="CE689" s="36"/>
      <c r="CF689" s="36"/>
      <c r="CG689" s="36"/>
      <c r="CH689" s="36"/>
      <c r="CI689" s="36"/>
      <c r="CJ689" s="36"/>
      <c r="CK689" s="36"/>
      <c r="CL689" s="36"/>
      <c r="CM689" s="36"/>
      <c r="CN689" s="36"/>
      <c r="CO689" s="36"/>
      <c r="CP689" s="36"/>
      <c r="CQ689" s="36"/>
      <c r="CR689" s="36"/>
      <c r="CS689" s="36"/>
      <c r="CT689" s="36"/>
      <c r="CU689" s="36"/>
      <c r="CV689" s="36"/>
      <c r="CW689" s="36"/>
      <c r="CX689" s="36"/>
      <c r="CY689" s="36"/>
      <c r="CZ689" s="36"/>
      <c r="DA689" s="36"/>
      <c r="DB689" s="36"/>
      <c r="DC689" s="36"/>
      <c r="DD689" s="36"/>
      <c r="DE689" s="36"/>
      <c r="DF689" s="36"/>
      <c r="DG689" s="36"/>
      <c r="DH689" s="36"/>
      <c r="DI689" s="36"/>
      <c r="DJ689" s="36"/>
      <c r="DK689" s="36"/>
      <c r="DL689" s="36"/>
      <c r="DM689" s="36"/>
      <c r="DN689" s="36"/>
      <c r="DO689" s="36"/>
      <c r="DP689" s="36"/>
      <c r="DQ689" s="36"/>
      <c r="DR689" s="36"/>
      <c r="DS689" s="36"/>
      <c r="DT689" s="36"/>
      <c r="DU689" s="36"/>
      <c r="DV689" s="36"/>
      <c r="DW689" s="36"/>
      <c r="DX689" s="36"/>
      <c r="DY689" s="36"/>
      <c r="DZ689" s="36"/>
      <c r="EA689" s="36"/>
      <c r="EB689" s="36"/>
      <c r="EC689" s="36"/>
      <c r="ED689" s="36"/>
      <c r="EE689" s="36"/>
      <c r="EF689" s="36"/>
      <c r="EG689" s="36"/>
      <c r="EH689" s="36"/>
      <c r="EI689" s="36"/>
      <c r="EJ689" s="36"/>
      <c r="EK689" s="36"/>
      <c r="EL689" s="36"/>
      <c r="EM689" s="36"/>
      <c r="EN689" s="36"/>
      <c r="EO689" s="36"/>
      <c r="EP689" s="36"/>
      <c r="EQ689" s="36"/>
      <c r="ER689" s="36"/>
      <c r="ES689" s="36"/>
      <c r="ET689" s="36"/>
      <c r="EU689" s="36"/>
    </row>
    <row r="690" spans="1:151" ht="183.75" customHeight="1" x14ac:dyDescent="0.3">
      <c r="A690" s="36"/>
      <c r="B690" s="36"/>
      <c r="C690" s="36"/>
      <c r="D690" s="36"/>
      <c r="E690" s="37"/>
      <c r="F690" s="36"/>
      <c r="G690" s="36"/>
      <c r="H690" s="36"/>
      <c r="I690" s="37"/>
      <c r="J690" s="38"/>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8"/>
      <c r="AS690" s="36"/>
      <c r="AT690" s="36"/>
      <c r="AU690" s="36"/>
      <c r="AV690" s="36"/>
      <c r="AW690" s="36"/>
      <c r="AX690" s="36"/>
      <c r="AY690" s="36"/>
      <c r="AZ690" s="36"/>
      <c r="BA690" s="36"/>
      <c r="BB690" s="36"/>
      <c r="BC690" s="36"/>
      <c r="BD690" s="36"/>
      <c r="BE690" s="36"/>
      <c r="BF690" s="36"/>
      <c r="BG690" s="36"/>
      <c r="BH690" s="36"/>
      <c r="BI690" s="36"/>
      <c r="BJ690" s="36"/>
      <c r="BK690" s="36"/>
      <c r="BL690" s="36"/>
      <c r="BM690" s="36"/>
      <c r="BN690" s="36"/>
      <c r="BO690" s="36"/>
      <c r="BP690" s="36"/>
      <c r="BQ690" s="36"/>
      <c r="BR690" s="36"/>
      <c r="BS690" s="36"/>
      <c r="BT690" s="36"/>
      <c r="BU690" s="36"/>
      <c r="BV690" s="36"/>
      <c r="BW690" s="36"/>
      <c r="BX690" s="36"/>
      <c r="BY690" s="36"/>
      <c r="BZ690" s="36"/>
      <c r="CA690" s="36"/>
      <c r="CB690" s="36"/>
      <c r="CC690" s="36"/>
      <c r="CD690" s="36"/>
      <c r="CE690" s="36"/>
      <c r="CF690" s="36"/>
      <c r="CG690" s="36"/>
      <c r="CH690" s="36"/>
      <c r="CI690" s="36"/>
      <c r="CJ690" s="36"/>
      <c r="CK690" s="36"/>
      <c r="CL690" s="36"/>
      <c r="CM690" s="36"/>
      <c r="CN690" s="36"/>
      <c r="CO690" s="36"/>
      <c r="CP690" s="36"/>
      <c r="CQ690" s="36"/>
      <c r="CR690" s="36"/>
      <c r="CS690" s="36"/>
      <c r="CT690" s="36"/>
      <c r="CU690" s="36"/>
      <c r="CV690" s="36"/>
      <c r="CW690" s="36"/>
      <c r="CX690" s="36"/>
      <c r="CY690" s="36"/>
      <c r="CZ690" s="36"/>
      <c r="DA690" s="36"/>
      <c r="DB690" s="36"/>
      <c r="DC690" s="36"/>
      <c r="DD690" s="36"/>
      <c r="DE690" s="36"/>
      <c r="DF690" s="36"/>
      <c r="DG690" s="36"/>
      <c r="DH690" s="36"/>
      <c r="DI690" s="36"/>
      <c r="DJ690" s="36"/>
      <c r="DK690" s="36"/>
      <c r="DL690" s="36"/>
      <c r="DM690" s="36"/>
      <c r="DN690" s="36"/>
      <c r="DO690" s="36"/>
      <c r="DP690" s="36"/>
      <c r="DQ690" s="36"/>
      <c r="DR690" s="36"/>
      <c r="DS690" s="36"/>
      <c r="DT690" s="36"/>
      <c r="DU690" s="36"/>
      <c r="DV690" s="36"/>
      <c r="DW690" s="36"/>
      <c r="DX690" s="36"/>
      <c r="DY690" s="36"/>
      <c r="DZ690" s="36"/>
      <c r="EA690" s="36"/>
      <c r="EB690" s="36"/>
      <c r="EC690" s="36"/>
      <c r="ED690" s="36"/>
      <c r="EE690" s="36"/>
      <c r="EF690" s="36"/>
      <c r="EG690" s="36"/>
      <c r="EH690" s="36"/>
      <c r="EI690" s="36"/>
      <c r="EJ690" s="36"/>
      <c r="EK690" s="36"/>
      <c r="EL690" s="36"/>
      <c r="EM690" s="36"/>
      <c r="EN690" s="36"/>
      <c r="EO690" s="36"/>
      <c r="EP690" s="36"/>
      <c r="EQ690" s="36"/>
      <c r="ER690" s="36"/>
      <c r="ES690" s="36"/>
      <c r="ET690" s="36"/>
      <c r="EU690" s="36"/>
    </row>
    <row r="691" spans="1:151" ht="183.75" customHeight="1" x14ac:dyDescent="0.3">
      <c r="A691" s="36"/>
      <c r="B691" s="36"/>
      <c r="C691" s="36"/>
      <c r="D691" s="36"/>
      <c r="E691" s="37"/>
      <c r="F691" s="36"/>
      <c r="G691" s="36"/>
      <c r="H691" s="36"/>
      <c r="I691" s="37"/>
      <c r="J691" s="38"/>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8"/>
      <c r="AS691" s="36"/>
      <c r="AT691" s="36"/>
      <c r="AU691" s="36"/>
      <c r="AV691" s="36"/>
      <c r="AW691" s="36"/>
      <c r="AX691" s="36"/>
      <c r="AY691" s="36"/>
      <c r="AZ691" s="36"/>
      <c r="BA691" s="36"/>
      <c r="BB691" s="36"/>
      <c r="BC691" s="36"/>
      <c r="BD691" s="36"/>
      <c r="BE691" s="36"/>
      <c r="BF691" s="36"/>
      <c r="BG691" s="36"/>
      <c r="BH691" s="36"/>
      <c r="BI691" s="36"/>
      <c r="BJ691" s="36"/>
      <c r="BK691" s="36"/>
      <c r="BL691" s="36"/>
      <c r="BM691" s="36"/>
      <c r="BN691" s="36"/>
      <c r="BO691" s="36"/>
      <c r="BP691" s="36"/>
      <c r="BQ691" s="36"/>
      <c r="BR691" s="36"/>
      <c r="BS691" s="36"/>
      <c r="BT691" s="36"/>
      <c r="BU691" s="36"/>
      <c r="BV691" s="36"/>
      <c r="BW691" s="36"/>
      <c r="BX691" s="36"/>
      <c r="BY691" s="36"/>
      <c r="BZ691" s="36"/>
      <c r="CA691" s="36"/>
      <c r="CB691" s="36"/>
      <c r="CC691" s="36"/>
      <c r="CD691" s="36"/>
      <c r="CE691" s="36"/>
      <c r="CF691" s="36"/>
      <c r="CG691" s="36"/>
      <c r="CH691" s="36"/>
      <c r="CI691" s="36"/>
      <c r="CJ691" s="36"/>
      <c r="CK691" s="36"/>
      <c r="CL691" s="36"/>
      <c r="CM691" s="36"/>
      <c r="CN691" s="36"/>
      <c r="CO691" s="36"/>
      <c r="CP691" s="36"/>
      <c r="CQ691" s="36"/>
      <c r="CR691" s="36"/>
      <c r="CS691" s="36"/>
      <c r="CT691" s="36"/>
      <c r="CU691" s="36"/>
      <c r="CV691" s="36"/>
      <c r="CW691" s="36"/>
      <c r="CX691" s="36"/>
      <c r="CY691" s="36"/>
      <c r="CZ691" s="36"/>
      <c r="DA691" s="36"/>
      <c r="DB691" s="36"/>
      <c r="DC691" s="36"/>
      <c r="DD691" s="36"/>
      <c r="DE691" s="36"/>
      <c r="DF691" s="36"/>
      <c r="DG691" s="36"/>
      <c r="DH691" s="36"/>
      <c r="DI691" s="36"/>
      <c r="DJ691" s="36"/>
      <c r="DK691" s="36"/>
      <c r="DL691" s="36"/>
      <c r="DM691" s="36"/>
      <c r="DN691" s="36"/>
      <c r="DO691" s="36"/>
      <c r="DP691" s="36"/>
      <c r="DQ691" s="36"/>
      <c r="DR691" s="36"/>
      <c r="DS691" s="36"/>
      <c r="DT691" s="36"/>
      <c r="DU691" s="36"/>
      <c r="DV691" s="36"/>
      <c r="DW691" s="36"/>
      <c r="DX691" s="36"/>
      <c r="DY691" s="36"/>
      <c r="DZ691" s="36"/>
      <c r="EA691" s="36"/>
      <c r="EB691" s="36"/>
      <c r="EC691" s="36"/>
      <c r="ED691" s="36"/>
      <c r="EE691" s="36"/>
      <c r="EF691" s="36"/>
      <c r="EG691" s="36"/>
      <c r="EH691" s="36"/>
      <c r="EI691" s="36"/>
      <c r="EJ691" s="36"/>
      <c r="EK691" s="36"/>
      <c r="EL691" s="36"/>
      <c r="EM691" s="36"/>
      <c r="EN691" s="36"/>
      <c r="EO691" s="36"/>
      <c r="EP691" s="36"/>
      <c r="EQ691" s="36"/>
      <c r="ER691" s="36"/>
      <c r="ES691" s="36"/>
      <c r="ET691" s="36"/>
      <c r="EU691" s="36"/>
    </row>
    <row r="692" spans="1:151" ht="183.75" customHeight="1" x14ac:dyDescent="0.3">
      <c r="A692" s="36"/>
      <c r="B692" s="36"/>
      <c r="C692" s="36"/>
      <c r="D692" s="36"/>
      <c r="E692" s="37"/>
      <c r="F692" s="36"/>
      <c r="G692" s="36"/>
      <c r="H692" s="36"/>
      <c r="I692" s="37"/>
      <c r="J692" s="38"/>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8"/>
      <c r="AS692" s="36"/>
      <c r="AT692" s="36"/>
      <c r="AU692" s="36"/>
      <c r="AV692" s="36"/>
      <c r="AW692" s="36"/>
      <c r="AX692" s="36"/>
      <c r="AY692" s="36"/>
      <c r="AZ692" s="36"/>
      <c r="BA692" s="36"/>
      <c r="BB692" s="36"/>
      <c r="BC692" s="36"/>
      <c r="BD692" s="36"/>
      <c r="BE692" s="36"/>
      <c r="BF692" s="36"/>
      <c r="BG692" s="36"/>
      <c r="BH692" s="36"/>
      <c r="BI692" s="36"/>
      <c r="BJ692" s="36"/>
      <c r="BK692" s="36"/>
      <c r="BL692" s="36"/>
      <c r="BM692" s="36"/>
      <c r="BN692" s="36"/>
      <c r="BO692" s="36"/>
      <c r="BP692" s="36"/>
      <c r="BQ692" s="36"/>
      <c r="BR692" s="36"/>
      <c r="BS692" s="36"/>
      <c r="BT692" s="36"/>
      <c r="BU692" s="36"/>
      <c r="BV692" s="36"/>
      <c r="BW692" s="36"/>
      <c r="BX692" s="36"/>
      <c r="BY692" s="36"/>
      <c r="BZ692" s="36"/>
      <c r="CA692" s="36"/>
      <c r="CB692" s="36"/>
      <c r="CC692" s="36"/>
      <c r="CD692" s="36"/>
      <c r="CE692" s="36"/>
      <c r="CF692" s="36"/>
      <c r="CG692" s="36"/>
      <c r="CH692" s="36"/>
      <c r="CI692" s="36"/>
      <c r="CJ692" s="36"/>
      <c r="CK692" s="36"/>
      <c r="CL692" s="36"/>
      <c r="CM692" s="36"/>
      <c r="CN692" s="36"/>
      <c r="CO692" s="36"/>
      <c r="CP692" s="36"/>
      <c r="CQ692" s="36"/>
      <c r="CR692" s="36"/>
      <c r="CS692" s="36"/>
      <c r="CT692" s="36"/>
      <c r="CU692" s="36"/>
      <c r="CV692" s="36"/>
      <c r="CW692" s="36"/>
      <c r="CX692" s="36"/>
      <c r="CY692" s="36"/>
      <c r="CZ692" s="36"/>
      <c r="DA692" s="36"/>
      <c r="DB692" s="36"/>
      <c r="DC692" s="36"/>
      <c r="DD692" s="36"/>
      <c r="DE692" s="36"/>
      <c r="DF692" s="36"/>
      <c r="DG692" s="36"/>
      <c r="DH692" s="36"/>
      <c r="DI692" s="36"/>
      <c r="DJ692" s="36"/>
      <c r="DK692" s="36"/>
      <c r="DL692" s="36"/>
      <c r="DM692" s="36"/>
      <c r="DN692" s="36"/>
      <c r="DO692" s="36"/>
      <c r="DP692" s="36"/>
      <c r="DQ692" s="36"/>
      <c r="DR692" s="36"/>
      <c r="DS692" s="36"/>
      <c r="DT692" s="36"/>
      <c r="DU692" s="36"/>
      <c r="DV692" s="36"/>
      <c r="DW692" s="36"/>
      <c r="DX692" s="36"/>
      <c r="DY692" s="36"/>
      <c r="DZ692" s="36"/>
      <c r="EA692" s="36"/>
      <c r="EB692" s="36"/>
      <c r="EC692" s="36"/>
      <c r="ED692" s="36"/>
      <c r="EE692" s="36"/>
      <c r="EF692" s="36"/>
      <c r="EG692" s="36"/>
      <c r="EH692" s="36"/>
      <c r="EI692" s="36"/>
      <c r="EJ692" s="36"/>
      <c r="EK692" s="36"/>
      <c r="EL692" s="36"/>
      <c r="EM692" s="36"/>
      <c r="EN692" s="36"/>
      <c r="EO692" s="36"/>
      <c r="EP692" s="36"/>
      <c r="EQ692" s="36"/>
      <c r="ER692" s="36"/>
      <c r="ES692" s="36"/>
      <c r="ET692" s="36"/>
      <c r="EU692" s="36"/>
    </row>
    <row r="693" spans="1:151" ht="183.75" customHeight="1" x14ac:dyDescent="0.3">
      <c r="A693" s="36"/>
      <c r="B693" s="36"/>
      <c r="C693" s="36"/>
      <c r="D693" s="36"/>
      <c r="E693" s="37"/>
      <c r="F693" s="36"/>
      <c r="G693" s="36"/>
      <c r="H693" s="36"/>
      <c r="I693" s="37"/>
      <c r="J693" s="38"/>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8"/>
      <c r="AS693" s="36"/>
      <c r="AT693" s="36"/>
      <c r="AU693" s="36"/>
      <c r="AV693" s="36"/>
      <c r="AW693" s="36"/>
      <c r="AX693" s="36"/>
      <c r="AY693" s="36"/>
      <c r="AZ693" s="36"/>
      <c r="BA693" s="36"/>
      <c r="BB693" s="36"/>
      <c r="BC693" s="36"/>
      <c r="BD693" s="36"/>
      <c r="BE693" s="36"/>
      <c r="BF693" s="36"/>
      <c r="BG693" s="36"/>
      <c r="BH693" s="36"/>
      <c r="BI693" s="36"/>
      <c r="BJ693" s="36"/>
      <c r="BK693" s="36"/>
      <c r="BL693" s="36"/>
      <c r="BM693" s="36"/>
      <c r="BN693" s="36"/>
      <c r="BO693" s="36"/>
      <c r="BP693" s="36"/>
      <c r="BQ693" s="36"/>
      <c r="BR693" s="36"/>
      <c r="BS693" s="36"/>
      <c r="BT693" s="36"/>
      <c r="BU693" s="36"/>
      <c r="BV693" s="36"/>
      <c r="BW693" s="36"/>
      <c r="BX693" s="36"/>
      <c r="BY693" s="36"/>
      <c r="BZ693" s="36"/>
      <c r="CA693" s="36"/>
      <c r="CB693" s="36"/>
      <c r="CC693" s="36"/>
      <c r="CD693" s="36"/>
      <c r="CE693" s="36"/>
      <c r="CF693" s="36"/>
      <c r="CG693" s="36"/>
      <c r="CH693" s="36"/>
      <c r="CI693" s="36"/>
      <c r="CJ693" s="36"/>
      <c r="CK693" s="36"/>
      <c r="CL693" s="36"/>
      <c r="CM693" s="36"/>
      <c r="CN693" s="36"/>
      <c r="CO693" s="36"/>
      <c r="CP693" s="36"/>
      <c r="CQ693" s="36"/>
      <c r="CR693" s="36"/>
      <c r="CS693" s="36"/>
      <c r="CT693" s="36"/>
      <c r="CU693" s="36"/>
      <c r="CV693" s="36"/>
      <c r="CW693" s="36"/>
      <c r="CX693" s="36"/>
      <c r="CY693" s="36"/>
      <c r="CZ693" s="36"/>
      <c r="DA693" s="36"/>
      <c r="DB693" s="36"/>
      <c r="DC693" s="36"/>
      <c r="DD693" s="36"/>
      <c r="DE693" s="36"/>
      <c r="DF693" s="36"/>
      <c r="DG693" s="36"/>
      <c r="DH693" s="36"/>
      <c r="DI693" s="36"/>
      <c r="DJ693" s="36"/>
      <c r="DK693" s="36"/>
      <c r="DL693" s="36"/>
      <c r="DM693" s="36"/>
      <c r="DN693" s="36"/>
      <c r="DO693" s="36"/>
      <c r="DP693" s="36"/>
      <c r="DQ693" s="36"/>
      <c r="DR693" s="36"/>
      <c r="DS693" s="36"/>
      <c r="DT693" s="36"/>
      <c r="DU693" s="36"/>
      <c r="DV693" s="36"/>
      <c r="DW693" s="36"/>
      <c r="DX693" s="36"/>
      <c r="DY693" s="36"/>
      <c r="DZ693" s="36"/>
      <c r="EA693" s="36"/>
      <c r="EB693" s="36"/>
      <c r="EC693" s="36"/>
      <c r="ED693" s="36"/>
      <c r="EE693" s="36"/>
      <c r="EF693" s="36"/>
      <c r="EG693" s="36"/>
      <c r="EH693" s="36"/>
      <c r="EI693" s="36"/>
      <c r="EJ693" s="36"/>
      <c r="EK693" s="36"/>
      <c r="EL693" s="36"/>
      <c r="EM693" s="36"/>
      <c r="EN693" s="36"/>
      <c r="EO693" s="36"/>
      <c r="EP693" s="36"/>
      <c r="EQ693" s="36"/>
      <c r="ER693" s="36"/>
      <c r="ES693" s="36"/>
      <c r="ET693" s="36"/>
      <c r="EU693" s="36"/>
    </row>
    <row r="694" spans="1:151" ht="183.75" customHeight="1" x14ac:dyDescent="0.3">
      <c r="A694" s="36"/>
      <c r="B694" s="36"/>
      <c r="C694" s="36"/>
      <c r="D694" s="36"/>
      <c r="E694" s="37"/>
      <c r="F694" s="36"/>
      <c r="G694" s="36"/>
      <c r="H694" s="36"/>
      <c r="I694" s="37"/>
      <c r="J694" s="38"/>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8"/>
      <c r="AS694" s="36"/>
      <c r="AT694" s="36"/>
      <c r="AU694" s="36"/>
      <c r="AV694" s="36"/>
      <c r="AW694" s="36"/>
      <c r="AX694" s="36"/>
      <c r="AY694" s="36"/>
      <c r="AZ694" s="36"/>
      <c r="BA694" s="36"/>
      <c r="BB694" s="36"/>
      <c r="BC694" s="36"/>
      <c r="BD694" s="36"/>
      <c r="BE694" s="36"/>
      <c r="BF694" s="36"/>
      <c r="BG694" s="36"/>
      <c r="BH694" s="36"/>
      <c r="BI694" s="36"/>
      <c r="BJ694" s="36"/>
      <c r="BK694" s="36"/>
      <c r="BL694" s="36"/>
      <c r="BM694" s="36"/>
      <c r="BN694" s="36"/>
      <c r="BO694" s="36"/>
      <c r="BP694" s="36"/>
      <c r="BQ694" s="36"/>
      <c r="BR694" s="36"/>
      <c r="BS694" s="36"/>
      <c r="BT694" s="36"/>
      <c r="BU694" s="36"/>
      <c r="BV694" s="36"/>
      <c r="BW694" s="36"/>
      <c r="BX694" s="36"/>
      <c r="BY694" s="36"/>
      <c r="BZ694" s="36"/>
      <c r="CA694" s="36"/>
      <c r="CB694" s="36"/>
      <c r="CC694" s="36"/>
      <c r="CD694" s="36"/>
      <c r="CE694" s="36"/>
      <c r="CF694" s="36"/>
      <c r="CG694" s="36"/>
      <c r="CH694" s="36"/>
      <c r="CI694" s="36"/>
      <c r="CJ694" s="36"/>
      <c r="CK694" s="36"/>
      <c r="CL694" s="36"/>
      <c r="CM694" s="36"/>
      <c r="CN694" s="36"/>
      <c r="CO694" s="36"/>
      <c r="CP694" s="36"/>
      <c r="CQ694" s="36"/>
      <c r="CR694" s="36"/>
      <c r="CS694" s="36"/>
      <c r="CT694" s="36"/>
      <c r="CU694" s="36"/>
      <c r="CV694" s="36"/>
      <c r="CW694" s="36"/>
      <c r="CX694" s="36"/>
      <c r="CY694" s="36"/>
      <c r="CZ694" s="36"/>
      <c r="DA694" s="36"/>
      <c r="DB694" s="36"/>
      <c r="DC694" s="36"/>
      <c r="DD694" s="36"/>
      <c r="DE694" s="36"/>
      <c r="DF694" s="36"/>
      <c r="DG694" s="36"/>
      <c r="DH694" s="36"/>
      <c r="DI694" s="36"/>
      <c r="DJ694" s="36"/>
      <c r="DK694" s="36"/>
      <c r="DL694" s="36"/>
      <c r="DM694" s="36"/>
      <c r="DN694" s="36"/>
      <c r="DO694" s="36"/>
      <c r="DP694" s="36"/>
      <c r="DQ694" s="36"/>
      <c r="DR694" s="36"/>
      <c r="DS694" s="36"/>
      <c r="DT694" s="36"/>
      <c r="DU694" s="36"/>
      <c r="DV694" s="36"/>
      <c r="DW694" s="36"/>
      <c r="DX694" s="36"/>
      <c r="DY694" s="36"/>
      <c r="DZ694" s="36"/>
      <c r="EA694" s="36"/>
      <c r="EB694" s="36"/>
      <c r="EC694" s="36"/>
      <c r="ED694" s="36"/>
      <c r="EE694" s="36"/>
      <c r="EF694" s="36"/>
      <c r="EG694" s="36"/>
      <c r="EH694" s="36"/>
      <c r="EI694" s="36"/>
      <c r="EJ694" s="36"/>
      <c r="EK694" s="36"/>
      <c r="EL694" s="36"/>
      <c r="EM694" s="36"/>
      <c r="EN694" s="36"/>
      <c r="EO694" s="36"/>
      <c r="EP694" s="36"/>
      <c r="EQ694" s="36"/>
      <c r="ER694" s="36"/>
      <c r="ES694" s="36"/>
      <c r="ET694" s="36"/>
      <c r="EU694" s="36"/>
    </row>
    <row r="695" spans="1:151" ht="183.75" customHeight="1" x14ac:dyDescent="0.3">
      <c r="A695" s="36"/>
      <c r="B695" s="36"/>
      <c r="C695" s="36"/>
      <c r="D695" s="36"/>
      <c r="E695" s="37"/>
      <c r="F695" s="36"/>
      <c r="G695" s="36"/>
      <c r="H695" s="36"/>
      <c r="I695" s="37"/>
      <c r="J695" s="38"/>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8"/>
      <c r="AS695" s="36"/>
      <c r="AT695" s="36"/>
      <c r="AU695" s="36"/>
      <c r="AV695" s="36"/>
      <c r="AW695" s="36"/>
      <c r="AX695" s="36"/>
      <c r="AY695" s="36"/>
      <c r="AZ695" s="36"/>
      <c r="BA695" s="36"/>
      <c r="BB695" s="36"/>
      <c r="BC695" s="36"/>
      <c r="BD695" s="36"/>
      <c r="BE695" s="36"/>
      <c r="BF695" s="36"/>
      <c r="BG695" s="36"/>
      <c r="BH695" s="36"/>
      <c r="BI695" s="36"/>
      <c r="BJ695" s="36"/>
      <c r="BK695" s="36"/>
      <c r="BL695" s="36"/>
      <c r="BM695" s="36"/>
      <c r="BN695" s="36"/>
      <c r="BO695" s="36"/>
      <c r="BP695" s="36"/>
      <c r="BQ695" s="36"/>
      <c r="BR695" s="36"/>
      <c r="BS695" s="36"/>
      <c r="BT695" s="36"/>
      <c r="BU695" s="36"/>
      <c r="BV695" s="36"/>
      <c r="BW695" s="36"/>
      <c r="BX695" s="36"/>
      <c r="BY695" s="36"/>
      <c r="BZ695" s="36"/>
      <c r="CA695" s="36"/>
      <c r="CB695" s="36"/>
      <c r="CC695" s="36"/>
      <c r="CD695" s="36"/>
      <c r="CE695" s="36"/>
      <c r="CF695" s="36"/>
      <c r="CG695" s="36"/>
      <c r="CH695" s="36"/>
      <c r="CI695" s="36"/>
      <c r="CJ695" s="36"/>
      <c r="CK695" s="36"/>
      <c r="CL695" s="36"/>
      <c r="CM695" s="36"/>
      <c r="CN695" s="36"/>
      <c r="CO695" s="36"/>
      <c r="CP695" s="36"/>
      <c r="CQ695" s="36"/>
      <c r="CR695" s="36"/>
      <c r="CS695" s="36"/>
      <c r="CT695" s="36"/>
      <c r="CU695" s="36"/>
      <c r="CV695" s="36"/>
      <c r="CW695" s="36"/>
      <c r="CX695" s="36"/>
      <c r="CY695" s="36"/>
      <c r="CZ695" s="36"/>
      <c r="DA695" s="36"/>
      <c r="DB695" s="36"/>
      <c r="DC695" s="36"/>
      <c r="DD695" s="36"/>
      <c r="DE695" s="36"/>
      <c r="DF695" s="36"/>
      <c r="DG695" s="36"/>
      <c r="DH695" s="36"/>
      <c r="DI695" s="36"/>
      <c r="DJ695" s="36"/>
      <c r="DK695" s="36"/>
      <c r="DL695" s="36"/>
      <c r="DM695" s="36"/>
      <c r="DN695" s="36"/>
      <c r="DO695" s="36"/>
      <c r="DP695" s="36"/>
      <c r="DQ695" s="36"/>
      <c r="DR695" s="36"/>
      <c r="DS695" s="36"/>
      <c r="DT695" s="36"/>
      <c r="DU695" s="36"/>
      <c r="DV695" s="36"/>
      <c r="DW695" s="36"/>
      <c r="DX695" s="36"/>
      <c r="DY695" s="36"/>
      <c r="DZ695" s="36"/>
      <c r="EA695" s="36"/>
      <c r="EB695" s="36"/>
      <c r="EC695" s="36"/>
      <c r="ED695" s="36"/>
      <c r="EE695" s="36"/>
      <c r="EF695" s="36"/>
      <c r="EG695" s="36"/>
      <c r="EH695" s="36"/>
      <c r="EI695" s="36"/>
      <c r="EJ695" s="36"/>
      <c r="EK695" s="36"/>
      <c r="EL695" s="36"/>
      <c r="EM695" s="36"/>
      <c r="EN695" s="36"/>
      <c r="EO695" s="36"/>
      <c r="EP695" s="36"/>
      <c r="EQ695" s="36"/>
      <c r="ER695" s="36"/>
      <c r="ES695" s="36"/>
      <c r="ET695" s="36"/>
      <c r="EU695" s="36"/>
    </row>
    <row r="696" spans="1:151" ht="183.75" customHeight="1" x14ac:dyDescent="0.3">
      <c r="A696" s="36"/>
      <c r="B696" s="36"/>
      <c r="C696" s="36"/>
      <c r="D696" s="36"/>
      <c r="E696" s="37"/>
      <c r="F696" s="36"/>
      <c r="G696" s="36"/>
      <c r="H696" s="36"/>
      <c r="I696" s="37"/>
      <c r="J696" s="38"/>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8"/>
      <c r="AS696" s="36"/>
      <c r="AT696" s="36"/>
      <c r="AU696" s="36"/>
      <c r="AV696" s="36"/>
      <c r="AW696" s="36"/>
      <c r="AX696" s="36"/>
      <c r="AY696" s="36"/>
      <c r="AZ696" s="36"/>
      <c r="BA696" s="36"/>
      <c r="BB696" s="36"/>
      <c r="BC696" s="36"/>
      <c r="BD696" s="36"/>
      <c r="BE696" s="36"/>
      <c r="BF696" s="36"/>
      <c r="BG696" s="36"/>
      <c r="BH696" s="36"/>
      <c r="BI696" s="36"/>
      <c r="BJ696" s="36"/>
      <c r="BK696" s="36"/>
      <c r="BL696" s="36"/>
      <c r="BM696" s="36"/>
      <c r="BN696" s="36"/>
      <c r="BO696" s="36"/>
      <c r="BP696" s="36"/>
      <c r="BQ696" s="36"/>
      <c r="BR696" s="36"/>
      <c r="BS696" s="36"/>
      <c r="BT696" s="36"/>
      <c r="BU696" s="36"/>
      <c r="BV696" s="36"/>
      <c r="BW696" s="36"/>
      <c r="BX696" s="36"/>
      <c r="BY696" s="36"/>
      <c r="BZ696" s="36"/>
      <c r="CA696" s="36"/>
      <c r="CB696" s="36"/>
      <c r="CC696" s="36"/>
      <c r="CD696" s="36"/>
      <c r="CE696" s="36"/>
      <c r="CF696" s="36"/>
      <c r="CG696" s="36"/>
      <c r="CH696" s="36"/>
      <c r="CI696" s="36"/>
      <c r="CJ696" s="36"/>
      <c r="CK696" s="36"/>
      <c r="CL696" s="36"/>
      <c r="CM696" s="36"/>
      <c r="CN696" s="36"/>
      <c r="CO696" s="36"/>
      <c r="CP696" s="36"/>
      <c r="CQ696" s="36"/>
      <c r="CR696" s="36"/>
      <c r="CS696" s="36"/>
      <c r="CT696" s="36"/>
      <c r="CU696" s="36"/>
      <c r="CV696" s="36"/>
      <c r="CW696" s="36"/>
      <c r="CX696" s="36"/>
      <c r="CY696" s="36"/>
      <c r="CZ696" s="36"/>
      <c r="DA696" s="36"/>
      <c r="DB696" s="36"/>
      <c r="DC696" s="36"/>
      <c r="DD696" s="36"/>
      <c r="DE696" s="36"/>
      <c r="DF696" s="36"/>
      <c r="DG696" s="36"/>
      <c r="DH696" s="36"/>
      <c r="DI696" s="36"/>
      <c r="DJ696" s="36"/>
      <c r="DK696" s="36"/>
      <c r="DL696" s="36"/>
      <c r="DM696" s="36"/>
      <c r="DN696" s="36"/>
      <c r="DO696" s="36"/>
      <c r="DP696" s="36"/>
      <c r="DQ696" s="36"/>
      <c r="DR696" s="36"/>
      <c r="DS696" s="36"/>
      <c r="DT696" s="36"/>
      <c r="DU696" s="36"/>
      <c r="DV696" s="36"/>
      <c r="DW696" s="36"/>
      <c r="DX696" s="36"/>
      <c r="DY696" s="36"/>
      <c r="DZ696" s="36"/>
      <c r="EA696" s="36"/>
      <c r="EB696" s="36"/>
      <c r="EC696" s="36"/>
      <c r="ED696" s="36"/>
      <c r="EE696" s="36"/>
      <c r="EF696" s="36"/>
      <c r="EG696" s="36"/>
      <c r="EH696" s="36"/>
      <c r="EI696" s="36"/>
      <c r="EJ696" s="36"/>
      <c r="EK696" s="36"/>
      <c r="EL696" s="36"/>
      <c r="EM696" s="36"/>
      <c r="EN696" s="36"/>
      <c r="EO696" s="36"/>
      <c r="EP696" s="36"/>
      <c r="EQ696" s="36"/>
      <c r="ER696" s="36"/>
      <c r="ES696" s="36"/>
      <c r="ET696" s="36"/>
      <c r="EU696" s="36"/>
    </row>
    <row r="697" spans="1:151" ht="183.75" customHeight="1" x14ac:dyDescent="0.3">
      <c r="A697" s="36"/>
      <c r="B697" s="36"/>
      <c r="C697" s="36"/>
      <c r="D697" s="36"/>
      <c r="E697" s="37"/>
      <c r="F697" s="36"/>
      <c r="G697" s="36"/>
      <c r="H697" s="36"/>
      <c r="I697" s="37"/>
      <c r="J697" s="38"/>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8"/>
      <c r="AS697" s="36"/>
      <c r="AT697" s="36"/>
      <c r="AU697" s="36"/>
      <c r="AV697" s="36"/>
      <c r="AW697" s="36"/>
      <c r="AX697" s="36"/>
      <c r="AY697" s="36"/>
      <c r="AZ697" s="36"/>
      <c r="BA697" s="36"/>
      <c r="BB697" s="36"/>
      <c r="BC697" s="36"/>
      <c r="BD697" s="36"/>
      <c r="BE697" s="36"/>
      <c r="BF697" s="36"/>
      <c r="BG697" s="36"/>
      <c r="BH697" s="36"/>
      <c r="BI697" s="36"/>
      <c r="BJ697" s="36"/>
      <c r="BK697" s="36"/>
      <c r="BL697" s="36"/>
      <c r="BM697" s="36"/>
      <c r="BN697" s="36"/>
      <c r="BO697" s="36"/>
      <c r="BP697" s="36"/>
      <c r="BQ697" s="36"/>
      <c r="BR697" s="36"/>
      <c r="BS697" s="36"/>
      <c r="BT697" s="36"/>
      <c r="BU697" s="36"/>
      <c r="BV697" s="36"/>
      <c r="BW697" s="36"/>
      <c r="BX697" s="36"/>
      <c r="BY697" s="36"/>
      <c r="BZ697" s="36"/>
      <c r="CA697" s="36"/>
      <c r="CB697" s="36"/>
      <c r="CC697" s="36"/>
      <c r="CD697" s="36"/>
      <c r="CE697" s="36"/>
      <c r="CF697" s="36"/>
      <c r="CG697" s="36"/>
      <c r="CH697" s="36"/>
      <c r="CI697" s="36"/>
      <c r="CJ697" s="36"/>
      <c r="CK697" s="36"/>
      <c r="CL697" s="36"/>
      <c r="CM697" s="36"/>
      <c r="CN697" s="36"/>
      <c r="CO697" s="36"/>
      <c r="CP697" s="36"/>
      <c r="CQ697" s="36"/>
      <c r="CR697" s="36"/>
      <c r="CS697" s="36"/>
      <c r="CT697" s="36"/>
      <c r="CU697" s="36"/>
      <c r="CV697" s="36"/>
      <c r="CW697" s="36"/>
      <c r="CX697" s="36"/>
      <c r="CY697" s="36"/>
      <c r="CZ697" s="36"/>
      <c r="DA697" s="36"/>
      <c r="DB697" s="36"/>
      <c r="DC697" s="36"/>
      <c r="DD697" s="36"/>
      <c r="DE697" s="36"/>
      <c r="DF697" s="36"/>
      <c r="DG697" s="36"/>
      <c r="DH697" s="36"/>
      <c r="DI697" s="36"/>
      <c r="DJ697" s="36"/>
      <c r="DK697" s="36"/>
      <c r="DL697" s="36"/>
      <c r="DM697" s="36"/>
      <c r="DN697" s="36"/>
      <c r="DO697" s="36"/>
      <c r="DP697" s="36"/>
      <c r="DQ697" s="36"/>
      <c r="DR697" s="36"/>
      <c r="DS697" s="36"/>
      <c r="DT697" s="36"/>
      <c r="DU697" s="36"/>
      <c r="DV697" s="36"/>
      <c r="DW697" s="36"/>
      <c r="DX697" s="36"/>
      <c r="DY697" s="36"/>
      <c r="DZ697" s="36"/>
      <c r="EA697" s="36"/>
      <c r="EB697" s="36"/>
      <c r="EC697" s="36"/>
      <c r="ED697" s="36"/>
      <c r="EE697" s="36"/>
      <c r="EF697" s="36"/>
      <c r="EG697" s="36"/>
      <c r="EH697" s="36"/>
      <c r="EI697" s="36"/>
      <c r="EJ697" s="36"/>
      <c r="EK697" s="36"/>
      <c r="EL697" s="36"/>
      <c r="EM697" s="36"/>
      <c r="EN697" s="36"/>
      <c r="EO697" s="36"/>
      <c r="EP697" s="36"/>
      <c r="EQ697" s="36"/>
      <c r="ER697" s="36"/>
      <c r="ES697" s="36"/>
      <c r="ET697" s="36"/>
      <c r="EU697" s="36"/>
    </row>
    <row r="698" spans="1:151" ht="183.75" customHeight="1" x14ac:dyDescent="0.3">
      <c r="A698" s="36"/>
      <c r="B698" s="36"/>
      <c r="C698" s="36"/>
      <c r="D698" s="36"/>
      <c r="E698" s="37"/>
      <c r="F698" s="36"/>
      <c r="G698" s="36"/>
      <c r="H698" s="36"/>
      <c r="I698" s="37"/>
      <c r="J698" s="38"/>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8"/>
      <c r="AS698" s="36"/>
      <c r="AT698" s="36"/>
      <c r="AU698" s="36"/>
      <c r="AV698" s="36"/>
      <c r="AW698" s="36"/>
      <c r="AX698" s="36"/>
      <c r="AY698" s="36"/>
      <c r="AZ698" s="36"/>
      <c r="BA698" s="36"/>
      <c r="BB698" s="36"/>
      <c r="BC698" s="36"/>
      <c r="BD698" s="36"/>
      <c r="BE698" s="36"/>
      <c r="BF698" s="36"/>
      <c r="BG698" s="36"/>
      <c r="BH698" s="36"/>
      <c r="BI698" s="36"/>
      <c r="BJ698" s="36"/>
      <c r="BK698" s="36"/>
      <c r="BL698" s="36"/>
      <c r="BM698" s="36"/>
      <c r="BN698" s="36"/>
      <c r="BO698" s="36"/>
      <c r="BP698" s="36"/>
      <c r="BQ698" s="36"/>
      <c r="BR698" s="36"/>
      <c r="BS698" s="36"/>
      <c r="BT698" s="36"/>
      <c r="BU698" s="36"/>
      <c r="BV698" s="36"/>
      <c r="BW698" s="36"/>
      <c r="BX698" s="36"/>
      <c r="BY698" s="36"/>
      <c r="BZ698" s="36"/>
      <c r="CA698" s="36"/>
      <c r="CB698" s="36"/>
      <c r="CC698" s="36"/>
      <c r="CD698" s="36"/>
      <c r="CE698" s="36"/>
      <c r="CF698" s="36"/>
      <c r="CG698" s="36"/>
      <c r="CH698" s="36"/>
      <c r="CI698" s="36"/>
      <c r="CJ698" s="36"/>
      <c r="CK698" s="36"/>
      <c r="CL698" s="36"/>
      <c r="CM698" s="36"/>
      <c r="CN698" s="36"/>
      <c r="CO698" s="36"/>
      <c r="CP698" s="36"/>
      <c r="CQ698" s="36"/>
      <c r="CR698" s="36"/>
      <c r="CS698" s="36"/>
      <c r="CT698" s="36"/>
      <c r="CU698" s="36"/>
      <c r="CV698" s="36"/>
      <c r="CW698" s="36"/>
      <c r="CX698" s="36"/>
      <c r="CY698" s="36"/>
      <c r="CZ698" s="36"/>
      <c r="DA698" s="36"/>
      <c r="DB698" s="36"/>
      <c r="DC698" s="36"/>
      <c r="DD698" s="36"/>
      <c r="DE698" s="36"/>
      <c r="DF698" s="36"/>
      <c r="DG698" s="36"/>
      <c r="DH698" s="36"/>
      <c r="DI698" s="36"/>
      <c r="DJ698" s="36"/>
      <c r="DK698" s="36"/>
      <c r="DL698" s="36"/>
      <c r="DM698" s="36"/>
      <c r="DN698" s="36"/>
      <c r="DO698" s="36"/>
      <c r="DP698" s="36"/>
      <c r="DQ698" s="36"/>
      <c r="DR698" s="36"/>
      <c r="DS698" s="36"/>
      <c r="DT698" s="36"/>
      <c r="DU698" s="36"/>
      <c r="DV698" s="36"/>
      <c r="DW698" s="36"/>
      <c r="DX698" s="36"/>
      <c r="DY698" s="36"/>
      <c r="DZ698" s="36"/>
      <c r="EA698" s="36"/>
      <c r="EB698" s="36"/>
      <c r="EC698" s="36"/>
      <c r="ED698" s="36"/>
      <c r="EE698" s="36"/>
      <c r="EF698" s="36"/>
      <c r="EG698" s="36"/>
      <c r="EH698" s="36"/>
      <c r="EI698" s="36"/>
      <c r="EJ698" s="36"/>
      <c r="EK698" s="36"/>
      <c r="EL698" s="36"/>
      <c r="EM698" s="36"/>
      <c r="EN698" s="36"/>
      <c r="EO698" s="36"/>
      <c r="EP698" s="36"/>
      <c r="EQ698" s="36"/>
      <c r="ER698" s="36"/>
      <c r="ES698" s="36"/>
      <c r="ET698" s="36"/>
      <c r="EU698" s="36"/>
    </row>
    <row r="699" spans="1:151" ht="183.75" customHeight="1" x14ac:dyDescent="0.3">
      <c r="A699" s="36"/>
      <c r="B699" s="36"/>
      <c r="C699" s="36"/>
      <c r="D699" s="36"/>
      <c r="E699" s="37"/>
      <c r="F699" s="36"/>
      <c r="G699" s="36"/>
      <c r="H699" s="36"/>
      <c r="I699" s="37"/>
      <c r="J699" s="38"/>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8"/>
      <c r="AS699" s="36"/>
      <c r="AT699" s="36"/>
      <c r="AU699" s="36"/>
      <c r="AV699" s="36"/>
      <c r="AW699" s="36"/>
      <c r="AX699" s="36"/>
      <c r="AY699" s="36"/>
      <c r="AZ699" s="36"/>
      <c r="BA699" s="36"/>
      <c r="BB699" s="36"/>
      <c r="BC699" s="36"/>
      <c r="BD699" s="36"/>
      <c r="BE699" s="36"/>
      <c r="BF699" s="36"/>
      <c r="BG699" s="36"/>
      <c r="BH699" s="36"/>
      <c r="BI699" s="36"/>
      <c r="BJ699" s="36"/>
      <c r="BK699" s="36"/>
      <c r="BL699" s="36"/>
      <c r="BM699" s="36"/>
      <c r="BN699" s="36"/>
      <c r="BO699" s="36"/>
      <c r="BP699" s="36"/>
      <c r="BQ699" s="36"/>
      <c r="BR699" s="36"/>
      <c r="BS699" s="36"/>
      <c r="BT699" s="36"/>
      <c r="BU699" s="36"/>
      <c r="BV699" s="36"/>
      <c r="BW699" s="36"/>
      <c r="BX699" s="36"/>
      <c r="BY699" s="36"/>
      <c r="BZ699" s="36"/>
      <c r="CA699" s="36"/>
      <c r="CB699" s="36"/>
      <c r="CC699" s="36"/>
      <c r="CD699" s="36"/>
      <c r="CE699" s="36"/>
      <c r="CF699" s="36"/>
      <c r="CG699" s="36"/>
      <c r="CH699" s="36"/>
      <c r="CI699" s="36"/>
      <c r="CJ699" s="36"/>
      <c r="CK699" s="36"/>
      <c r="CL699" s="36"/>
      <c r="CM699" s="36"/>
      <c r="CN699" s="36"/>
      <c r="CO699" s="36"/>
      <c r="CP699" s="36"/>
      <c r="CQ699" s="36"/>
      <c r="CR699" s="36"/>
      <c r="CS699" s="36"/>
      <c r="CT699" s="36"/>
      <c r="CU699" s="36"/>
      <c r="CV699" s="36"/>
      <c r="CW699" s="36"/>
      <c r="CX699" s="36"/>
      <c r="CY699" s="36"/>
      <c r="CZ699" s="36"/>
      <c r="DA699" s="36"/>
      <c r="DB699" s="36"/>
      <c r="DC699" s="36"/>
      <c r="DD699" s="36"/>
      <c r="DE699" s="36"/>
      <c r="DF699" s="36"/>
      <c r="DG699" s="36"/>
      <c r="DH699" s="36"/>
      <c r="DI699" s="36"/>
      <c r="DJ699" s="36"/>
      <c r="DK699" s="36"/>
      <c r="DL699" s="36"/>
      <c r="DM699" s="36"/>
      <c r="DN699" s="36"/>
      <c r="DO699" s="36"/>
      <c r="DP699" s="36"/>
      <c r="DQ699" s="36"/>
      <c r="DR699" s="36"/>
      <c r="DS699" s="36"/>
      <c r="DT699" s="36"/>
      <c r="DU699" s="36"/>
      <c r="DV699" s="36"/>
      <c r="DW699" s="36"/>
      <c r="DX699" s="36"/>
      <c r="DY699" s="36"/>
      <c r="DZ699" s="36"/>
      <c r="EA699" s="36"/>
      <c r="EB699" s="36"/>
      <c r="EC699" s="36"/>
      <c r="ED699" s="36"/>
      <c r="EE699" s="36"/>
      <c r="EF699" s="36"/>
      <c r="EG699" s="36"/>
      <c r="EH699" s="36"/>
      <c r="EI699" s="36"/>
      <c r="EJ699" s="36"/>
      <c r="EK699" s="36"/>
      <c r="EL699" s="36"/>
      <c r="EM699" s="36"/>
      <c r="EN699" s="36"/>
      <c r="EO699" s="36"/>
      <c r="EP699" s="36"/>
      <c r="EQ699" s="36"/>
      <c r="ER699" s="36"/>
      <c r="ES699" s="36"/>
      <c r="ET699" s="36"/>
      <c r="EU699" s="36"/>
    </row>
    <row r="700" spans="1:151" ht="183.75" customHeight="1" x14ac:dyDescent="0.3">
      <c r="A700" s="36"/>
      <c r="B700" s="36"/>
      <c r="C700" s="36"/>
      <c r="D700" s="36"/>
      <c r="E700" s="37"/>
      <c r="F700" s="36"/>
      <c r="G700" s="36"/>
      <c r="H700" s="36"/>
      <c r="I700" s="37"/>
      <c r="J700" s="38"/>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8"/>
      <c r="AS700" s="36"/>
      <c r="AT700" s="36"/>
      <c r="AU700" s="36"/>
      <c r="AV700" s="36"/>
      <c r="AW700" s="36"/>
      <c r="AX700" s="36"/>
      <c r="AY700" s="36"/>
      <c r="AZ700" s="36"/>
      <c r="BA700" s="36"/>
      <c r="BB700" s="36"/>
      <c r="BC700" s="36"/>
      <c r="BD700" s="36"/>
      <c r="BE700" s="36"/>
      <c r="BF700" s="36"/>
      <c r="BG700" s="36"/>
      <c r="BH700" s="36"/>
      <c r="BI700" s="36"/>
      <c r="BJ700" s="36"/>
      <c r="BK700" s="36"/>
      <c r="BL700" s="36"/>
      <c r="BM700" s="36"/>
      <c r="BN700" s="36"/>
      <c r="BO700" s="36"/>
      <c r="BP700" s="36"/>
      <c r="BQ700" s="36"/>
      <c r="BR700" s="36"/>
      <c r="BS700" s="36"/>
      <c r="BT700" s="36"/>
      <c r="BU700" s="36"/>
      <c r="BV700" s="36"/>
      <c r="BW700" s="36"/>
      <c r="BX700" s="36"/>
      <c r="BY700" s="36"/>
      <c r="BZ700" s="36"/>
      <c r="CA700" s="36"/>
      <c r="CB700" s="36"/>
      <c r="CC700" s="36"/>
      <c r="CD700" s="36"/>
      <c r="CE700" s="36"/>
      <c r="CF700" s="36"/>
      <c r="CG700" s="36"/>
      <c r="CH700" s="36"/>
      <c r="CI700" s="36"/>
      <c r="CJ700" s="36"/>
      <c r="CK700" s="36"/>
      <c r="CL700" s="36"/>
      <c r="CM700" s="36"/>
      <c r="CN700" s="36"/>
      <c r="CO700" s="36"/>
      <c r="CP700" s="36"/>
      <c r="CQ700" s="36"/>
      <c r="CR700" s="36"/>
      <c r="CS700" s="36"/>
      <c r="CT700" s="36"/>
      <c r="CU700" s="36"/>
      <c r="CV700" s="36"/>
      <c r="CW700" s="36"/>
      <c r="CX700" s="36"/>
      <c r="CY700" s="36"/>
      <c r="CZ700" s="36"/>
      <c r="DA700" s="36"/>
      <c r="DB700" s="36"/>
      <c r="DC700" s="36"/>
      <c r="DD700" s="36"/>
      <c r="DE700" s="36"/>
      <c r="DF700" s="36"/>
      <c r="DG700" s="36"/>
      <c r="DH700" s="36"/>
      <c r="DI700" s="36"/>
      <c r="DJ700" s="36"/>
      <c r="DK700" s="36"/>
      <c r="DL700" s="36"/>
      <c r="DM700" s="36"/>
      <c r="DN700" s="36"/>
      <c r="DO700" s="36"/>
      <c r="DP700" s="36"/>
      <c r="DQ700" s="36"/>
      <c r="DR700" s="36"/>
      <c r="DS700" s="36"/>
      <c r="DT700" s="36"/>
      <c r="DU700" s="36"/>
      <c r="DV700" s="36"/>
      <c r="DW700" s="36"/>
      <c r="DX700" s="36"/>
      <c r="DY700" s="36"/>
      <c r="DZ700" s="36"/>
      <c r="EA700" s="36"/>
      <c r="EB700" s="36"/>
      <c r="EC700" s="36"/>
      <c r="ED700" s="36"/>
      <c r="EE700" s="36"/>
      <c r="EF700" s="36"/>
      <c r="EG700" s="36"/>
      <c r="EH700" s="36"/>
      <c r="EI700" s="36"/>
      <c r="EJ700" s="36"/>
      <c r="EK700" s="36"/>
      <c r="EL700" s="36"/>
      <c r="EM700" s="36"/>
      <c r="EN700" s="36"/>
      <c r="EO700" s="36"/>
      <c r="EP700" s="36"/>
      <c r="EQ700" s="36"/>
      <c r="ER700" s="36"/>
      <c r="ES700" s="36"/>
      <c r="ET700" s="36"/>
      <c r="EU700" s="36"/>
    </row>
    <row r="701" spans="1:151" ht="183.75" customHeight="1" x14ac:dyDescent="0.3">
      <c r="A701" s="36"/>
      <c r="B701" s="36"/>
      <c r="C701" s="36"/>
      <c r="D701" s="36"/>
      <c r="E701" s="37"/>
      <c r="F701" s="36"/>
      <c r="G701" s="36"/>
      <c r="H701" s="36"/>
      <c r="I701" s="37"/>
      <c r="J701" s="38"/>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8"/>
      <c r="AS701" s="36"/>
      <c r="AT701" s="36"/>
      <c r="AU701" s="36"/>
      <c r="AV701" s="36"/>
      <c r="AW701" s="36"/>
      <c r="AX701" s="36"/>
      <c r="AY701" s="36"/>
      <c r="AZ701" s="36"/>
      <c r="BA701" s="36"/>
      <c r="BB701" s="36"/>
      <c r="BC701" s="36"/>
      <c r="BD701" s="36"/>
      <c r="BE701" s="36"/>
      <c r="BF701" s="36"/>
      <c r="BG701" s="36"/>
      <c r="BH701" s="36"/>
      <c r="BI701" s="36"/>
      <c r="BJ701" s="36"/>
      <c r="BK701" s="36"/>
      <c r="BL701" s="36"/>
      <c r="BM701" s="36"/>
      <c r="BN701" s="36"/>
      <c r="BO701" s="36"/>
      <c r="BP701" s="36"/>
      <c r="BQ701" s="36"/>
      <c r="BR701" s="36"/>
      <c r="BS701" s="36"/>
      <c r="BT701" s="36"/>
      <c r="BU701" s="36"/>
      <c r="BV701" s="36"/>
      <c r="BW701" s="36"/>
      <c r="BX701" s="36"/>
      <c r="BY701" s="36"/>
      <c r="BZ701" s="36"/>
      <c r="CA701" s="36"/>
      <c r="CB701" s="36"/>
      <c r="CC701" s="36"/>
      <c r="CD701" s="36"/>
      <c r="CE701" s="36"/>
      <c r="CF701" s="36"/>
      <c r="CG701" s="36"/>
      <c r="CH701" s="36"/>
      <c r="CI701" s="36"/>
      <c r="CJ701" s="36"/>
      <c r="CK701" s="36"/>
      <c r="CL701" s="36"/>
      <c r="CM701" s="36"/>
      <c r="CN701" s="36"/>
      <c r="CO701" s="36"/>
      <c r="CP701" s="36"/>
      <c r="CQ701" s="36"/>
      <c r="CR701" s="36"/>
      <c r="CS701" s="36"/>
      <c r="CT701" s="36"/>
      <c r="CU701" s="36"/>
      <c r="CV701" s="36"/>
      <c r="CW701" s="36"/>
      <c r="CX701" s="36"/>
      <c r="CY701" s="36"/>
      <c r="CZ701" s="36"/>
      <c r="DA701" s="36"/>
      <c r="DB701" s="36"/>
      <c r="DC701" s="36"/>
      <c r="DD701" s="36"/>
      <c r="DE701" s="36"/>
      <c r="DF701" s="36"/>
      <c r="DG701" s="36"/>
      <c r="DH701" s="36"/>
      <c r="DI701" s="36"/>
      <c r="DJ701" s="36"/>
      <c r="DK701" s="36"/>
      <c r="DL701" s="36"/>
      <c r="DM701" s="36"/>
      <c r="DN701" s="36"/>
      <c r="DO701" s="36"/>
      <c r="DP701" s="36"/>
      <c r="DQ701" s="36"/>
      <c r="DR701" s="36"/>
      <c r="DS701" s="36"/>
      <c r="DT701" s="36"/>
      <c r="DU701" s="36"/>
      <c r="DV701" s="36"/>
      <c r="DW701" s="36"/>
      <c r="DX701" s="36"/>
      <c r="DY701" s="36"/>
      <c r="DZ701" s="36"/>
      <c r="EA701" s="36"/>
      <c r="EB701" s="36"/>
      <c r="EC701" s="36"/>
      <c r="ED701" s="36"/>
      <c r="EE701" s="36"/>
      <c r="EF701" s="36"/>
      <c r="EG701" s="36"/>
      <c r="EH701" s="36"/>
      <c r="EI701" s="36"/>
      <c r="EJ701" s="36"/>
      <c r="EK701" s="36"/>
      <c r="EL701" s="36"/>
      <c r="EM701" s="36"/>
      <c r="EN701" s="36"/>
      <c r="EO701" s="36"/>
      <c r="EP701" s="36"/>
      <c r="EQ701" s="36"/>
      <c r="ER701" s="36"/>
      <c r="ES701" s="36"/>
      <c r="ET701" s="36"/>
      <c r="EU701" s="36"/>
    </row>
    <row r="702" spans="1:151" ht="183.75" customHeight="1" x14ac:dyDescent="0.3">
      <c r="A702" s="36"/>
      <c r="B702" s="36"/>
      <c r="C702" s="36"/>
      <c r="D702" s="36"/>
      <c r="E702" s="37"/>
      <c r="F702" s="36"/>
      <c r="G702" s="36"/>
      <c r="H702" s="36"/>
      <c r="I702" s="37"/>
      <c r="J702" s="38"/>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8"/>
      <c r="AS702" s="36"/>
      <c r="AT702" s="36"/>
      <c r="AU702" s="36"/>
      <c r="AV702" s="36"/>
      <c r="AW702" s="36"/>
      <c r="AX702" s="36"/>
      <c r="AY702" s="36"/>
      <c r="AZ702" s="36"/>
      <c r="BA702" s="36"/>
      <c r="BB702" s="36"/>
      <c r="BC702" s="36"/>
      <c r="BD702" s="36"/>
      <c r="BE702" s="36"/>
      <c r="BF702" s="36"/>
      <c r="BG702" s="36"/>
      <c r="BH702" s="36"/>
      <c r="BI702" s="36"/>
      <c r="BJ702" s="36"/>
      <c r="BK702" s="36"/>
      <c r="BL702" s="36"/>
      <c r="BM702" s="36"/>
      <c r="BN702" s="36"/>
      <c r="BO702" s="36"/>
      <c r="BP702" s="36"/>
      <c r="BQ702" s="36"/>
      <c r="BR702" s="36"/>
      <c r="BS702" s="36"/>
      <c r="BT702" s="36"/>
      <c r="BU702" s="36"/>
      <c r="BV702" s="36"/>
      <c r="BW702" s="36"/>
      <c r="BX702" s="36"/>
      <c r="BY702" s="36"/>
      <c r="BZ702" s="36"/>
      <c r="CA702" s="36"/>
      <c r="CB702" s="36"/>
      <c r="CC702" s="36"/>
      <c r="CD702" s="36"/>
      <c r="CE702" s="36"/>
      <c r="CF702" s="36"/>
      <c r="CG702" s="36"/>
      <c r="CH702" s="36"/>
      <c r="CI702" s="36"/>
      <c r="CJ702" s="36"/>
      <c r="CK702" s="36"/>
      <c r="CL702" s="36"/>
      <c r="CM702" s="36"/>
      <c r="CN702" s="36"/>
      <c r="CO702" s="36"/>
      <c r="CP702" s="36"/>
      <c r="CQ702" s="36"/>
      <c r="CR702" s="36"/>
      <c r="CS702" s="36"/>
      <c r="CT702" s="36"/>
      <c r="CU702" s="36"/>
      <c r="CV702" s="36"/>
      <c r="CW702" s="36"/>
      <c r="CX702" s="36"/>
      <c r="CY702" s="36"/>
      <c r="CZ702" s="36"/>
      <c r="DA702" s="36"/>
      <c r="DB702" s="36"/>
      <c r="DC702" s="36"/>
      <c r="DD702" s="36"/>
      <c r="DE702" s="36"/>
      <c r="DF702" s="36"/>
      <c r="DG702" s="36"/>
      <c r="DH702" s="36"/>
      <c r="DI702" s="36"/>
      <c r="DJ702" s="36"/>
      <c r="DK702" s="36"/>
      <c r="DL702" s="36"/>
      <c r="DM702" s="36"/>
      <c r="DN702" s="36"/>
      <c r="DO702" s="36"/>
      <c r="DP702" s="36"/>
      <c r="DQ702" s="36"/>
      <c r="DR702" s="36"/>
      <c r="DS702" s="36"/>
      <c r="DT702" s="36"/>
      <c r="DU702" s="36"/>
      <c r="DV702" s="36"/>
      <c r="DW702" s="36"/>
      <c r="DX702" s="36"/>
      <c r="DY702" s="36"/>
      <c r="DZ702" s="36"/>
      <c r="EA702" s="36"/>
      <c r="EB702" s="36"/>
      <c r="EC702" s="36"/>
      <c r="ED702" s="36"/>
      <c r="EE702" s="36"/>
      <c r="EF702" s="36"/>
      <c r="EG702" s="36"/>
      <c r="EH702" s="36"/>
      <c r="EI702" s="36"/>
      <c r="EJ702" s="36"/>
      <c r="EK702" s="36"/>
      <c r="EL702" s="36"/>
      <c r="EM702" s="36"/>
      <c r="EN702" s="36"/>
      <c r="EO702" s="36"/>
      <c r="EP702" s="36"/>
      <c r="EQ702" s="36"/>
      <c r="ER702" s="36"/>
      <c r="ES702" s="36"/>
      <c r="ET702" s="36"/>
      <c r="EU702" s="36"/>
    </row>
    <row r="703" spans="1:151" ht="183.75" customHeight="1" x14ac:dyDescent="0.3">
      <c r="A703" s="36"/>
      <c r="B703" s="36"/>
      <c r="C703" s="36"/>
      <c r="D703" s="36"/>
      <c r="E703" s="37"/>
      <c r="F703" s="36"/>
      <c r="G703" s="36"/>
      <c r="H703" s="36"/>
      <c r="I703" s="37"/>
      <c r="J703" s="38"/>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8"/>
      <c r="AS703" s="36"/>
      <c r="AT703" s="36"/>
      <c r="AU703" s="36"/>
      <c r="AV703" s="36"/>
      <c r="AW703" s="36"/>
      <c r="AX703" s="36"/>
      <c r="AY703" s="36"/>
      <c r="AZ703" s="36"/>
      <c r="BA703" s="36"/>
      <c r="BB703" s="36"/>
      <c r="BC703" s="36"/>
      <c r="BD703" s="36"/>
      <c r="BE703" s="36"/>
      <c r="BF703" s="36"/>
      <c r="BG703" s="36"/>
      <c r="BH703" s="36"/>
      <c r="BI703" s="36"/>
      <c r="BJ703" s="36"/>
      <c r="BK703" s="36"/>
      <c r="BL703" s="36"/>
      <c r="BM703" s="36"/>
      <c r="BN703" s="36"/>
      <c r="BO703" s="36"/>
      <c r="BP703" s="36"/>
      <c r="BQ703" s="36"/>
      <c r="BR703" s="36"/>
      <c r="BS703" s="36"/>
      <c r="BT703" s="36"/>
      <c r="BU703" s="36"/>
      <c r="BV703" s="36"/>
      <c r="BW703" s="36"/>
      <c r="BX703" s="36"/>
      <c r="BY703" s="36"/>
      <c r="BZ703" s="36"/>
      <c r="CA703" s="36"/>
      <c r="CB703" s="36"/>
      <c r="CC703" s="36"/>
      <c r="CD703" s="36"/>
      <c r="CE703" s="36"/>
      <c r="CF703" s="36"/>
      <c r="CG703" s="36"/>
      <c r="CH703" s="36"/>
      <c r="CI703" s="36"/>
      <c r="CJ703" s="36"/>
      <c r="CK703" s="36"/>
      <c r="CL703" s="36"/>
      <c r="CM703" s="36"/>
      <c r="CN703" s="36"/>
      <c r="CO703" s="36"/>
      <c r="CP703" s="36"/>
      <c r="CQ703" s="36"/>
      <c r="CR703" s="36"/>
      <c r="CS703" s="36"/>
      <c r="CT703" s="36"/>
      <c r="CU703" s="36"/>
      <c r="CV703" s="36"/>
      <c r="CW703" s="36"/>
      <c r="CX703" s="36"/>
      <c r="CY703" s="36"/>
      <c r="CZ703" s="36"/>
      <c r="DA703" s="36"/>
      <c r="DB703" s="36"/>
      <c r="DC703" s="36"/>
      <c r="DD703" s="36"/>
      <c r="DE703" s="36"/>
      <c r="DF703" s="36"/>
      <c r="DG703" s="36"/>
      <c r="DH703" s="36"/>
      <c r="DI703" s="36"/>
      <c r="DJ703" s="36"/>
      <c r="DK703" s="36"/>
      <c r="DL703" s="36"/>
      <c r="DM703" s="36"/>
      <c r="DN703" s="36"/>
      <c r="DO703" s="36"/>
      <c r="DP703" s="36"/>
      <c r="DQ703" s="36"/>
      <c r="DR703" s="36"/>
      <c r="DS703" s="36"/>
      <c r="DT703" s="36"/>
      <c r="DU703" s="36"/>
      <c r="DV703" s="36"/>
      <c r="DW703" s="36"/>
      <c r="DX703" s="36"/>
      <c r="DY703" s="36"/>
      <c r="DZ703" s="36"/>
      <c r="EA703" s="36"/>
      <c r="EB703" s="36"/>
      <c r="EC703" s="36"/>
      <c r="ED703" s="36"/>
      <c r="EE703" s="36"/>
      <c r="EF703" s="36"/>
      <c r="EG703" s="36"/>
      <c r="EH703" s="36"/>
      <c r="EI703" s="36"/>
      <c r="EJ703" s="36"/>
      <c r="EK703" s="36"/>
      <c r="EL703" s="36"/>
      <c r="EM703" s="36"/>
      <c r="EN703" s="36"/>
      <c r="EO703" s="36"/>
      <c r="EP703" s="36"/>
      <c r="EQ703" s="36"/>
      <c r="ER703" s="36"/>
      <c r="ES703" s="36"/>
      <c r="ET703" s="36"/>
      <c r="EU703" s="36"/>
    </row>
    <row r="704" spans="1:151" ht="183.75" customHeight="1" x14ac:dyDescent="0.3">
      <c r="A704" s="36"/>
      <c r="B704" s="36"/>
      <c r="C704" s="36"/>
      <c r="D704" s="36"/>
      <c r="E704" s="37"/>
      <c r="F704" s="36"/>
      <c r="G704" s="36"/>
      <c r="H704" s="36"/>
      <c r="I704" s="37"/>
      <c r="J704" s="38"/>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8"/>
      <c r="AS704" s="36"/>
      <c r="AT704" s="36"/>
      <c r="AU704" s="36"/>
      <c r="AV704" s="36"/>
      <c r="AW704" s="36"/>
      <c r="AX704" s="36"/>
      <c r="AY704" s="36"/>
      <c r="AZ704" s="36"/>
      <c r="BA704" s="36"/>
      <c r="BB704" s="36"/>
      <c r="BC704" s="36"/>
      <c r="BD704" s="36"/>
      <c r="BE704" s="36"/>
      <c r="BF704" s="36"/>
      <c r="BG704" s="36"/>
      <c r="BH704" s="36"/>
      <c r="BI704" s="36"/>
      <c r="BJ704" s="36"/>
      <c r="BK704" s="36"/>
      <c r="BL704" s="36"/>
      <c r="BM704" s="36"/>
      <c r="BN704" s="36"/>
      <c r="BO704" s="36"/>
      <c r="BP704" s="36"/>
      <c r="BQ704" s="36"/>
      <c r="BR704" s="36"/>
      <c r="BS704" s="36"/>
      <c r="BT704" s="36"/>
      <c r="BU704" s="36"/>
      <c r="BV704" s="36"/>
      <c r="BW704" s="36"/>
      <c r="BX704" s="36"/>
      <c r="BY704" s="36"/>
      <c r="BZ704" s="36"/>
      <c r="CA704" s="36"/>
      <c r="CB704" s="36"/>
      <c r="CC704" s="36"/>
      <c r="CD704" s="36"/>
      <c r="CE704" s="36"/>
      <c r="CF704" s="36"/>
      <c r="CG704" s="36"/>
      <c r="CH704" s="36"/>
      <c r="CI704" s="36"/>
      <c r="CJ704" s="36"/>
      <c r="CK704" s="36"/>
      <c r="CL704" s="36"/>
      <c r="CM704" s="36"/>
      <c r="CN704" s="36"/>
      <c r="CO704" s="36"/>
      <c r="CP704" s="36"/>
      <c r="CQ704" s="36"/>
      <c r="CR704" s="36"/>
      <c r="CS704" s="36"/>
      <c r="CT704" s="36"/>
      <c r="CU704" s="36"/>
      <c r="CV704" s="36"/>
      <c r="CW704" s="36"/>
      <c r="CX704" s="36"/>
      <c r="CY704" s="36"/>
      <c r="CZ704" s="36"/>
      <c r="DA704" s="36"/>
      <c r="DB704" s="36"/>
      <c r="DC704" s="36"/>
      <c r="DD704" s="36"/>
      <c r="DE704" s="36"/>
      <c r="DF704" s="36"/>
      <c r="DG704" s="36"/>
      <c r="DH704" s="36"/>
      <c r="DI704" s="36"/>
      <c r="DJ704" s="36"/>
      <c r="DK704" s="36"/>
      <c r="DL704" s="36"/>
      <c r="DM704" s="36"/>
      <c r="DN704" s="36"/>
      <c r="DO704" s="36"/>
      <c r="DP704" s="36"/>
      <c r="DQ704" s="36"/>
      <c r="DR704" s="36"/>
      <c r="DS704" s="36"/>
      <c r="DT704" s="36"/>
      <c r="DU704" s="36"/>
      <c r="DV704" s="36"/>
      <c r="DW704" s="36"/>
      <c r="DX704" s="36"/>
      <c r="DY704" s="36"/>
      <c r="DZ704" s="36"/>
      <c r="EA704" s="36"/>
      <c r="EB704" s="36"/>
      <c r="EC704" s="36"/>
      <c r="ED704" s="36"/>
      <c r="EE704" s="36"/>
      <c r="EF704" s="36"/>
      <c r="EG704" s="36"/>
      <c r="EH704" s="36"/>
      <c r="EI704" s="36"/>
      <c r="EJ704" s="36"/>
      <c r="EK704" s="36"/>
      <c r="EL704" s="36"/>
      <c r="EM704" s="36"/>
      <c r="EN704" s="36"/>
      <c r="EO704" s="36"/>
      <c r="EP704" s="36"/>
      <c r="EQ704" s="36"/>
      <c r="ER704" s="36"/>
      <c r="ES704" s="36"/>
      <c r="ET704" s="36"/>
      <c r="EU704" s="36"/>
    </row>
    <row r="705" spans="1:151" ht="183.75" customHeight="1" x14ac:dyDescent="0.3">
      <c r="A705" s="36"/>
      <c r="B705" s="36"/>
      <c r="C705" s="36"/>
      <c r="D705" s="36"/>
      <c r="E705" s="37"/>
      <c r="F705" s="36"/>
      <c r="G705" s="36"/>
      <c r="H705" s="36"/>
      <c r="I705" s="37"/>
      <c r="J705" s="38"/>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8"/>
      <c r="AS705" s="36"/>
      <c r="AT705" s="36"/>
      <c r="AU705" s="36"/>
      <c r="AV705" s="36"/>
      <c r="AW705" s="36"/>
      <c r="AX705" s="36"/>
      <c r="AY705" s="36"/>
      <c r="AZ705" s="36"/>
      <c r="BA705" s="36"/>
      <c r="BB705" s="36"/>
      <c r="BC705" s="36"/>
      <c r="BD705" s="36"/>
      <c r="BE705" s="36"/>
      <c r="BF705" s="36"/>
      <c r="BG705" s="36"/>
      <c r="BH705" s="36"/>
      <c r="BI705" s="36"/>
      <c r="BJ705" s="36"/>
      <c r="BK705" s="36"/>
      <c r="BL705" s="36"/>
      <c r="BM705" s="36"/>
      <c r="BN705" s="36"/>
      <c r="BO705" s="36"/>
      <c r="BP705" s="36"/>
      <c r="BQ705" s="36"/>
      <c r="BR705" s="36"/>
      <c r="BS705" s="36"/>
      <c r="BT705" s="36"/>
      <c r="BU705" s="36"/>
      <c r="BV705" s="36"/>
      <c r="BW705" s="36"/>
      <c r="BX705" s="36"/>
      <c r="BY705" s="36"/>
      <c r="BZ705" s="36"/>
      <c r="CA705" s="36"/>
      <c r="CB705" s="36"/>
      <c r="CC705" s="36"/>
      <c r="CD705" s="36"/>
      <c r="CE705" s="36"/>
      <c r="CF705" s="36"/>
      <c r="CG705" s="36"/>
      <c r="CH705" s="36"/>
      <c r="CI705" s="36"/>
      <c r="CJ705" s="36"/>
      <c r="CK705" s="36"/>
      <c r="CL705" s="36"/>
      <c r="CM705" s="36"/>
      <c r="CN705" s="36"/>
      <c r="CO705" s="36"/>
      <c r="CP705" s="36"/>
      <c r="CQ705" s="36"/>
      <c r="CR705" s="36"/>
      <c r="CS705" s="36"/>
      <c r="CT705" s="36"/>
      <c r="CU705" s="36"/>
      <c r="CV705" s="36"/>
      <c r="CW705" s="36"/>
      <c r="CX705" s="36"/>
      <c r="CY705" s="36"/>
      <c r="CZ705" s="36"/>
      <c r="DA705" s="36"/>
      <c r="DB705" s="36"/>
      <c r="DC705" s="36"/>
      <c r="DD705" s="36"/>
      <c r="DE705" s="36"/>
      <c r="DF705" s="36"/>
      <c r="DG705" s="36"/>
      <c r="DH705" s="36"/>
      <c r="DI705" s="36"/>
      <c r="DJ705" s="36"/>
      <c r="DK705" s="36"/>
      <c r="DL705" s="36"/>
      <c r="DM705" s="36"/>
      <c r="DN705" s="36"/>
      <c r="DO705" s="36"/>
      <c r="DP705" s="36"/>
      <c r="DQ705" s="36"/>
      <c r="DR705" s="36"/>
      <c r="DS705" s="36"/>
      <c r="DT705" s="36"/>
      <c r="DU705" s="36"/>
      <c r="DV705" s="36"/>
      <c r="DW705" s="36"/>
      <c r="DX705" s="36"/>
      <c r="DY705" s="36"/>
      <c r="DZ705" s="36"/>
      <c r="EA705" s="36"/>
      <c r="EB705" s="36"/>
      <c r="EC705" s="36"/>
      <c r="ED705" s="36"/>
      <c r="EE705" s="36"/>
      <c r="EF705" s="36"/>
      <c r="EG705" s="36"/>
      <c r="EH705" s="36"/>
      <c r="EI705" s="36"/>
      <c r="EJ705" s="36"/>
      <c r="EK705" s="36"/>
      <c r="EL705" s="36"/>
      <c r="EM705" s="36"/>
      <c r="EN705" s="36"/>
      <c r="EO705" s="36"/>
      <c r="EP705" s="36"/>
      <c r="EQ705" s="36"/>
      <c r="ER705" s="36"/>
      <c r="ES705" s="36"/>
      <c r="ET705" s="36"/>
      <c r="EU705" s="36"/>
    </row>
    <row r="706" spans="1:151" ht="183.75" customHeight="1" x14ac:dyDescent="0.3">
      <c r="A706" s="36"/>
      <c r="B706" s="36"/>
      <c r="C706" s="36"/>
      <c r="D706" s="36"/>
      <c r="E706" s="37"/>
      <c r="F706" s="36"/>
      <c r="G706" s="36"/>
      <c r="H706" s="36"/>
      <c r="I706" s="37"/>
      <c r="J706" s="38"/>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8"/>
      <c r="AS706" s="36"/>
      <c r="AT706" s="36"/>
      <c r="AU706" s="36"/>
      <c r="AV706" s="36"/>
      <c r="AW706" s="36"/>
      <c r="AX706" s="36"/>
      <c r="AY706" s="36"/>
      <c r="AZ706" s="36"/>
      <c r="BA706" s="36"/>
      <c r="BB706" s="36"/>
      <c r="BC706" s="36"/>
      <c r="BD706" s="36"/>
      <c r="BE706" s="36"/>
      <c r="BF706" s="36"/>
      <c r="BG706" s="36"/>
      <c r="BH706" s="36"/>
      <c r="BI706" s="36"/>
      <c r="BJ706" s="36"/>
      <c r="BK706" s="36"/>
      <c r="BL706" s="36"/>
      <c r="BM706" s="36"/>
      <c r="BN706" s="36"/>
      <c r="BO706" s="36"/>
      <c r="BP706" s="36"/>
      <c r="BQ706" s="36"/>
      <c r="BR706" s="36"/>
      <c r="BS706" s="36"/>
      <c r="BT706" s="36"/>
      <c r="BU706" s="36"/>
      <c r="BV706" s="36"/>
      <c r="BW706" s="36"/>
      <c r="BX706" s="36"/>
      <c r="BY706" s="36"/>
      <c r="BZ706" s="36"/>
      <c r="CA706" s="36"/>
      <c r="CB706" s="36"/>
      <c r="CC706" s="36"/>
      <c r="CD706" s="36"/>
      <c r="CE706" s="36"/>
      <c r="CF706" s="36"/>
      <c r="CG706" s="36"/>
      <c r="CH706" s="36"/>
      <c r="CI706" s="36"/>
      <c r="CJ706" s="36"/>
      <c r="CK706" s="36"/>
      <c r="CL706" s="36"/>
      <c r="CM706" s="36"/>
      <c r="CN706" s="36"/>
      <c r="CO706" s="36"/>
      <c r="CP706" s="36"/>
      <c r="CQ706" s="36"/>
      <c r="CR706" s="36"/>
      <c r="CS706" s="36"/>
      <c r="CT706" s="36"/>
      <c r="CU706" s="36"/>
      <c r="CV706" s="36"/>
      <c r="CW706" s="36"/>
      <c r="CX706" s="36"/>
      <c r="CY706" s="36"/>
      <c r="CZ706" s="36"/>
      <c r="DA706" s="36"/>
      <c r="DB706" s="36"/>
      <c r="DC706" s="36"/>
      <c r="DD706" s="36"/>
      <c r="DE706" s="36"/>
      <c r="DF706" s="36"/>
      <c r="DG706" s="36"/>
      <c r="DH706" s="36"/>
      <c r="DI706" s="36"/>
      <c r="DJ706" s="36"/>
      <c r="DK706" s="36"/>
      <c r="DL706" s="36"/>
      <c r="DM706" s="36"/>
      <c r="DN706" s="36"/>
      <c r="DO706" s="36"/>
      <c r="DP706" s="36"/>
      <c r="DQ706" s="36"/>
      <c r="DR706" s="36"/>
      <c r="DS706" s="36"/>
      <c r="DT706" s="36"/>
      <c r="DU706" s="36"/>
      <c r="DV706" s="36"/>
      <c r="DW706" s="36"/>
      <c r="DX706" s="36"/>
      <c r="DY706" s="36"/>
      <c r="DZ706" s="36"/>
      <c r="EA706" s="36"/>
      <c r="EB706" s="36"/>
      <c r="EC706" s="36"/>
      <c r="ED706" s="36"/>
      <c r="EE706" s="36"/>
      <c r="EF706" s="36"/>
      <c r="EG706" s="36"/>
      <c r="EH706" s="36"/>
      <c r="EI706" s="36"/>
      <c r="EJ706" s="36"/>
      <c r="EK706" s="36"/>
      <c r="EL706" s="36"/>
      <c r="EM706" s="36"/>
      <c r="EN706" s="36"/>
      <c r="EO706" s="36"/>
      <c r="EP706" s="36"/>
      <c r="EQ706" s="36"/>
      <c r="ER706" s="36"/>
      <c r="ES706" s="36"/>
      <c r="ET706" s="36"/>
      <c r="EU706" s="36"/>
    </row>
    <row r="707" spans="1:151" ht="183.75" customHeight="1" x14ac:dyDescent="0.3">
      <c r="A707" s="36"/>
      <c r="B707" s="36"/>
      <c r="C707" s="36"/>
      <c r="D707" s="36"/>
      <c r="E707" s="37"/>
      <c r="F707" s="36"/>
      <c r="G707" s="36"/>
      <c r="H707" s="36"/>
      <c r="I707" s="37"/>
      <c r="J707" s="38"/>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8"/>
      <c r="AS707" s="36"/>
      <c r="AT707" s="36"/>
      <c r="AU707" s="36"/>
      <c r="AV707" s="36"/>
      <c r="AW707" s="36"/>
      <c r="AX707" s="36"/>
      <c r="AY707" s="36"/>
      <c r="AZ707" s="36"/>
      <c r="BA707" s="36"/>
      <c r="BB707" s="36"/>
      <c r="BC707" s="36"/>
      <c r="BD707" s="36"/>
      <c r="BE707" s="36"/>
      <c r="BF707" s="36"/>
      <c r="BG707" s="36"/>
      <c r="BH707" s="36"/>
      <c r="BI707" s="36"/>
      <c r="BJ707" s="36"/>
      <c r="BK707" s="36"/>
      <c r="BL707" s="36"/>
      <c r="BM707" s="36"/>
      <c r="BN707" s="36"/>
      <c r="BO707" s="36"/>
      <c r="BP707" s="36"/>
      <c r="BQ707" s="36"/>
      <c r="BR707" s="36"/>
      <c r="BS707" s="36"/>
      <c r="BT707" s="36"/>
      <c r="BU707" s="36"/>
      <c r="BV707" s="36"/>
      <c r="BW707" s="36"/>
      <c r="BX707" s="36"/>
      <c r="BY707" s="36"/>
      <c r="BZ707" s="36"/>
      <c r="CA707" s="36"/>
      <c r="CB707" s="36"/>
      <c r="CC707" s="36"/>
      <c r="CD707" s="36"/>
      <c r="CE707" s="36"/>
      <c r="CF707" s="36"/>
      <c r="CG707" s="36"/>
      <c r="CH707" s="36"/>
      <c r="CI707" s="36"/>
      <c r="CJ707" s="36"/>
      <c r="CK707" s="36"/>
      <c r="CL707" s="36"/>
      <c r="CM707" s="36"/>
      <c r="CN707" s="36"/>
      <c r="CO707" s="36"/>
      <c r="CP707" s="36"/>
      <c r="CQ707" s="36"/>
      <c r="CR707" s="36"/>
      <c r="CS707" s="36"/>
      <c r="CT707" s="36"/>
      <c r="CU707" s="36"/>
      <c r="CV707" s="36"/>
      <c r="CW707" s="36"/>
      <c r="CX707" s="36"/>
      <c r="CY707" s="36"/>
      <c r="CZ707" s="36"/>
      <c r="DA707" s="36"/>
      <c r="DB707" s="36"/>
      <c r="DC707" s="36"/>
      <c r="DD707" s="36"/>
      <c r="DE707" s="36"/>
      <c r="DF707" s="36"/>
      <c r="DG707" s="36"/>
      <c r="DH707" s="36"/>
      <c r="DI707" s="36"/>
      <c r="DJ707" s="36"/>
      <c r="DK707" s="36"/>
      <c r="DL707" s="36"/>
      <c r="DM707" s="36"/>
      <c r="DN707" s="36"/>
      <c r="DO707" s="36"/>
      <c r="DP707" s="36"/>
      <c r="DQ707" s="36"/>
      <c r="DR707" s="36"/>
      <c r="DS707" s="36"/>
      <c r="DT707" s="36"/>
      <c r="DU707" s="36"/>
      <c r="DV707" s="36"/>
      <c r="DW707" s="36"/>
      <c r="DX707" s="36"/>
      <c r="DY707" s="36"/>
      <c r="DZ707" s="36"/>
      <c r="EA707" s="36"/>
      <c r="EB707" s="36"/>
      <c r="EC707" s="36"/>
      <c r="ED707" s="36"/>
      <c r="EE707" s="36"/>
      <c r="EF707" s="36"/>
      <c r="EG707" s="36"/>
      <c r="EH707" s="36"/>
      <c r="EI707" s="36"/>
      <c r="EJ707" s="36"/>
      <c r="EK707" s="36"/>
      <c r="EL707" s="36"/>
      <c r="EM707" s="36"/>
      <c r="EN707" s="36"/>
      <c r="EO707" s="36"/>
      <c r="EP707" s="36"/>
      <c r="EQ707" s="36"/>
      <c r="ER707" s="36"/>
      <c r="ES707" s="36"/>
      <c r="ET707" s="36"/>
      <c r="EU707" s="36"/>
    </row>
    <row r="708" spans="1:151" ht="183.75" customHeight="1" x14ac:dyDescent="0.3">
      <c r="A708" s="36"/>
      <c r="B708" s="36"/>
      <c r="C708" s="36"/>
      <c r="D708" s="36"/>
      <c r="E708" s="37"/>
      <c r="F708" s="36"/>
      <c r="G708" s="36"/>
      <c r="H708" s="36"/>
      <c r="I708" s="37"/>
      <c r="J708" s="38"/>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8"/>
      <c r="AS708" s="36"/>
      <c r="AT708" s="36"/>
      <c r="AU708" s="36"/>
      <c r="AV708" s="36"/>
      <c r="AW708" s="36"/>
      <c r="AX708" s="36"/>
      <c r="AY708" s="36"/>
      <c r="AZ708" s="36"/>
      <c r="BA708" s="36"/>
      <c r="BB708" s="36"/>
      <c r="BC708" s="36"/>
      <c r="BD708" s="36"/>
      <c r="BE708" s="36"/>
      <c r="BF708" s="36"/>
      <c r="BG708" s="36"/>
      <c r="BH708" s="36"/>
      <c r="BI708" s="36"/>
      <c r="BJ708" s="36"/>
      <c r="BK708" s="36"/>
      <c r="BL708" s="36"/>
      <c r="BM708" s="36"/>
      <c r="BN708" s="36"/>
      <c r="BO708" s="36"/>
      <c r="BP708" s="36"/>
      <c r="BQ708" s="36"/>
      <c r="BR708" s="36"/>
      <c r="BS708" s="36"/>
      <c r="BT708" s="36"/>
      <c r="BU708" s="36"/>
      <c r="BV708" s="36"/>
      <c r="BW708" s="36"/>
      <c r="BX708" s="36"/>
      <c r="BY708" s="36"/>
      <c r="BZ708" s="36"/>
      <c r="CA708" s="36"/>
      <c r="CB708" s="36"/>
      <c r="CC708" s="36"/>
      <c r="CD708" s="36"/>
      <c r="CE708" s="36"/>
      <c r="CF708" s="36"/>
      <c r="CG708" s="36"/>
      <c r="CH708" s="36"/>
      <c r="CI708" s="36"/>
      <c r="CJ708" s="36"/>
      <c r="CK708" s="36"/>
      <c r="CL708" s="36"/>
      <c r="CM708" s="36"/>
      <c r="CN708" s="36"/>
      <c r="CO708" s="36"/>
      <c r="CP708" s="36"/>
      <c r="CQ708" s="36"/>
      <c r="CR708" s="36"/>
      <c r="CS708" s="36"/>
      <c r="CT708" s="36"/>
      <c r="CU708" s="36"/>
      <c r="CV708" s="36"/>
      <c r="CW708" s="36"/>
      <c r="CX708" s="36"/>
      <c r="CY708" s="36"/>
      <c r="CZ708" s="36"/>
      <c r="DA708" s="36"/>
      <c r="DB708" s="36"/>
      <c r="DC708" s="36"/>
      <c r="DD708" s="36"/>
      <c r="DE708" s="36"/>
      <c r="DF708" s="36"/>
      <c r="DG708" s="36"/>
      <c r="DH708" s="36"/>
      <c r="DI708" s="36"/>
      <c r="DJ708" s="36"/>
      <c r="DK708" s="36"/>
      <c r="DL708" s="36"/>
      <c r="DM708" s="36"/>
      <c r="DN708" s="36"/>
      <c r="DO708" s="36"/>
      <c r="DP708" s="36"/>
      <c r="DQ708" s="36"/>
      <c r="DR708" s="36"/>
      <c r="DS708" s="36"/>
      <c r="DT708" s="36"/>
      <c r="DU708" s="36"/>
      <c r="DV708" s="36"/>
      <c r="DW708" s="36"/>
      <c r="DX708" s="36"/>
      <c r="DY708" s="36"/>
      <c r="DZ708" s="36"/>
      <c r="EA708" s="36"/>
      <c r="EB708" s="36"/>
      <c r="EC708" s="36"/>
      <c r="ED708" s="36"/>
      <c r="EE708" s="36"/>
      <c r="EF708" s="36"/>
      <c r="EG708" s="36"/>
      <c r="EH708" s="36"/>
      <c r="EI708" s="36"/>
      <c r="EJ708" s="36"/>
      <c r="EK708" s="36"/>
      <c r="EL708" s="36"/>
      <c r="EM708" s="36"/>
      <c r="EN708" s="36"/>
      <c r="EO708" s="36"/>
      <c r="EP708" s="36"/>
      <c r="EQ708" s="36"/>
      <c r="ER708" s="36"/>
      <c r="ES708" s="36"/>
      <c r="ET708" s="36"/>
      <c r="EU708" s="36"/>
    </row>
    <row r="709" spans="1:151" ht="183.75" customHeight="1" x14ac:dyDescent="0.3">
      <c r="A709" s="36"/>
      <c r="B709" s="36"/>
      <c r="C709" s="36"/>
      <c r="D709" s="36"/>
      <c r="E709" s="37"/>
      <c r="F709" s="36"/>
      <c r="G709" s="36"/>
      <c r="H709" s="36"/>
      <c r="I709" s="37"/>
      <c r="J709" s="38"/>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8"/>
      <c r="AS709" s="36"/>
      <c r="AT709" s="36"/>
      <c r="AU709" s="36"/>
      <c r="AV709" s="36"/>
      <c r="AW709" s="36"/>
      <c r="AX709" s="36"/>
      <c r="AY709" s="36"/>
      <c r="AZ709" s="36"/>
      <c r="BA709" s="36"/>
      <c r="BB709" s="36"/>
      <c r="BC709" s="36"/>
      <c r="BD709" s="36"/>
      <c r="BE709" s="36"/>
      <c r="BF709" s="36"/>
      <c r="BG709" s="36"/>
      <c r="BH709" s="36"/>
      <c r="BI709" s="36"/>
      <c r="BJ709" s="36"/>
      <c r="BK709" s="36"/>
      <c r="BL709" s="36"/>
      <c r="BM709" s="36"/>
      <c r="BN709" s="36"/>
      <c r="BO709" s="36"/>
      <c r="BP709" s="36"/>
      <c r="BQ709" s="36"/>
      <c r="BR709" s="36"/>
      <c r="BS709" s="36"/>
      <c r="BT709" s="36"/>
      <c r="BU709" s="36"/>
      <c r="BV709" s="36"/>
      <c r="BW709" s="36"/>
      <c r="BX709" s="36"/>
      <c r="BY709" s="36"/>
      <c r="BZ709" s="36"/>
      <c r="CA709" s="36"/>
      <c r="CB709" s="36"/>
      <c r="CC709" s="36"/>
      <c r="CD709" s="36"/>
      <c r="CE709" s="36"/>
      <c r="CF709" s="36"/>
      <c r="CG709" s="36"/>
      <c r="CH709" s="36"/>
      <c r="CI709" s="36"/>
      <c r="CJ709" s="36"/>
      <c r="CK709" s="36"/>
      <c r="CL709" s="36"/>
      <c r="CM709" s="36"/>
      <c r="CN709" s="36"/>
      <c r="CO709" s="36"/>
      <c r="CP709" s="36"/>
      <c r="CQ709" s="36"/>
      <c r="CR709" s="36"/>
      <c r="CS709" s="36"/>
      <c r="CT709" s="36"/>
      <c r="CU709" s="36"/>
      <c r="CV709" s="36"/>
      <c r="CW709" s="36"/>
      <c r="CX709" s="36"/>
      <c r="CY709" s="36"/>
      <c r="CZ709" s="36"/>
      <c r="DA709" s="36"/>
      <c r="DB709" s="36"/>
      <c r="DC709" s="36"/>
      <c r="DD709" s="36"/>
      <c r="DE709" s="36"/>
      <c r="DF709" s="36"/>
      <c r="DG709" s="36"/>
      <c r="DH709" s="36"/>
      <c r="DI709" s="36"/>
      <c r="DJ709" s="36"/>
      <c r="DK709" s="36"/>
      <c r="DL709" s="36"/>
      <c r="DM709" s="36"/>
      <c r="DN709" s="36"/>
      <c r="DO709" s="36"/>
      <c r="DP709" s="36"/>
      <c r="DQ709" s="36"/>
      <c r="DR709" s="36"/>
      <c r="DS709" s="36"/>
      <c r="DT709" s="36"/>
      <c r="DU709" s="36"/>
      <c r="DV709" s="36"/>
      <c r="DW709" s="36"/>
      <c r="DX709" s="36"/>
      <c r="DY709" s="36"/>
      <c r="DZ709" s="36"/>
      <c r="EA709" s="36"/>
      <c r="EB709" s="36"/>
      <c r="EC709" s="36"/>
      <c r="ED709" s="36"/>
      <c r="EE709" s="36"/>
      <c r="EF709" s="36"/>
      <c r="EG709" s="36"/>
      <c r="EH709" s="36"/>
      <c r="EI709" s="36"/>
      <c r="EJ709" s="36"/>
      <c r="EK709" s="36"/>
      <c r="EL709" s="36"/>
      <c r="EM709" s="36"/>
      <c r="EN709" s="36"/>
      <c r="EO709" s="36"/>
      <c r="EP709" s="36"/>
      <c r="EQ709" s="36"/>
      <c r="ER709" s="36"/>
      <c r="ES709" s="36"/>
      <c r="ET709" s="36"/>
      <c r="EU709" s="36"/>
    </row>
    <row r="710" spans="1:151" ht="183.75" customHeight="1" x14ac:dyDescent="0.3">
      <c r="A710" s="36"/>
      <c r="B710" s="36"/>
      <c r="C710" s="36"/>
      <c r="D710" s="36"/>
      <c r="E710" s="37"/>
      <c r="F710" s="36"/>
      <c r="G710" s="36"/>
      <c r="H710" s="36"/>
      <c r="I710" s="37"/>
      <c r="J710" s="38"/>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8"/>
      <c r="AS710" s="36"/>
      <c r="AT710" s="36"/>
      <c r="AU710" s="36"/>
      <c r="AV710" s="36"/>
      <c r="AW710" s="36"/>
      <c r="AX710" s="36"/>
      <c r="AY710" s="36"/>
      <c r="AZ710" s="36"/>
      <c r="BA710" s="36"/>
      <c r="BB710" s="36"/>
      <c r="BC710" s="36"/>
      <c r="BD710" s="36"/>
      <c r="BE710" s="36"/>
      <c r="BF710" s="36"/>
      <c r="BG710" s="36"/>
      <c r="BH710" s="36"/>
      <c r="BI710" s="36"/>
      <c r="BJ710" s="36"/>
      <c r="BK710" s="36"/>
      <c r="BL710" s="36"/>
      <c r="BM710" s="36"/>
      <c r="BN710" s="36"/>
      <c r="BO710" s="36"/>
      <c r="BP710" s="36"/>
      <c r="BQ710" s="36"/>
      <c r="BR710" s="36"/>
      <c r="BS710" s="36"/>
      <c r="BT710" s="36"/>
      <c r="BU710" s="36"/>
      <c r="BV710" s="36"/>
      <c r="BW710" s="36"/>
      <c r="BX710" s="36"/>
      <c r="BY710" s="36"/>
      <c r="BZ710" s="36"/>
      <c r="CA710" s="36"/>
      <c r="CB710" s="36"/>
      <c r="CC710" s="36"/>
      <c r="CD710" s="36"/>
      <c r="CE710" s="36"/>
      <c r="CF710" s="36"/>
      <c r="CG710" s="36"/>
      <c r="CH710" s="36"/>
      <c r="CI710" s="36"/>
      <c r="CJ710" s="36"/>
      <c r="CK710" s="36"/>
      <c r="CL710" s="36"/>
      <c r="CM710" s="36"/>
      <c r="CN710" s="36"/>
      <c r="CO710" s="36"/>
      <c r="CP710" s="36"/>
      <c r="CQ710" s="36"/>
      <c r="CR710" s="36"/>
      <c r="CS710" s="36"/>
      <c r="CT710" s="36"/>
      <c r="CU710" s="36"/>
      <c r="CV710" s="36"/>
      <c r="CW710" s="36"/>
      <c r="CX710" s="36"/>
      <c r="CY710" s="36"/>
      <c r="CZ710" s="36"/>
      <c r="DA710" s="36"/>
      <c r="DB710" s="36"/>
      <c r="DC710" s="36"/>
      <c r="DD710" s="36"/>
      <c r="DE710" s="36"/>
      <c r="DF710" s="36"/>
      <c r="DG710" s="36"/>
      <c r="DH710" s="36"/>
      <c r="DI710" s="36"/>
      <c r="DJ710" s="36"/>
      <c r="DK710" s="36"/>
      <c r="DL710" s="36"/>
      <c r="DM710" s="36"/>
      <c r="DN710" s="36"/>
      <c r="DO710" s="36"/>
      <c r="DP710" s="36"/>
      <c r="DQ710" s="36"/>
      <c r="DR710" s="36"/>
      <c r="DS710" s="36"/>
      <c r="DT710" s="36"/>
      <c r="DU710" s="36"/>
      <c r="DV710" s="36"/>
      <c r="DW710" s="36"/>
      <c r="DX710" s="36"/>
      <c r="DY710" s="36"/>
      <c r="DZ710" s="36"/>
      <c r="EA710" s="36"/>
      <c r="EB710" s="36"/>
      <c r="EC710" s="36"/>
      <c r="ED710" s="36"/>
      <c r="EE710" s="36"/>
      <c r="EF710" s="36"/>
      <c r="EG710" s="36"/>
      <c r="EH710" s="36"/>
      <c r="EI710" s="36"/>
      <c r="EJ710" s="36"/>
      <c r="EK710" s="36"/>
      <c r="EL710" s="36"/>
      <c r="EM710" s="36"/>
      <c r="EN710" s="36"/>
      <c r="EO710" s="36"/>
      <c r="EP710" s="36"/>
      <c r="EQ710" s="36"/>
      <c r="ER710" s="36"/>
      <c r="ES710" s="36"/>
      <c r="ET710" s="36"/>
      <c r="EU710" s="36"/>
    </row>
    <row r="711" spans="1:151" ht="183.75" customHeight="1" x14ac:dyDescent="0.3">
      <c r="A711" s="36"/>
      <c r="B711" s="36"/>
      <c r="C711" s="36"/>
      <c r="D711" s="36"/>
      <c r="E711" s="37"/>
      <c r="F711" s="36"/>
      <c r="G711" s="36"/>
      <c r="H711" s="36"/>
      <c r="I711" s="37"/>
      <c r="J711" s="38"/>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8"/>
      <c r="AS711" s="36"/>
      <c r="AT711" s="36"/>
      <c r="AU711" s="36"/>
      <c r="AV711" s="36"/>
      <c r="AW711" s="36"/>
      <c r="AX711" s="36"/>
      <c r="AY711" s="36"/>
      <c r="AZ711" s="36"/>
      <c r="BA711" s="36"/>
      <c r="BB711" s="36"/>
      <c r="BC711" s="36"/>
      <c r="BD711" s="36"/>
      <c r="BE711" s="36"/>
      <c r="BF711" s="36"/>
      <c r="BG711" s="36"/>
      <c r="BH711" s="36"/>
      <c r="BI711" s="36"/>
      <c r="BJ711" s="36"/>
      <c r="BK711" s="36"/>
      <c r="BL711" s="36"/>
      <c r="BM711" s="36"/>
      <c r="BN711" s="36"/>
      <c r="BO711" s="36"/>
      <c r="BP711" s="36"/>
      <c r="BQ711" s="36"/>
      <c r="BR711" s="36"/>
      <c r="BS711" s="36"/>
      <c r="BT711" s="36"/>
      <c r="BU711" s="36"/>
      <c r="BV711" s="36"/>
      <c r="BW711" s="36"/>
      <c r="BX711" s="36"/>
      <c r="BY711" s="36"/>
      <c r="BZ711" s="36"/>
      <c r="CA711" s="36"/>
      <c r="CB711" s="36"/>
      <c r="CC711" s="36"/>
      <c r="CD711" s="36"/>
      <c r="CE711" s="36"/>
      <c r="CF711" s="36"/>
      <c r="CG711" s="36"/>
      <c r="CH711" s="36"/>
      <c r="CI711" s="36"/>
      <c r="CJ711" s="36"/>
      <c r="CK711" s="36"/>
      <c r="CL711" s="36"/>
      <c r="CM711" s="36"/>
      <c r="CN711" s="36"/>
      <c r="CO711" s="36"/>
      <c r="CP711" s="36"/>
      <c r="CQ711" s="36"/>
      <c r="CR711" s="36"/>
      <c r="CS711" s="36"/>
      <c r="CT711" s="36"/>
      <c r="CU711" s="36"/>
      <c r="CV711" s="36"/>
      <c r="CW711" s="36"/>
      <c r="CX711" s="36"/>
      <c r="CY711" s="36"/>
      <c r="CZ711" s="36"/>
      <c r="DA711" s="36"/>
      <c r="DB711" s="36"/>
      <c r="DC711" s="36"/>
      <c r="DD711" s="36"/>
      <c r="DE711" s="36"/>
      <c r="DF711" s="36"/>
      <c r="DG711" s="36"/>
      <c r="DH711" s="36"/>
      <c r="DI711" s="36"/>
      <c r="DJ711" s="36"/>
      <c r="DK711" s="36"/>
      <c r="DL711" s="36"/>
      <c r="DM711" s="36"/>
      <c r="DN711" s="36"/>
      <c r="DO711" s="36"/>
      <c r="DP711" s="36"/>
      <c r="DQ711" s="36"/>
      <c r="DR711" s="36"/>
      <c r="DS711" s="36"/>
      <c r="DT711" s="36"/>
      <c r="DU711" s="36"/>
      <c r="DV711" s="36"/>
      <c r="DW711" s="36"/>
      <c r="DX711" s="36"/>
      <c r="DY711" s="36"/>
      <c r="DZ711" s="36"/>
      <c r="EA711" s="36"/>
      <c r="EB711" s="36"/>
      <c r="EC711" s="36"/>
      <c r="ED711" s="36"/>
      <c r="EE711" s="36"/>
      <c r="EF711" s="36"/>
      <c r="EG711" s="36"/>
      <c r="EH711" s="36"/>
      <c r="EI711" s="36"/>
      <c r="EJ711" s="36"/>
      <c r="EK711" s="36"/>
      <c r="EL711" s="36"/>
      <c r="EM711" s="36"/>
      <c r="EN711" s="36"/>
      <c r="EO711" s="36"/>
      <c r="EP711" s="36"/>
      <c r="EQ711" s="36"/>
      <c r="ER711" s="36"/>
      <c r="ES711" s="36"/>
      <c r="ET711" s="36"/>
      <c r="EU711" s="36"/>
    </row>
    <row r="712" spans="1:151" ht="183.75" customHeight="1" x14ac:dyDescent="0.3">
      <c r="A712" s="36"/>
      <c r="B712" s="36"/>
      <c r="C712" s="36"/>
      <c r="D712" s="36"/>
      <c r="E712" s="37"/>
      <c r="F712" s="36"/>
      <c r="G712" s="36"/>
      <c r="H712" s="36"/>
      <c r="I712" s="37"/>
      <c r="J712" s="38"/>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8"/>
      <c r="AS712" s="36"/>
      <c r="AT712" s="36"/>
      <c r="AU712" s="36"/>
      <c r="AV712" s="36"/>
      <c r="AW712" s="36"/>
      <c r="AX712" s="36"/>
      <c r="AY712" s="36"/>
      <c r="AZ712" s="36"/>
      <c r="BA712" s="36"/>
      <c r="BB712" s="36"/>
      <c r="BC712" s="36"/>
      <c r="BD712" s="36"/>
      <c r="BE712" s="36"/>
      <c r="BF712" s="36"/>
      <c r="BG712" s="36"/>
      <c r="BH712" s="36"/>
      <c r="BI712" s="36"/>
      <c r="BJ712" s="36"/>
      <c r="BK712" s="36"/>
      <c r="BL712" s="36"/>
      <c r="BM712" s="36"/>
      <c r="BN712" s="36"/>
      <c r="BO712" s="36"/>
      <c r="BP712" s="36"/>
      <c r="BQ712" s="36"/>
      <c r="BR712" s="36"/>
      <c r="BS712" s="36"/>
      <c r="BT712" s="36"/>
      <c r="BU712" s="36"/>
      <c r="BV712" s="36"/>
      <c r="BW712" s="36"/>
      <c r="BX712" s="36"/>
      <c r="BY712" s="36"/>
      <c r="BZ712" s="36"/>
      <c r="CA712" s="36"/>
      <c r="CB712" s="36"/>
      <c r="CC712" s="36"/>
      <c r="CD712" s="36"/>
      <c r="CE712" s="36"/>
      <c r="CF712" s="36"/>
      <c r="CG712" s="36"/>
      <c r="CH712" s="36"/>
      <c r="CI712" s="36"/>
      <c r="CJ712" s="36"/>
      <c r="CK712" s="36"/>
      <c r="CL712" s="36"/>
      <c r="CM712" s="36"/>
      <c r="CN712" s="36"/>
      <c r="CO712" s="36"/>
      <c r="CP712" s="36"/>
      <c r="CQ712" s="36"/>
      <c r="CR712" s="36"/>
      <c r="CS712" s="36"/>
      <c r="CT712" s="36"/>
      <c r="CU712" s="36"/>
      <c r="CV712" s="36"/>
      <c r="CW712" s="36"/>
      <c r="CX712" s="36"/>
      <c r="CY712" s="36"/>
      <c r="CZ712" s="36"/>
      <c r="DA712" s="36"/>
      <c r="DB712" s="36"/>
      <c r="DC712" s="36"/>
      <c r="DD712" s="36"/>
      <c r="DE712" s="36"/>
      <c r="DF712" s="36"/>
      <c r="DG712" s="36"/>
      <c r="DH712" s="36"/>
      <c r="DI712" s="36"/>
      <c r="DJ712" s="36"/>
      <c r="DK712" s="36"/>
      <c r="DL712" s="36"/>
      <c r="DM712" s="36"/>
      <c r="DN712" s="36"/>
      <c r="DO712" s="36"/>
      <c r="DP712" s="36"/>
      <c r="DQ712" s="36"/>
      <c r="DR712" s="36"/>
      <c r="DS712" s="36"/>
      <c r="DT712" s="36"/>
      <c r="DU712" s="36"/>
      <c r="DV712" s="36"/>
      <c r="DW712" s="36"/>
      <c r="DX712" s="36"/>
      <c r="DY712" s="36"/>
      <c r="DZ712" s="36"/>
      <c r="EA712" s="36"/>
      <c r="EB712" s="36"/>
      <c r="EC712" s="36"/>
      <c r="ED712" s="36"/>
      <c r="EE712" s="36"/>
      <c r="EF712" s="36"/>
      <c r="EG712" s="36"/>
      <c r="EH712" s="36"/>
      <c r="EI712" s="36"/>
      <c r="EJ712" s="36"/>
      <c r="EK712" s="36"/>
      <c r="EL712" s="36"/>
      <c r="EM712" s="36"/>
      <c r="EN712" s="36"/>
      <c r="EO712" s="36"/>
      <c r="EP712" s="36"/>
      <c r="EQ712" s="36"/>
      <c r="ER712" s="36"/>
      <c r="ES712" s="36"/>
      <c r="ET712" s="36"/>
      <c r="EU712" s="36"/>
    </row>
    <row r="713" spans="1:151" ht="183.75" customHeight="1" x14ac:dyDescent="0.3">
      <c r="A713" s="36"/>
      <c r="B713" s="36"/>
      <c r="C713" s="36"/>
      <c r="D713" s="36"/>
      <c r="E713" s="37"/>
      <c r="F713" s="36"/>
      <c r="G713" s="36"/>
      <c r="H713" s="36"/>
      <c r="I713" s="37"/>
      <c r="J713" s="38"/>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8"/>
      <c r="AS713" s="36"/>
      <c r="AT713" s="36"/>
      <c r="AU713" s="36"/>
      <c r="AV713" s="36"/>
      <c r="AW713" s="36"/>
      <c r="AX713" s="36"/>
      <c r="AY713" s="36"/>
      <c r="AZ713" s="36"/>
      <c r="BA713" s="36"/>
      <c r="BB713" s="36"/>
      <c r="BC713" s="36"/>
      <c r="BD713" s="36"/>
      <c r="BE713" s="36"/>
      <c r="BF713" s="36"/>
      <c r="BG713" s="36"/>
      <c r="BH713" s="36"/>
      <c r="BI713" s="36"/>
      <c r="BJ713" s="36"/>
      <c r="BK713" s="36"/>
      <c r="BL713" s="36"/>
      <c r="BM713" s="36"/>
      <c r="BN713" s="36"/>
      <c r="BO713" s="36"/>
      <c r="BP713" s="36"/>
      <c r="BQ713" s="36"/>
      <c r="BR713" s="36"/>
      <c r="BS713" s="36"/>
      <c r="BT713" s="36"/>
      <c r="BU713" s="36"/>
      <c r="BV713" s="36"/>
      <c r="BW713" s="36"/>
      <c r="BX713" s="36"/>
      <c r="BY713" s="36"/>
      <c r="BZ713" s="36"/>
      <c r="CA713" s="36"/>
      <c r="CB713" s="36"/>
      <c r="CC713" s="36"/>
      <c r="CD713" s="36"/>
      <c r="CE713" s="36"/>
      <c r="CF713" s="36"/>
      <c r="CG713" s="36"/>
      <c r="CH713" s="36"/>
      <c r="CI713" s="36"/>
      <c r="CJ713" s="36"/>
      <c r="CK713" s="36"/>
      <c r="CL713" s="36"/>
      <c r="CM713" s="36"/>
      <c r="CN713" s="36"/>
      <c r="CO713" s="36"/>
      <c r="CP713" s="36"/>
      <c r="CQ713" s="36"/>
      <c r="CR713" s="36"/>
      <c r="CS713" s="36"/>
      <c r="CT713" s="36"/>
      <c r="CU713" s="36"/>
      <c r="CV713" s="36"/>
      <c r="CW713" s="36"/>
      <c r="CX713" s="36"/>
      <c r="CY713" s="36"/>
      <c r="CZ713" s="36"/>
      <c r="DA713" s="36"/>
      <c r="DB713" s="36"/>
      <c r="DC713" s="36"/>
      <c r="DD713" s="36"/>
      <c r="DE713" s="36"/>
      <c r="DF713" s="36"/>
      <c r="DG713" s="36"/>
      <c r="DH713" s="36"/>
      <c r="DI713" s="36"/>
      <c r="DJ713" s="36"/>
      <c r="DK713" s="36"/>
      <c r="DL713" s="36"/>
      <c r="DM713" s="36"/>
      <c r="DN713" s="36"/>
      <c r="DO713" s="36"/>
      <c r="DP713" s="36"/>
      <c r="DQ713" s="36"/>
      <c r="DR713" s="36"/>
      <c r="DS713" s="36"/>
      <c r="DT713" s="36"/>
      <c r="DU713" s="36"/>
      <c r="DV713" s="36"/>
      <c r="DW713" s="36"/>
      <c r="DX713" s="36"/>
      <c r="DY713" s="36"/>
      <c r="DZ713" s="36"/>
      <c r="EA713" s="36"/>
      <c r="EB713" s="36"/>
      <c r="EC713" s="36"/>
      <c r="ED713" s="36"/>
      <c r="EE713" s="36"/>
      <c r="EF713" s="36"/>
      <c r="EG713" s="36"/>
      <c r="EH713" s="36"/>
      <c r="EI713" s="36"/>
      <c r="EJ713" s="36"/>
      <c r="EK713" s="36"/>
      <c r="EL713" s="36"/>
      <c r="EM713" s="36"/>
      <c r="EN713" s="36"/>
      <c r="EO713" s="36"/>
      <c r="EP713" s="36"/>
      <c r="EQ713" s="36"/>
      <c r="ER713" s="36"/>
      <c r="ES713" s="36"/>
      <c r="ET713" s="36"/>
      <c r="EU713" s="36"/>
    </row>
    <row r="714" spans="1:151" ht="183.75" customHeight="1" x14ac:dyDescent="0.3">
      <c r="A714" s="36"/>
      <c r="B714" s="36"/>
      <c r="C714" s="36"/>
      <c r="D714" s="36"/>
      <c r="E714" s="37"/>
      <c r="F714" s="36"/>
      <c r="G714" s="36"/>
      <c r="H714" s="36"/>
      <c r="I714" s="37"/>
      <c r="J714" s="38"/>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8"/>
      <c r="AS714" s="36"/>
      <c r="AT714" s="36"/>
      <c r="AU714" s="36"/>
      <c r="AV714" s="36"/>
      <c r="AW714" s="36"/>
      <c r="AX714" s="36"/>
      <c r="AY714" s="36"/>
      <c r="AZ714" s="36"/>
      <c r="BA714" s="36"/>
      <c r="BB714" s="36"/>
      <c r="BC714" s="36"/>
      <c r="BD714" s="36"/>
      <c r="BE714" s="36"/>
      <c r="BF714" s="36"/>
      <c r="BG714" s="36"/>
      <c r="BH714" s="36"/>
      <c r="BI714" s="36"/>
      <c r="BJ714" s="36"/>
      <c r="BK714" s="36"/>
      <c r="BL714" s="36"/>
      <c r="BM714" s="36"/>
      <c r="BN714" s="36"/>
      <c r="BO714" s="36"/>
      <c r="BP714" s="36"/>
      <c r="BQ714" s="36"/>
      <c r="BR714" s="36"/>
      <c r="BS714" s="36"/>
      <c r="BT714" s="36"/>
      <c r="BU714" s="36"/>
      <c r="BV714" s="36"/>
      <c r="BW714" s="36"/>
      <c r="BX714" s="36"/>
      <c r="BY714" s="36"/>
      <c r="BZ714" s="36"/>
      <c r="CA714" s="36"/>
      <c r="CB714" s="36"/>
      <c r="CC714" s="36"/>
      <c r="CD714" s="36"/>
      <c r="CE714" s="36"/>
      <c r="CF714" s="36"/>
      <c r="CG714" s="36"/>
      <c r="CH714" s="36"/>
      <c r="CI714" s="36"/>
      <c r="CJ714" s="36"/>
      <c r="CK714" s="36"/>
      <c r="CL714" s="36"/>
      <c r="CM714" s="36"/>
      <c r="CN714" s="36"/>
      <c r="CO714" s="36"/>
      <c r="CP714" s="36"/>
      <c r="CQ714" s="36"/>
      <c r="CR714" s="36"/>
      <c r="CS714" s="36"/>
      <c r="CT714" s="36"/>
      <c r="CU714" s="36"/>
      <c r="CV714" s="36"/>
      <c r="CW714" s="36"/>
      <c r="CX714" s="36"/>
      <c r="CY714" s="36"/>
      <c r="CZ714" s="36"/>
      <c r="DA714" s="36"/>
      <c r="DB714" s="36"/>
      <c r="DC714" s="36"/>
      <c r="DD714" s="36"/>
      <c r="DE714" s="36"/>
      <c r="DF714" s="36"/>
      <c r="DG714" s="36"/>
      <c r="DH714" s="36"/>
      <c r="DI714" s="36"/>
      <c r="DJ714" s="36"/>
      <c r="DK714" s="36"/>
      <c r="DL714" s="36"/>
      <c r="DM714" s="36"/>
      <c r="DN714" s="36"/>
      <c r="DO714" s="36"/>
      <c r="DP714" s="36"/>
      <c r="DQ714" s="36"/>
      <c r="DR714" s="36"/>
      <c r="DS714" s="36"/>
      <c r="DT714" s="36"/>
      <c r="DU714" s="36"/>
      <c r="DV714" s="36"/>
      <c r="DW714" s="36"/>
      <c r="DX714" s="36"/>
      <c r="DY714" s="36"/>
      <c r="DZ714" s="36"/>
      <c r="EA714" s="36"/>
      <c r="EB714" s="36"/>
      <c r="EC714" s="36"/>
      <c r="ED714" s="36"/>
      <c r="EE714" s="36"/>
      <c r="EF714" s="36"/>
      <c r="EG714" s="36"/>
      <c r="EH714" s="36"/>
      <c r="EI714" s="36"/>
      <c r="EJ714" s="36"/>
      <c r="EK714" s="36"/>
      <c r="EL714" s="36"/>
      <c r="EM714" s="36"/>
      <c r="EN714" s="36"/>
      <c r="EO714" s="36"/>
      <c r="EP714" s="36"/>
      <c r="EQ714" s="36"/>
      <c r="ER714" s="36"/>
      <c r="ES714" s="36"/>
      <c r="ET714" s="36"/>
      <c r="EU714" s="36"/>
    </row>
    <row r="715" spans="1:151" ht="183.75" customHeight="1" x14ac:dyDescent="0.3">
      <c r="A715" s="36"/>
      <c r="B715" s="36"/>
      <c r="C715" s="36"/>
      <c r="D715" s="36"/>
      <c r="E715" s="37"/>
      <c r="F715" s="36"/>
      <c r="G715" s="36"/>
      <c r="H715" s="36"/>
      <c r="I715" s="37"/>
      <c r="J715" s="38"/>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8"/>
      <c r="AS715" s="36"/>
      <c r="AT715" s="36"/>
      <c r="AU715" s="36"/>
      <c r="AV715" s="36"/>
      <c r="AW715" s="36"/>
      <c r="AX715" s="36"/>
      <c r="AY715" s="36"/>
      <c r="AZ715" s="36"/>
      <c r="BA715" s="36"/>
      <c r="BB715" s="36"/>
      <c r="BC715" s="36"/>
      <c r="BD715" s="36"/>
      <c r="BE715" s="36"/>
      <c r="BF715" s="36"/>
      <c r="BG715" s="36"/>
      <c r="BH715" s="36"/>
      <c r="BI715" s="36"/>
      <c r="BJ715" s="36"/>
      <c r="BK715" s="36"/>
      <c r="BL715" s="36"/>
      <c r="BM715" s="36"/>
      <c r="BN715" s="36"/>
      <c r="BO715" s="36"/>
      <c r="BP715" s="36"/>
      <c r="BQ715" s="36"/>
      <c r="BR715" s="36"/>
      <c r="BS715" s="36"/>
      <c r="BT715" s="36"/>
      <c r="BU715" s="36"/>
      <c r="BV715" s="36"/>
      <c r="BW715" s="36"/>
      <c r="BX715" s="36"/>
      <c r="BY715" s="36"/>
      <c r="BZ715" s="36"/>
      <c r="CA715" s="36"/>
      <c r="CB715" s="36"/>
      <c r="CC715" s="36"/>
      <c r="CD715" s="36"/>
      <c r="CE715" s="36"/>
      <c r="CF715" s="36"/>
      <c r="CG715" s="36"/>
      <c r="CH715" s="36"/>
      <c r="CI715" s="36"/>
      <c r="CJ715" s="36"/>
      <c r="CK715" s="36"/>
      <c r="CL715" s="36"/>
      <c r="CM715" s="36"/>
      <c r="CN715" s="36"/>
      <c r="CO715" s="36"/>
      <c r="CP715" s="36"/>
      <c r="CQ715" s="36"/>
      <c r="CR715" s="36"/>
      <c r="CS715" s="36"/>
      <c r="CT715" s="36"/>
      <c r="CU715" s="36"/>
      <c r="CV715" s="36"/>
      <c r="CW715" s="36"/>
      <c r="CX715" s="36"/>
      <c r="CY715" s="36"/>
      <c r="CZ715" s="36"/>
      <c r="DA715" s="36"/>
      <c r="DB715" s="36"/>
      <c r="DC715" s="36"/>
      <c r="DD715" s="36"/>
      <c r="DE715" s="36"/>
      <c r="DF715" s="36"/>
      <c r="DG715" s="36"/>
      <c r="DH715" s="36"/>
      <c r="DI715" s="36"/>
      <c r="DJ715" s="36"/>
      <c r="DK715" s="36"/>
      <c r="DL715" s="36"/>
      <c r="DM715" s="36"/>
      <c r="DN715" s="36"/>
      <c r="DO715" s="36"/>
      <c r="DP715" s="36"/>
      <c r="DQ715" s="36"/>
      <c r="DR715" s="36"/>
      <c r="DS715" s="36"/>
      <c r="DT715" s="36"/>
      <c r="DU715" s="36"/>
      <c r="DV715" s="36"/>
      <c r="DW715" s="36"/>
      <c r="DX715" s="36"/>
      <c r="DY715" s="36"/>
      <c r="DZ715" s="36"/>
      <c r="EA715" s="36"/>
      <c r="EB715" s="36"/>
      <c r="EC715" s="36"/>
      <c r="ED715" s="36"/>
      <c r="EE715" s="36"/>
      <c r="EF715" s="36"/>
      <c r="EG715" s="36"/>
      <c r="EH715" s="36"/>
      <c r="EI715" s="36"/>
      <c r="EJ715" s="36"/>
      <c r="EK715" s="36"/>
      <c r="EL715" s="36"/>
      <c r="EM715" s="36"/>
      <c r="EN715" s="36"/>
      <c r="EO715" s="36"/>
      <c r="EP715" s="36"/>
      <c r="EQ715" s="36"/>
      <c r="ER715" s="36"/>
      <c r="ES715" s="36"/>
      <c r="ET715" s="36"/>
      <c r="EU715" s="36"/>
    </row>
    <row r="716" spans="1:151" ht="183.75" customHeight="1" x14ac:dyDescent="0.3">
      <c r="A716" s="36"/>
      <c r="B716" s="36"/>
      <c r="C716" s="36"/>
      <c r="D716" s="36"/>
      <c r="E716" s="37"/>
      <c r="F716" s="36"/>
      <c r="G716" s="36"/>
      <c r="H716" s="36"/>
      <c r="I716" s="37"/>
      <c r="J716" s="38"/>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8"/>
      <c r="AS716" s="36"/>
      <c r="AT716" s="36"/>
      <c r="AU716" s="36"/>
      <c r="AV716" s="36"/>
      <c r="AW716" s="36"/>
      <c r="AX716" s="36"/>
      <c r="AY716" s="36"/>
      <c r="AZ716" s="36"/>
      <c r="BA716" s="36"/>
      <c r="BB716" s="36"/>
      <c r="BC716" s="36"/>
      <c r="BD716" s="36"/>
      <c r="BE716" s="36"/>
      <c r="BF716" s="36"/>
      <c r="BG716" s="36"/>
      <c r="BH716" s="36"/>
      <c r="BI716" s="36"/>
      <c r="BJ716" s="36"/>
      <c r="BK716" s="36"/>
      <c r="BL716" s="36"/>
      <c r="BM716" s="36"/>
      <c r="BN716" s="36"/>
      <c r="BO716" s="36"/>
      <c r="BP716" s="36"/>
      <c r="BQ716" s="36"/>
      <c r="BR716" s="36"/>
      <c r="BS716" s="36"/>
      <c r="BT716" s="36"/>
      <c r="BU716" s="36"/>
      <c r="BV716" s="36"/>
      <c r="BW716" s="36"/>
      <c r="BX716" s="36"/>
      <c r="BY716" s="36"/>
      <c r="BZ716" s="36"/>
      <c r="CA716" s="36"/>
      <c r="CB716" s="36"/>
      <c r="CC716" s="36"/>
      <c r="CD716" s="36"/>
      <c r="CE716" s="36"/>
      <c r="CF716" s="36"/>
      <c r="CG716" s="36"/>
      <c r="CH716" s="36"/>
      <c r="CI716" s="36"/>
      <c r="CJ716" s="36"/>
      <c r="CK716" s="36"/>
      <c r="CL716" s="36"/>
      <c r="CM716" s="36"/>
      <c r="CN716" s="36"/>
      <c r="CO716" s="36"/>
      <c r="CP716" s="36"/>
      <c r="CQ716" s="36"/>
      <c r="CR716" s="36"/>
      <c r="CS716" s="36"/>
      <c r="CT716" s="36"/>
      <c r="CU716" s="36"/>
      <c r="CV716" s="36"/>
      <c r="CW716" s="36"/>
      <c r="CX716" s="36"/>
      <c r="CY716" s="36"/>
      <c r="CZ716" s="36"/>
      <c r="DA716" s="36"/>
      <c r="DB716" s="36"/>
      <c r="DC716" s="36"/>
      <c r="DD716" s="36"/>
      <c r="DE716" s="36"/>
      <c r="DF716" s="36"/>
      <c r="DG716" s="36"/>
      <c r="DH716" s="36"/>
      <c r="DI716" s="36"/>
      <c r="DJ716" s="36"/>
      <c r="DK716" s="36"/>
      <c r="DL716" s="36"/>
      <c r="DM716" s="36"/>
      <c r="DN716" s="36"/>
      <c r="DO716" s="36"/>
      <c r="DP716" s="36"/>
      <c r="DQ716" s="36"/>
      <c r="DR716" s="36"/>
      <c r="DS716" s="36"/>
      <c r="DT716" s="36"/>
      <c r="DU716" s="36"/>
      <c r="DV716" s="36"/>
      <c r="DW716" s="36"/>
      <c r="DX716" s="36"/>
      <c r="DY716" s="36"/>
      <c r="DZ716" s="36"/>
      <c r="EA716" s="36"/>
      <c r="EB716" s="36"/>
      <c r="EC716" s="36"/>
      <c r="ED716" s="36"/>
      <c r="EE716" s="36"/>
      <c r="EF716" s="36"/>
      <c r="EG716" s="36"/>
      <c r="EH716" s="36"/>
      <c r="EI716" s="36"/>
      <c r="EJ716" s="36"/>
      <c r="EK716" s="36"/>
      <c r="EL716" s="36"/>
      <c r="EM716" s="36"/>
      <c r="EN716" s="36"/>
      <c r="EO716" s="36"/>
      <c r="EP716" s="36"/>
      <c r="EQ716" s="36"/>
      <c r="ER716" s="36"/>
      <c r="ES716" s="36"/>
      <c r="ET716" s="36"/>
      <c r="EU716" s="36"/>
    </row>
    <row r="717" spans="1:151" ht="183.75" customHeight="1" x14ac:dyDescent="0.3">
      <c r="A717" s="36"/>
      <c r="B717" s="36"/>
      <c r="C717" s="36"/>
      <c r="D717" s="36"/>
      <c r="E717" s="37"/>
      <c r="F717" s="36"/>
      <c r="G717" s="36"/>
      <c r="H717" s="36"/>
      <c r="I717" s="37"/>
      <c r="J717" s="38"/>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8"/>
      <c r="AS717" s="36"/>
      <c r="AT717" s="36"/>
      <c r="AU717" s="36"/>
      <c r="AV717" s="36"/>
      <c r="AW717" s="36"/>
      <c r="AX717" s="36"/>
      <c r="AY717" s="36"/>
      <c r="AZ717" s="36"/>
      <c r="BA717" s="36"/>
      <c r="BB717" s="36"/>
      <c r="BC717" s="36"/>
      <c r="BD717" s="36"/>
      <c r="BE717" s="36"/>
      <c r="BF717" s="36"/>
      <c r="BG717" s="36"/>
      <c r="BH717" s="36"/>
      <c r="BI717" s="36"/>
      <c r="BJ717" s="36"/>
      <c r="BK717" s="36"/>
      <c r="BL717" s="36"/>
      <c r="BM717" s="36"/>
      <c r="BN717" s="36"/>
      <c r="BO717" s="36"/>
      <c r="BP717" s="36"/>
      <c r="BQ717" s="36"/>
      <c r="BR717" s="36"/>
      <c r="BS717" s="36"/>
      <c r="BT717" s="36"/>
      <c r="BU717" s="36"/>
      <c r="BV717" s="36"/>
      <c r="BW717" s="36"/>
      <c r="BX717" s="36"/>
      <c r="BY717" s="36"/>
      <c r="BZ717" s="36"/>
      <c r="CA717" s="36"/>
      <c r="CB717" s="36"/>
      <c r="CC717" s="36"/>
      <c r="CD717" s="36"/>
      <c r="CE717" s="36"/>
      <c r="CF717" s="36"/>
      <c r="CG717" s="36"/>
      <c r="CH717" s="36"/>
      <c r="CI717" s="36"/>
      <c r="CJ717" s="36"/>
      <c r="CK717" s="36"/>
      <c r="CL717" s="36"/>
      <c r="CM717" s="36"/>
      <c r="CN717" s="36"/>
      <c r="CO717" s="36"/>
      <c r="CP717" s="36"/>
      <c r="CQ717" s="36"/>
      <c r="CR717" s="36"/>
      <c r="CS717" s="36"/>
      <c r="CT717" s="36"/>
      <c r="CU717" s="36"/>
      <c r="CV717" s="36"/>
      <c r="CW717" s="36"/>
      <c r="CX717" s="36"/>
      <c r="CY717" s="36"/>
      <c r="CZ717" s="36"/>
      <c r="DA717" s="36"/>
      <c r="DB717" s="36"/>
      <c r="DC717" s="36"/>
      <c r="DD717" s="36"/>
      <c r="DE717" s="36"/>
      <c r="DF717" s="36"/>
      <c r="DG717" s="36"/>
      <c r="DH717" s="36"/>
      <c r="DI717" s="36"/>
      <c r="DJ717" s="36"/>
      <c r="DK717" s="36"/>
      <c r="DL717" s="36"/>
      <c r="DM717" s="36"/>
      <c r="DN717" s="36"/>
      <c r="DO717" s="36"/>
      <c r="DP717" s="36"/>
      <c r="DQ717" s="36"/>
      <c r="DR717" s="36"/>
      <c r="DS717" s="36"/>
      <c r="DT717" s="36"/>
      <c r="DU717" s="36"/>
      <c r="DV717" s="36"/>
      <c r="DW717" s="36"/>
      <c r="DX717" s="36"/>
      <c r="DY717" s="36"/>
      <c r="DZ717" s="36"/>
      <c r="EA717" s="36"/>
      <c r="EB717" s="36"/>
      <c r="EC717" s="36"/>
      <c r="ED717" s="36"/>
      <c r="EE717" s="36"/>
      <c r="EF717" s="36"/>
      <c r="EG717" s="36"/>
      <c r="EH717" s="36"/>
      <c r="EI717" s="36"/>
      <c r="EJ717" s="36"/>
      <c r="EK717" s="36"/>
      <c r="EL717" s="36"/>
      <c r="EM717" s="36"/>
      <c r="EN717" s="36"/>
      <c r="EO717" s="36"/>
      <c r="EP717" s="36"/>
      <c r="EQ717" s="36"/>
      <c r="ER717" s="36"/>
      <c r="ES717" s="36"/>
      <c r="ET717" s="36"/>
      <c r="EU717" s="36"/>
    </row>
    <row r="718" spans="1:151" ht="183.75" customHeight="1" x14ac:dyDescent="0.3">
      <c r="A718" s="36"/>
      <c r="B718" s="36"/>
      <c r="C718" s="36"/>
      <c r="D718" s="36"/>
      <c r="E718" s="37"/>
      <c r="F718" s="36"/>
      <c r="G718" s="36"/>
      <c r="H718" s="36"/>
      <c r="I718" s="37"/>
      <c r="J718" s="38"/>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8"/>
      <c r="AS718" s="36"/>
      <c r="AT718" s="36"/>
      <c r="AU718" s="36"/>
      <c r="AV718" s="36"/>
      <c r="AW718" s="36"/>
      <c r="AX718" s="36"/>
      <c r="AY718" s="36"/>
      <c r="AZ718" s="36"/>
      <c r="BA718" s="36"/>
      <c r="BB718" s="36"/>
      <c r="BC718" s="36"/>
      <c r="BD718" s="36"/>
      <c r="BE718" s="36"/>
      <c r="BF718" s="36"/>
      <c r="BG718" s="36"/>
      <c r="BH718" s="36"/>
      <c r="BI718" s="36"/>
      <c r="BJ718" s="36"/>
      <c r="BK718" s="36"/>
      <c r="BL718" s="36"/>
      <c r="BM718" s="36"/>
      <c r="BN718" s="36"/>
      <c r="BO718" s="36"/>
      <c r="BP718" s="36"/>
      <c r="BQ718" s="36"/>
      <c r="BR718" s="36"/>
      <c r="BS718" s="36"/>
      <c r="BT718" s="36"/>
      <c r="BU718" s="36"/>
      <c r="BV718" s="36"/>
      <c r="BW718" s="36"/>
      <c r="BX718" s="36"/>
      <c r="BY718" s="36"/>
      <c r="BZ718" s="36"/>
      <c r="CA718" s="36"/>
      <c r="CB718" s="36"/>
      <c r="CC718" s="36"/>
      <c r="CD718" s="36"/>
      <c r="CE718" s="36"/>
      <c r="CF718" s="36"/>
      <c r="CG718" s="36"/>
      <c r="CH718" s="36"/>
      <c r="CI718" s="36"/>
      <c r="CJ718" s="36"/>
      <c r="CK718" s="36"/>
      <c r="CL718" s="36"/>
      <c r="CM718" s="36"/>
      <c r="CN718" s="36"/>
      <c r="CO718" s="36"/>
      <c r="CP718" s="36"/>
      <c r="CQ718" s="36"/>
      <c r="CR718" s="36"/>
      <c r="CS718" s="36"/>
      <c r="CT718" s="36"/>
      <c r="CU718" s="36"/>
      <c r="CV718" s="36"/>
      <c r="CW718" s="36"/>
      <c r="CX718" s="36"/>
      <c r="CY718" s="36"/>
      <c r="CZ718" s="36"/>
      <c r="DA718" s="36"/>
      <c r="DB718" s="36"/>
      <c r="DC718" s="36"/>
      <c r="DD718" s="36"/>
      <c r="DE718" s="36"/>
      <c r="DF718" s="36"/>
      <c r="DG718" s="36"/>
      <c r="DH718" s="36"/>
      <c r="DI718" s="36"/>
      <c r="DJ718" s="36"/>
      <c r="DK718" s="36"/>
      <c r="DL718" s="36"/>
      <c r="DM718" s="36"/>
      <c r="DN718" s="36"/>
      <c r="DO718" s="36"/>
      <c r="DP718" s="36"/>
      <c r="DQ718" s="36"/>
      <c r="DR718" s="36"/>
      <c r="DS718" s="36"/>
      <c r="DT718" s="36"/>
      <c r="DU718" s="36"/>
      <c r="DV718" s="36"/>
      <c r="DW718" s="36"/>
      <c r="DX718" s="36"/>
      <c r="DY718" s="36"/>
      <c r="DZ718" s="36"/>
      <c r="EA718" s="36"/>
      <c r="EB718" s="36"/>
      <c r="EC718" s="36"/>
      <c r="ED718" s="36"/>
      <c r="EE718" s="36"/>
      <c r="EF718" s="36"/>
      <c r="EG718" s="36"/>
      <c r="EH718" s="36"/>
      <c r="EI718" s="36"/>
      <c r="EJ718" s="36"/>
      <c r="EK718" s="36"/>
      <c r="EL718" s="36"/>
      <c r="EM718" s="36"/>
      <c r="EN718" s="36"/>
      <c r="EO718" s="36"/>
      <c r="EP718" s="36"/>
      <c r="EQ718" s="36"/>
      <c r="ER718" s="36"/>
      <c r="ES718" s="36"/>
      <c r="ET718" s="36"/>
      <c r="EU718" s="36"/>
    </row>
    <row r="719" spans="1:151" ht="183.75" customHeight="1" x14ac:dyDescent="0.3">
      <c r="A719" s="36"/>
      <c r="B719" s="36"/>
      <c r="C719" s="36"/>
      <c r="D719" s="36"/>
      <c r="E719" s="37"/>
      <c r="F719" s="36"/>
      <c r="G719" s="36"/>
      <c r="H719" s="36"/>
      <c r="I719" s="37"/>
      <c r="J719" s="38"/>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8"/>
      <c r="AS719" s="36"/>
      <c r="AT719" s="36"/>
      <c r="AU719" s="36"/>
      <c r="AV719" s="36"/>
      <c r="AW719" s="36"/>
      <c r="AX719" s="36"/>
      <c r="AY719" s="36"/>
      <c r="AZ719" s="36"/>
      <c r="BA719" s="36"/>
      <c r="BB719" s="36"/>
      <c r="BC719" s="36"/>
      <c r="BD719" s="36"/>
      <c r="BE719" s="36"/>
      <c r="BF719" s="36"/>
      <c r="BG719" s="36"/>
      <c r="BH719" s="36"/>
      <c r="BI719" s="36"/>
      <c r="BJ719" s="36"/>
      <c r="BK719" s="36"/>
      <c r="BL719" s="36"/>
      <c r="BM719" s="36"/>
      <c r="BN719" s="36"/>
      <c r="BO719" s="36"/>
      <c r="BP719" s="36"/>
      <c r="BQ719" s="36"/>
      <c r="BR719" s="36"/>
      <c r="BS719" s="36"/>
      <c r="BT719" s="36"/>
      <c r="BU719" s="36"/>
      <c r="BV719" s="36"/>
      <c r="BW719" s="36"/>
      <c r="BX719" s="36"/>
      <c r="BY719" s="36"/>
      <c r="BZ719" s="36"/>
      <c r="CA719" s="36"/>
      <c r="CB719" s="36"/>
      <c r="CC719" s="36"/>
      <c r="CD719" s="36"/>
      <c r="CE719" s="36"/>
      <c r="CF719" s="36"/>
      <c r="CG719" s="36"/>
      <c r="CH719" s="36"/>
      <c r="CI719" s="36"/>
      <c r="CJ719" s="36"/>
      <c r="CK719" s="36"/>
      <c r="CL719" s="36"/>
      <c r="CM719" s="36"/>
      <c r="CN719" s="36"/>
      <c r="CO719" s="36"/>
      <c r="CP719" s="36"/>
      <c r="CQ719" s="36"/>
      <c r="CR719" s="36"/>
      <c r="CS719" s="36"/>
      <c r="CT719" s="36"/>
      <c r="CU719" s="36"/>
      <c r="CV719" s="36"/>
      <c r="CW719" s="36"/>
      <c r="CX719" s="36"/>
      <c r="CY719" s="36"/>
      <c r="CZ719" s="36"/>
      <c r="DA719" s="36"/>
      <c r="DB719" s="36"/>
      <c r="DC719" s="36"/>
      <c r="DD719" s="36"/>
      <c r="DE719" s="36"/>
      <c r="DF719" s="36"/>
      <c r="DG719" s="36"/>
      <c r="DH719" s="36"/>
      <c r="DI719" s="36"/>
      <c r="DJ719" s="36"/>
      <c r="DK719" s="36"/>
      <c r="DL719" s="36"/>
      <c r="DM719" s="36"/>
      <c r="DN719" s="36"/>
      <c r="DO719" s="36"/>
      <c r="DP719" s="36"/>
      <c r="DQ719" s="36"/>
      <c r="DR719" s="36"/>
      <c r="DS719" s="36"/>
      <c r="DT719" s="36"/>
      <c r="DU719" s="36"/>
      <c r="DV719" s="36"/>
      <c r="DW719" s="36"/>
      <c r="DX719" s="36"/>
      <c r="DY719" s="36"/>
      <c r="DZ719" s="36"/>
      <c r="EA719" s="36"/>
      <c r="EB719" s="36"/>
      <c r="EC719" s="36"/>
      <c r="ED719" s="36"/>
      <c r="EE719" s="36"/>
      <c r="EF719" s="36"/>
      <c r="EG719" s="36"/>
      <c r="EH719" s="36"/>
      <c r="EI719" s="36"/>
      <c r="EJ719" s="36"/>
      <c r="EK719" s="36"/>
      <c r="EL719" s="36"/>
      <c r="EM719" s="36"/>
      <c r="EN719" s="36"/>
      <c r="EO719" s="36"/>
      <c r="EP719" s="36"/>
      <c r="EQ719" s="36"/>
      <c r="ER719" s="36"/>
      <c r="ES719" s="36"/>
      <c r="ET719" s="36"/>
      <c r="EU719" s="36"/>
    </row>
    <row r="720" spans="1:151" ht="183.75" customHeight="1" x14ac:dyDescent="0.3">
      <c r="A720" s="36"/>
      <c r="B720" s="36"/>
      <c r="C720" s="36"/>
      <c r="D720" s="36"/>
      <c r="E720" s="37"/>
      <c r="F720" s="36"/>
      <c r="G720" s="36"/>
      <c r="H720" s="36"/>
      <c r="I720" s="37"/>
      <c r="J720" s="38"/>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8"/>
      <c r="AS720" s="36"/>
      <c r="AT720" s="36"/>
      <c r="AU720" s="36"/>
      <c r="AV720" s="36"/>
      <c r="AW720" s="36"/>
      <c r="AX720" s="36"/>
      <c r="AY720" s="36"/>
      <c r="AZ720" s="36"/>
      <c r="BA720" s="36"/>
      <c r="BB720" s="36"/>
      <c r="BC720" s="36"/>
      <c r="BD720" s="36"/>
      <c r="BE720" s="36"/>
      <c r="BF720" s="36"/>
      <c r="BG720" s="36"/>
      <c r="BH720" s="36"/>
      <c r="BI720" s="36"/>
      <c r="BJ720" s="36"/>
      <c r="BK720" s="36"/>
      <c r="BL720" s="36"/>
      <c r="BM720" s="36"/>
      <c r="BN720" s="36"/>
      <c r="BO720" s="36"/>
      <c r="BP720" s="36"/>
      <c r="BQ720" s="36"/>
      <c r="BR720" s="36"/>
      <c r="BS720" s="36"/>
      <c r="BT720" s="36"/>
      <c r="BU720" s="36"/>
      <c r="BV720" s="36"/>
      <c r="BW720" s="36"/>
      <c r="BX720" s="36"/>
      <c r="BY720" s="36"/>
      <c r="BZ720" s="36"/>
      <c r="CA720" s="36"/>
      <c r="CB720" s="36"/>
      <c r="CC720" s="36"/>
      <c r="CD720" s="36"/>
      <c r="CE720" s="36"/>
      <c r="CF720" s="36"/>
      <c r="CG720" s="36"/>
      <c r="CH720" s="36"/>
      <c r="CI720" s="36"/>
      <c r="CJ720" s="36"/>
      <c r="CK720" s="36"/>
      <c r="CL720" s="36"/>
      <c r="CM720" s="36"/>
      <c r="CN720" s="36"/>
      <c r="CO720" s="36"/>
      <c r="CP720" s="36"/>
      <c r="CQ720" s="36"/>
      <c r="CR720" s="36"/>
      <c r="CS720" s="36"/>
      <c r="CT720" s="36"/>
      <c r="CU720" s="36"/>
      <c r="CV720" s="36"/>
      <c r="CW720" s="36"/>
      <c r="CX720" s="36"/>
      <c r="CY720" s="36"/>
      <c r="CZ720" s="36"/>
      <c r="DA720" s="36"/>
      <c r="DB720" s="36"/>
      <c r="DC720" s="36"/>
      <c r="DD720" s="36"/>
      <c r="DE720" s="36"/>
      <c r="DF720" s="36"/>
      <c r="DG720" s="36"/>
      <c r="DH720" s="36"/>
      <c r="DI720" s="36"/>
      <c r="DJ720" s="36"/>
      <c r="DK720" s="36"/>
      <c r="DL720" s="36"/>
      <c r="DM720" s="36"/>
      <c r="DN720" s="36"/>
      <c r="DO720" s="36"/>
      <c r="DP720" s="36"/>
      <c r="DQ720" s="36"/>
      <c r="DR720" s="36"/>
      <c r="DS720" s="36"/>
      <c r="DT720" s="36"/>
      <c r="DU720" s="36"/>
      <c r="DV720" s="36"/>
      <c r="DW720" s="36"/>
      <c r="DX720" s="36"/>
      <c r="DY720" s="36"/>
      <c r="DZ720" s="36"/>
      <c r="EA720" s="36"/>
      <c r="EB720" s="36"/>
      <c r="EC720" s="36"/>
      <c r="ED720" s="36"/>
      <c r="EE720" s="36"/>
      <c r="EF720" s="36"/>
      <c r="EG720" s="36"/>
      <c r="EH720" s="36"/>
      <c r="EI720" s="36"/>
      <c r="EJ720" s="36"/>
      <c r="EK720" s="36"/>
      <c r="EL720" s="36"/>
      <c r="EM720" s="36"/>
      <c r="EN720" s="36"/>
      <c r="EO720" s="36"/>
      <c r="EP720" s="36"/>
      <c r="EQ720" s="36"/>
      <c r="ER720" s="36"/>
      <c r="ES720" s="36"/>
      <c r="ET720" s="36"/>
      <c r="EU720" s="36"/>
    </row>
    <row r="721" spans="1:151" ht="183.75" customHeight="1" x14ac:dyDescent="0.3">
      <c r="A721" s="36"/>
      <c r="B721" s="36"/>
      <c r="C721" s="36"/>
      <c r="D721" s="36"/>
      <c r="E721" s="37"/>
      <c r="F721" s="36"/>
      <c r="G721" s="36"/>
      <c r="H721" s="36"/>
      <c r="I721" s="37"/>
      <c r="J721" s="38"/>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8"/>
      <c r="AS721" s="36"/>
      <c r="AT721" s="36"/>
      <c r="AU721" s="36"/>
      <c r="AV721" s="36"/>
      <c r="AW721" s="36"/>
      <c r="AX721" s="36"/>
      <c r="AY721" s="36"/>
      <c r="AZ721" s="36"/>
      <c r="BA721" s="36"/>
      <c r="BB721" s="36"/>
      <c r="BC721" s="36"/>
      <c r="BD721" s="36"/>
      <c r="BE721" s="36"/>
      <c r="BF721" s="36"/>
      <c r="BG721" s="36"/>
      <c r="BH721" s="36"/>
      <c r="BI721" s="36"/>
      <c r="BJ721" s="36"/>
      <c r="BK721" s="36"/>
      <c r="BL721" s="36"/>
      <c r="BM721" s="36"/>
      <c r="BN721" s="36"/>
      <c r="BO721" s="36"/>
      <c r="BP721" s="36"/>
      <c r="BQ721" s="36"/>
      <c r="BR721" s="36"/>
      <c r="BS721" s="36"/>
      <c r="BT721" s="36"/>
      <c r="BU721" s="36"/>
      <c r="BV721" s="36"/>
      <c r="BW721" s="36"/>
      <c r="BX721" s="36"/>
      <c r="BY721" s="36"/>
      <c r="BZ721" s="36"/>
      <c r="CA721" s="36"/>
      <c r="CB721" s="36"/>
      <c r="CC721" s="36"/>
      <c r="CD721" s="36"/>
      <c r="CE721" s="36"/>
      <c r="CF721" s="36"/>
      <c r="CG721" s="36"/>
      <c r="CH721" s="36"/>
      <c r="CI721" s="36"/>
      <c r="CJ721" s="36"/>
      <c r="CK721" s="36"/>
      <c r="CL721" s="36"/>
      <c r="CM721" s="36"/>
      <c r="CN721" s="36"/>
      <c r="CO721" s="36"/>
      <c r="CP721" s="36"/>
      <c r="CQ721" s="36"/>
      <c r="CR721" s="36"/>
      <c r="CS721" s="36"/>
      <c r="CT721" s="36"/>
      <c r="CU721" s="36"/>
      <c r="CV721" s="36"/>
      <c r="CW721" s="36"/>
      <c r="CX721" s="36"/>
      <c r="CY721" s="36"/>
      <c r="CZ721" s="36"/>
      <c r="DA721" s="36"/>
      <c r="DB721" s="36"/>
      <c r="DC721" s="36"/>
      <c r="DD721" s="36"/>
      <c r="DE721" s="36"/>
      <c r="DF721" s="36"/>
      <c r="DG721" s="36"/>
      <c r="DH721" s="36"/>
      <c r="DI721" s="36"/>
      <c r="DJ721" s="36"/>
      <c r="DK721" s="36"/>
      <c r="DL721" s="36"/>
      <c r="DM721" s="36"/>
      <c r="DN721" s="36"/>
      <c r="DO721" s="36"/>
      <c r="DP721" s="36"/>
      <c r="DQ721" s="36"/>
      <c r="DR721" s="36"/>
      <c r="DS721" s="36"/>
      <c r="DT721" s="36"/>
      <c r="DU721" s="36"/>
      <c r="DV721" s="36"/>
      <c r="DW721" s="36"/>
      <c r="DX721" s="36"/>
      <c r="DY721" s="36"/>
      <c r="DZ721" s="36"/>
      <c r="EA721" s="36"/>
      <c r="EB721" s="36"/>
      <c r="EC721" s="36"/>
      <c r="ED721" s="36"/>
      <c r="EE721" s="36"/>
      <c r="EF721" s="36"/>
      <c r="EG721" s="36"/>
      <c r="EH721" s="36"/>
      <c r="EI721" s="36"/>
      <c r="EJ721" s="36"/>
      <c r="EK721" s="36"/>
      <c r="EL721" s="36"/>
      <c r="EM721" s="36"/>
      <c r="EN721" s="36"/>
      <c r="EO721" s="36"/>
      <c r="EP721" s="36"/>
      <c r="EQ721" s="36"/>
      <c r="ER721" s="36"/>
      <c r="ES721" s="36"/>
      <c r="ET721" s="36"/>
      <c r="EU721" s="36"/>
    </row>
    <row r="722" spans="1:151" ht="183.75" customHeight="1" x14ac:dyDescent="0.3">
      <c r="A722" s="36"/>
      <c r="B722" s="36"/>
      <c r="C722" s="36"/>
      <c r="D722" s="36"/>
      <c r="E722" s="37"/>
      <c r="F722" s="36"/>
      <c r="G722" s="36"/>
      <c r="H722" s="36"/>
      <c r="I722" s="37"/>
      <c r="J722" s="38"/>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8"/>
      <c r="AS722" s="36"/>
      <c r="AT722" s="36"/>
      <c r="AU722" s="36"/>
      <c r="AV722" s="36"/>
      <c r="AW722" s="36"/>
      <c r="AX722" s="36"/>
      <c r="AY722" s="36"/>
      <c r="AZ722" s="36"/>
      <c r="BA722" s="36"/>
      <c r="BB722" s="36"/>
      <c r="BC722" s="36"/>
      <c r="BD722" s="36"/>
      <c r="BE722" s="36"/>
      <c r="BF722" s="36"/>
      <c r="BG722" s="36"/>
      <c r="BH722" s="36"/>
      <c r="BI722" s="36"/>
      <c r="BJ722" s="36"/>
      <c r="BK722" s="36"/>
      <c r="BL722" s="36"/>
      <c r="BM722" s="36"/>
      <c r="BN722" s="36"/>
      <c r="BO722" s="36"/>
      <c r="BP722" s="36"/>
      <c r="BQ722" s="36"/>
      <c r="BR722" s="36"/>
      <c r="BS722" s="36"/>
      <c r="BT722" s="36"/>
      <c r="BU722" s="36"/>
      <c r="BV722" s="36"/>
      <c r="BW722" s="36"/>
      <c r="BX722" s="36"/>
      <c r="BY722" s="36"/>
      <c r="BZ722" s="36"/>
      <c r="CA722" s="36"/>
      <c r="CB722" s="36"/>
      <c r="CC722" s="36"/>
      <c r="CD722" s="36"/>
      <c r="CE722" s="36"/>
      <c r="CF722" s="36"/>
      <c r="CG722" s="36"/>
      <c r="CH722" s="36"/>
      <c r="CI722" s="36"/>
      <c r="CJ722" s="36"/>
      <c r="CK722" s="36"/>
      <c r="CL722" s="36"/>
      <c r="CM722" s="36"/>
      <c r="CN722" s="36"/>
      <c r="CO722" s="36"/>
      <c r="CP722" s="36"/>
      <c r="CQ722" s="36"/>
      <c r="CR722" s="36"/>
      <c r="CS722" s="36"/>
      <c r="CT722" s="36"/>
      <c r="CU722" s="36"/>
      <c r="CV722" s="36"/>
      <c r="CW722" s="36"/>
      <c r="CX722" s="36"/>
      <c r="CY722" s="36"/>
      <c r="CZ722" s="36"/>
      <c r="DA722" s="36"/>
      <c r="DB722" s="36"/>
      <c r="DC722" s="36"/>
      <c r="DD722" s="36"/>
      <c r="DE722" s="36"/>
      <c r="DF722" s="36"/>
      <c r="DG722" s="36"/>
      <c r="DH722" s="36"/>
      <c r="DI722" s="36"/>
      <c r="DJ722" s="36"/>
      <c r="DK722" s="36"/>
      <c r="DL722" s="36"/>
      <c r="DM722" s="36"/>
      <c r="DN722" s="36"/>
      <c r="DO722" s="36"/>
      <c r="DP722" s="36"/>
      <c r="DQ722" s="36"/>
      <c r="DR722" s="36"/>
      <c r="DS722" s="36"/>
      <c r="DT722" s="36"/>
      <c r="DU722" s="36"/>
      <c r="DV722" s="36"/>
      <c r="DW722" s="36"/>
      <c r="DX722" s="36"/>
      <c r="DY722" s="36"/>
      <c r="DZ722" s="36"/>
      <c r="EA722" s="36"/>
      <c r="EB722" s="36"/>
      <c r="EC722" s="36"/>
      <c r="ED722" s="36"/>
      <c r="EE722" s="36"/>
      <c r="EF722" s="36"/>
      <c r="EG722" s="36"/>
      <c r="EH722" s="36"/>
      <c r="EI722" s="36"/>
      <c r="EJ722" s="36"/>
      <c r="EK722" s="36"/>
      <c r="EL722" s="36"/>
      <c r="EM722" s="36"/>
      <c r="EN722" s="36"/>
      <c r="EO722" s="36"/>
      <c r="EP722" s="36"/>
      <c r="EQ722" s="36"/>
      <c r="ER722" s="36"/>
      <c r="ES722" s="36"/>
      <c r="ET722" s="36"/>
      <c r="EU722" s="36"/>
    </row>
    <row r="723" spans="1:151" ht="183.75" customHeight="1" x14ac:dyDescent="0.3">
      <c r="A723" s="36"/>
      <c r="B723" s="36"/>
      <c r="C723" s="36"/>
      <c r="D723" s="36"/>
      <c r="E723" s="37"/>
      <c r="F723" s="36"/>
      <c r="G723" s="36"/>
      <c r="H723" s="36"/>
      <c r="I723" s="37"/>
      <c r="J723" s="38"/>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8"/>
      <c r="AS723" s="36"/>
      <c r="AT723" s="36"/>
      <c r="AU723" s="36"/>
      <c r="AV723" s="36"/>
      <c r="AW723" s="36"/>
      <c r="AX723" s="36"/>
      <c r="AY723" s="36"/>
      <c r="AZ723" s="36"/>
      <c r="BA723" s="36"/>
      <c r="BB723" s="36"/>
      <c r="BC723" s="36"/>
      <c r="BD723" s="36"/>
      <c r="BE723" s="36"/>
      <c r="BF723" s="36"/>
      <c r="BG723" s="36"/>
      <c r="BH723" s="36"/>
      <c r="BI723" s="36"/>
      <c r="BJ723" s="36"/>
      <c r="BK723" s="36"/>
      <c r="BL723" s="36"/>
      <c r="BM723" s="36"/>
      <c r="BN723" s="36"/>
      <c r="BO723" s="36"/>
      <c r="BP723" s="36"/>
      <c r="BQ723" s="36"/>
      <c r="BR723" s="36"/>
      <c r="BS723" s="36"/>
      <c r="BT723" s="36"/>
      <c r="BU723" s="36"/>
      <c r="BV723" s="36"/>
      <c r="BW723" s="36"/>
      <c r="BX723" s="36"/>
      <c r="BY723" s="36"/>
      <c r="BZ723" s="36"/>
      <c r="CA723" s="36"/>
      <c r="CB723" s="36"/>
      <c r="CC723" s="36"/>
      <c r="CD723" s="36"/>
      <c r="CE723" s="36"/>
      <c r="CF723" s="36"/>
      <c r="CG723" s="36"/>
      <c r="CH723" s="36"/>
      <c r="CI723" s="36"/>
      <c r="CJ723" s="36"/>
      <c r="CK723" s="36"/>
      <c r="CL723" s="36"/>
      <c r="CM723" s="36"/>
      <c r="CN723" s="36"/>
      <c r="CO723" s="36"/>
      <c r="CP723" s="36"/>
      <c r="CQ723" s="36"/>
      <c r="CR723" s="36"/>
      <c r="CS723" s="36"/>
      <c r="CT723" s="36"/>
      <c r="CU723" s="36"/>
      <c r="CV723" s="36"/>
      <c r="CW723" s="36"/>
      <c r="CX723" s="36"/>
      <c r="CY723" s="36"/>
      <c r="CZ723" s="36"/>
      <c r="DA723" s="36"/>
      <c r="DB723" s="36"/>
      <c r="DC723" s="36"/>
      <c r="DD723" s="36"/>
      <c r="DE723" s="36"/>
      <c r="DF723" s="36"/>
      <c r="DG723" s="36"/>
      <c r="DH723" s="36"/>
      <c r="DI723" s="36"/>
      <c r="DJ723" s="36"/>
      <c r="DK723" s="36"/>
      <c r="DL723" s="36"/>
      <c r="DM723" s="36"/>
      <c r="DN723" s="36"/>
      <c r="DO723" s="36"/>
      <c r="DP723" s="36"/>
      <c r="DQ723" s="36"/>
      <c r="DR723" s="36"/>
      <c r="DS723" s="36"/>
      <c r="DT723" s="36"/>
      <c r="DU723" s="36"/>
      <c r="DV723" s="36"/>
      <c r="DW723" s="36"/>
      <c r="DX723" s="36"/>
      <c r="DY723" s="36"/>
      <c r="DZ723" s="36"/>
      <c r="EA723" s="36"/>
      <c r="EB723" s="36"/>
      <c r="EC723" s="36"/>
      <c r="ED723" s="36"/>
      <c r="EE723" s="36"/>
      <c r="EF723" s="36"/>
      <c r="EG723" s="36"/>
      <c r="EH723" s="36"/>
      <c r="EI723" s="36"/>
      <c r="EJ723" s="36"/>
      <c r="EK723" s="36"/>
      <c r="EL723" s="36"/>
      <c r="EM723" s="36"/>
      <c r="EN723" s="36"/>
      <c r="EO723" s="36"/>
      <c r="EP723" s="36"/>
      <c r="EQ723" s="36"/>
      <c r="ER723" s="36"/>
      <c r="ES723" s="36"/>
      <c r="ET723" s="36"/>
      <c r="EU723" s="36"/>
    </row>
    <row r="724" spans="1:151" ht="183.75" customHeight="1" x14ac:dyDescent="0.3">
      <c r="A724" s="36"/>
      <c r="B724" s="36"/>
      <c r="C724" s="36"/>
      <c r="D724" s="36"/>
      <c r="E724" s="37"/>
      <c r="F724" s="36"/>
      <c r="G724" s="36"/>
      <c r="H724" s="36"/>
      <c r="I724" s="37"/>
      <c r="J724" s="38"/>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8"/>
      <c r="AS724" s="36"/>
      <c r="AT724" s="36"/>
      <c r="AU724" s="36"/>
      <c r="AV724" s="36"/>
      <c r="AW724" s="36"/>
      <c r="AX724" s="36"/>
      <c r="AY724" s="36"/>
      <c r="AZ724" s="36"/>
      <c r="BA724" s="36"/>
      <c r="BB724" s="36"/>
      <c r="BC724" s="36"/>
      <c r="BD724" s="36"/>
      <c r="BE724" s="36"/>
      <c r="BF724" s="36"/>
      <c r="BG724" s="36"/>
      <c r="BH724" s="36"/>
      <c r="BI724" s="36"/>
      <c r="BJ724" s="36"/>
      <c r="BK724" s="36"/>
      <c r="BL724" s="36"/>
      <c r="BM724" s="36"/>
      <c r="BN724" s="36"/>
      <c r="BO724" s="36"/>
      <c r="BP724" s="36"/>
      <c r="BQ724" s="36"/>
      <c r="BR724" s="36"/>
      <c r="BS724" s="36"/>
      <c r="BT724" s="36"/>
      <c r="BU724" s="36"/>
      <c r="BV724" s="36"/>
      <c r="BW724" s="36"/>
      <c r="BX724" s="36"/>
      <c r="BY724" s="36"/>
      <c r="BZ724" s="36"/>
      <c r="CA724" s="36"/>
      <c r="CB724" s="36"/>
      <c r="CC724" s="36"/>
      <c r="CD724" s="36"/>
      <c r="CE724" s="36"/>
      <c r="CF724" s="36"/>
      <c r="CG724" s="36"/>
      <c r="CH724" s="36"/>
      <c r="CI724" s="36"/>
      <c r="CJ724" s="36"/>
      <c r="CK724" s="36"/>
      <c r="CL724" s="36"/>
      <c r="CM724" s="36"/>
      <c r="CN724" s="36"/>
      <c r="CO724" s="36"/>
      <c r="CP724" s="36"/>
      <c r="CQ724" s="36"/>
      <c r="CR724" s="36"/>
      <c r="CS724" s="36"/>
      <c r="CT724" s="36"/>
      <c r="CU724" s="36"/>
      <c r="CV724" s="36"/>
      <c r="CW724" s="36"/>
      <c r="CX724" s="36"/>
      <c r="CY724" s="36"/>
      <c r="CZ724" s="36"/>
      <c r="DA724" s="36"/>
      <c r="DB724" s="36"/>
      <c r="DC724" s="36"/>
      <c r="DD724" s="36"/>
      <c r="DE724" s="36"/>
      <c r="DF724" s="36"/>
      <c r="DG724" s="36"/>
      <c r="DH724" s="36"/>
      <c r="DI724" s="36"/>
      <c r="DJ724" s="36"/>
      <c r="DK724" s="36"/>
      <c r="DL724" s="36"/>
      <c r="DM724" s="36"/>
      <c r="DN724" s="36"/>
      <c r="DO724" s="36"/>
      <c r="DP724" s="36"/>
      <c r="DQ724" s="36"/>
      <c r="DR724" s="36"/>
      <c r="DS724" s="36"/>
      <c r="DT724" s="36"/>
      <c r="DU724" s="36"/>
      <c r="DV724" s="36"/>
      <c r="DW724" s="36"/>
      <c r="DX724" s="36"/>
      <c r="DY724" s="36"/>
      <c r="DZ724" s="36"/>
      <c r="EA724" s="36"/>
      <c r="EB724" s="36"/>
      <c r="EC724" s="36"/>
      <c r="ED724" s="36"/>
      <c r="EE724" s="36"/>
      <c r="EF724" s="36"/>
      <c r="EG724" s="36"/>
      <c r="EH724" s="36"/>
      <c r="EI724" s="36"/>
      <c r="EJ724" s="36"/>
      <c r="EK724" s="36"/>
      <c r="EL724" s="36"/>
      <c r="EM724" s="36"/>
      <c r="EN724" s="36"/>
      <c r="EO724" s="36"/>
      <c r="EP724" s="36"/>
      <c r="EQ724" s="36"/>
      <c r="ER724" s="36"/>
      <c r="ES724" s="36"/>
      <c r="ET724" s="36"/>
      <c r="EU724" s="36"/>
    </row>
    <row r="725" spans="1:151" ht="183.75" customHeight="1" x14ac:dyDescent="0.3">
      <c r="A725" s="36"/>
      <c r="B725" s="36"/>
      <c r="C725" s="36"/>
      <c r="D725" s="36"/>
      <c r="E725" s="37"/>
      <c r="F725" s="36"/>
      <c r="G725" s="36"/>
      <c r="H725" s="36"/>
      <c r="I725" s="37"/>
      <c r="J725" s="38"/>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8"/>
      <c r="AS725" s="36"/>
      <c r="AT725" s="36"/>
      <c r="AU725" s="36"/>
      <c r="AV725" s="36"/>
      <c r="AW725" s="36"/>
      <c r="AX725" s="36"/>
      <c r="AY725" s="36"/>
      <c r="AZ725" s="36"/>
      <c r="BA725" s="36"/>
      <c r="BB725" s="36"/>
      <c r="BC725" s="36"/>
      <c r="BD725" s="36"/>
      <c r="BE725" s="36"/>
      <c r="BF725" s="36"/>
      <c r="BG725" s="36"/>
      <c r="BH725" s="36"/>
      <c r="BI725" s="36"/>
      <c r="BJ725" s="36"/>
      <c r="BK725" s="36"/>
      <c r="BL725" s="36"/>
      <c r="BM725" s="36"/>
      <c r="BN725" s="36"/>
      <c r="BO725" s="36"/>
      <c r="BP725" s="36"/>
      <c r="BQ725" s="36"/>
      <c r="BR725" s="36"/>
      <c r="BS725" s="36"/>
      <c r="BT725" s="36"/>
      <c r="BU725" s="36"/>
      <c r="BV725" s="36"/>
      <c r="BW725" s="36"/>
      <c r="BX725" s="36"/>
      <c r="BY725" s="36"/>
      <c r="BZ725" s="36"/>
      <c r="CA725" s="36"/>
      <c r="CB725" s="36"/>
      <c r="CC725" s="36"/>
      <c r="CD725" s="36"/>
      <c r="CE725" s="36"/>
      <c r="CF725" s="36"/>
      <c r="CG725" s="36"/>
      <c r="CH725" s="36"/>
      <c r="CI725" s="36"/>
      <c r="CJ725" s="36"/>
      <c r="CK725" s="36"/>
      <c r="CL725" s="36"/>
      <c r="CM725" s="36"/>
      <c r="CN725" s="36"/>
      <c r="CO725" s="36"/>
      <c r="CP725" s="36"/>
      <c r="CQ725" s="36"/>
      <c r="CR725" s="36"/>
      <c r="CS725" s="36"/>
      <c r="CT725" s="36"/>
      <c r="CU725" s="36"/>
      <c r="CV725" s="36"/>
      <c r="CW725" s="36"/>
      <c r="CX725" s="36"/>
      <c r="CY725" s="36"/>
      <c r="CZ725" s="36"/>
      <c r="DA725" s="36"/>
      <c r="DB725" s="36"/>
      <c r="DC725" s="36"/>
      <c r="DD725" s="36"/>
      <c r="DE725" s="36"/>
      <c r="DF725" s="36"/>
      <c r="DG725" s="36"/>
      <c r="DH725" s="36"/>
      <c r="DI725" s="36"/>
      <c r="DJ725" s="36"/>
      <c r="DK725" s="36"/>
      <c r="DL725" s="36"/>
      <c r="DM725" s="36"/>
      <c r="DN725" s="36"/>
      <c r="DO725" s="36"/>
      <c r="DP725" s="36"/>
      <c r="DQ725" s="36"/>
      <c r="DR725" s="36"/>
      <c r="DS725" s="36"/>
      <c r="DT725" s="36"/>
      <c r="DU725" s="36"/>
      <c r="DV725" s="36"/>
      <c r="DW725" s="36"/>
      <c r="DX725" s="36"/>
      <c r="DY725" s="36"/>
      <c r="DZ725" s="36"/>
      <c r="EA725" s="36"/>
      <c r="EB725" s="36"/>
      <c r="EC725" s="36"/>
      <c r="ED725" s="36"/>
      <c r="EE725" s="36"/>
      <c r="EF725" s="36"/>
      <c r="EG725" s="36"/>
      <c r="EH725" s="36"/>
      <c r="EI725" s="36"/>
      <c r="EJ725" s="36"/>
      <c r="EK725" s="36"/>
      <c r="EL725" s="36"/>
      <c r="EM725" s="36"/>
      <c r="EN725" s="36"/>
      <c r="EO725" s="36"/>
      <c r="EP725" s="36"/>
      <c r="EQ725" s="36"/>
      <c r="ER725" s="36"/>
      <c r="ES725" s="36"/>
      <c r="ET725" s="36"/>
      <c r="EU725" s="36"/>
    </row>
    <row r="726" spans="1:151" ht="183.75" customHeight="1" x14ac:dyDescent="0.3">
      <c r="A726" s="36"/>
      <c r="B726" s="36"/>
      <c r="C726" s="36"/>
      <c r="D726" s="36"/>
      <c r="E726" s="37"/>
      <c r="F726" s="36"/>
      <c r="G726" s="36"/>
      <c r="H726" s="36"/>
      <c r="I726" s="37"/>
      <c r="J726" s="38"/>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8"/>
      <c r="AS726" s="36"/>
      <c r="AT726" s="36"/>
      <c r="AU726" s="36"/>
      <c r="AV726" s="36"/>
      <c r="AW726" s="36"/>
      <c r="AX726" s="36"/>
      <c r="AY726" s="36"/>
      <c r="AZ726" s="36"/>
      <c r="BA726" s="36"/>
      <c r="BB726" s="36"/>
      <c r="BC726" s="36"/>
      <c r="BD726" s="36"/>
      <c r="BE726" s="36"/>
      <c r="BF726" s="36"/>
      <c r="BG726" s="36"/>
      <c r="BH726" s="36"/>
      <c r="BI726" s="36"/>
      <c r="BJ726" s="36"/>
      <c r="BK726" s="36"/>
      <c r="BL726" s="36"/>
      <c r="BM726" s="36"/>
      <c r="BN726" s="36"/>
      <c r="BO726" s="36"/>
      <c r="BP726" s="36"/>
      <c r="BQ726" s="36"/>
      <c r="BR726" s="36"/>
      <c r="BS726" s="36"/>
      <c r="BT726" s="36"/>
      <c r="BU726" s="36"/>
      <c r="BV726" s="36"/>
      <c r="BW726" s="36"/>
      <c r="BX726" s="36"/>
      <c r="BY726" s="36"/>
      <c r="BZ726" s="36"/>
      <c r="CA726" s="36"/>
      <c r="CB726" s="36"/>
      <c r="CC726" s="36"/>
      <c r="CD726" s="36"/>
      <c r="CE726" s="36"/>
      <c r="CF726" s="36"/>
      <c r="CG726" s="36"/>
      <c r="CH726" s="36"/>
      <c r="CI726" s="36"/>
      <c r="CJ726" s="36"/>
      <c r="CK726" s="36"/>
      <c r="CL726" s="36"/>
      <c r="CM726" s="36"/>
      <c r="CN726" s="36"/>
      <c r="CO726" s="36"/>
      <c r="CP726" s="36"/>
      <c r="CQ726" s="36"/>
      <c r="CR726" s="36"/>
      <c r="CS726" s="36"/>
      <c r="CT726" s="36"/>
      <c r="CU726" s="36"/>
      <c r="CV726" s="36"/>
      <c r="CW726" s="36"/>
      <c r="CX726" s="36"/>
      <c r="CY726" s="36"/>
      <c r="CZ726" s="36"/>
      <c r="DA726" s="36"/>
      <c r="DB726" s="36"/>
      <c r="DC726" s="36"/>
      <c r="DD726" s="36"/>
      <c r="DE726" s="36"/>
      <c r="DF726" s="36"/>
      <c r="DG726" s="36"/>
      <c r="DH726" s="36"/>
      <c r="DI726" s="36"/>
      <c r="DJ726" s="36"/>
      <c r="DK726" s="36"/>
      <c r="DL726" s="36"/>
      <c r="DM726" s="36"/>
      <c r="DN726" s="36"/>
      <c r="DO726" s="36"/>
      <c r="DP726" s="36"/>
      <c r="DQ726" s="36"/>
      <c r="DR726" s="36"/>
      <c r="DS726" s="36"/>
      <c r="DT726" s="36"/>
      <c r="DU726" s="36"/>
      <c r="DV726" s="36"/>
      <c r="DW726" s="36"/>
      <c r="DX726" s="36"/>
      <c r="DY726" s="36"/>
      <c r="DZ726" s="36"/>
      <c r="EA726" s="36"/>
      <c r="EB726" s="36"/>
      <c r="EC726" s="36"/>
      <c r="ED726" s="36"/>
      <c r="EE726" s="36"/>
      <c r="EF726" s="36"/>
      <c r="EG726" s="36"/>
      <c r="EH726" s="36"/>
      <c r="EI726" s="36"/>
      <c r="EJ726" s="36"/>
      <c r="EK726" s="36"/>
      <c r="EL726" s="36"/>
      <c r="EM726" s="36"/>
      <c r="EN726" s="36"/>
      <c r="EO726" s="36"/>
      <c r="EP726" s="36"/>
      <c r="EQ726" s="36"/>
      <c r="ER726" s="36"/>
      <c r="ES726" s="36"/>
      <c r="ET726" s="36"/>
      <c r="EU726" s="36"/>
    </row>
    <row r="727" spans="1:151" ht="183.75" customHeight="1" x14ac:dyDescent="0.3">
      <c r="A727" s="36"/>
      <c r="B727" s="36"/>
      <c r="C727" s="36"/>
      <c r="D727" s="36"/>
      <c r="E727" s="37"/>
      <c r="F727" s="36"/>
      <c r="G727" s="36"/>
      <c r="H727" s="36"/>
      <c r="I727" s="37"/>
      <c r="J727" s="38"/>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8"/>
      <c r="AS727" s="36"/>
      <c r="AT727" s="36"/>
      <c r="AU727" s="36"/>
      <c r="AV727" s="36"/>
      <c r="AW727" s="36"/>
      <c r="AX727" s="36"/>
      <c r="AY727" s="36"/>
      <c r="AZ727" s="36"/>
      <c r="BA727" s="36"/>
      <c r="BB727" s="36"/>
      <c r="BC727" s="36"/>
      <c r="BD727" s="36"/>
      <c r="BE727" s="36"/>
      <c r="BF727" s="36"/>
      <c r="BG727" s="36"/>
      <c r="BH727" s="36"/>
      <c r="BI727" s="36"/>
      <c r="BJ727" s="36"/>
      <c r="BK727" s="36"/>
      <c r="BL727" s="36"/>
      <c r="BM727" s="36"/>
      <c r="BN727" s="36"/>
      <c r="BO727" s="36"/>
      <c r="BP727" s="36"/>
      <c r="BQ727" s="36"/>
      <c r="BR727" s="36"/>
      <c r="BS727" s="36"/>
      <c r="BT727" s="36"/>
      <c r="BU727" s="36"/>
      <c r="BV727" s="36"/>
      <c r="BW727" s="36"/>
      <c r="BX727" s="36"/>
      <c r="BY727" s="36"/>
      <c r="BZ727" s="36"/>
      <c r="CA727" s="36"/>
      <c r="CB727" s="36"/>
      <c r="CC727" s="36"/>
      <c r="CD727" s="36"/>
      <c r="CE727" s="36"/>
      <c r="CF727" s="36"/>
      <c r="CG727" s="36"/>
      <c r="CH727" s="36"/>
      <c r="CI727" s="36"/>
      <c r="CJ727" s="36"/>
      <c r="CK727" s="36"/>
      <c r="CL727" s="36"/>
      <c r="CM727" s="36"/>
      <c r="CN727" s="36"/>
      <c r="CO727" s="36"/>
      <c r="CP727" s="36"/>
      <c r="CQ727" s="36"/>
      <c r="CR727" s="36"/>
      <c r="CS727" s="36"/>
      <c r="CT727" s="36"/>
      <c r="CU727" s="36"/>
      <c r="CV727" s="36"/>
      <c r="CW727" s="36"/>
      <c r="CX727" s="36"/>
      <c r="CY727" s="36"/>
      <c r="CZ727" s="36"/>
      <c r="DA727" s="36"/>
      <c r="DB727" s="36"/>
      <c r="DC727" s="36"/>
      <c r="DD727" s="36"/>
      <c r="DE727" s="36"/>
      <c r="DF727" s="36"/>
      <c r="DG727" s="36"/>
      <c r="DH727" s="36"/>
      <c r="DI727" s="36"/>
      <c r="DJ727" s="36"/>
      <c r="DK727" s="36"/>
      <c r="DL727" s="36"/>
      <c r="DM727" s="36"/>
      <c r="DN727" s="36"/>
      <c r="DO727" s="36"/>
      <c r="DP727" s="36"/>
      <c r="DQ727" s="36"/>
      <c r="DR727" s="36"/>
      <c r="DS727" s="36"/>
      <c r="DT727" s="36"/>
      <c r="DU727" s="36"/>
      <c r="DV727" s="36"/>
      <c r="DW727" s="36"/>
      <c r="DX727" s="36"/>
      <c r="DY727" s="36"/>
      <c r="DZ727" s="36"/>
      <c r="EA727" s="36"/>
      <c r="EB727" s="36"/>
      <c r="EC727" s="36"/>
      <c r="ED727" s="36"/>
      <c r="EE727" s="36"/>
      <c r="EF727" s="36"/>
      <c r="EG727" s="36"/>
      <c r="EH727" s="36"/>
      <c r="EI727" s="36"/>
      <c r="EJ727" s="36"/>
      <c r="EK727" s="36"/>
      <c r="EL727" s="36"/>
      <c r="EM727" s="36"/>
      <c r="EN727" s="36"/>
      <c r="EO727" s="36"/>
      <c r="EP727" s="36"/>
      <c r="EQ727" s="36"/>
      <c r="ER727" s="36"/>
      <c r="ES727" s="36"/>
      <c r="ET727" s="36"/>
      <c r="EU727" s="36"/>
    </row>
    <row r="728" spans="1:151" ht="183.75" customHeight="1" x14ac:dyDescent="0.3">
      <c r="A728" s="36"/>
      <c r="B728" s="36"/>
      <c r="C728" s="36"/>
      <c r="D728" s="36"/>
      <c r="E728" s="37"/>
      <c r="F728" s="36"/>
      <c r="G728" s="36"/>
      <c r="H728" s="36"/>
      <c r="I728" s="37"/>
      <c r="J728" s="38"/>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8"/>
      <c r="AS728" s="36"/>
      <c r="AT728" s="36"/>
      <c r="AU728" s="36"/>
      <c r="AV728" s="36"/>
      <c r="AW728" s="36"/>
      <c r="AX728" s="36"/>
      <c r="AY728" s="36"/>
      <c r="AZ728" s="36"/>
      <c r="BA728" s="36"/>
      <c r="BB728" s="36"/>
      <c r="BC728" s="36"/>
      <c r="BD728" s="36"/>
      <c r="BE728" s="36"/>
      <c r="BF728" s="36"/>
      <c r="BG728" s="36"/>
      <c r="BH728" s="36"/>
      <c r="BI728" s="36"/>
      <c r="BJ728" s="36"/>
      <c r="BK728" s="36"/>
      <c r="BL728" s="36"/>
      <c r="BM728" s="36"/>
      <c r="BN728" s="36"/>
      <c r="BO728" s="36"/>
      <c r="BP728" s="36"/>
      <c r="BQ728" s="36"/>
      <c r="BR728" s="36"/>
      <c r="BS728" s="36"/>
      <c r="BT728" s="36"/>
      <c r="BU728" s="36"/>
      <c r="BV728" s="36"/>
      <c r="BW728" s="36"/>
      <c r="BX728" s="36"/>
      <c r="BY728" s="36"/>
      <c r="BZ728" s="36"/>
      <c r="CA728" s="36"/>
      <c r="CB728" s="36"/>
      <c r="CC728" s="36"/>
      <c r="CD728" s="36"/>
      <c r="CE728" s="36"/>
      <c r="CF728" s="36"/>
      <c r="CG728" s="36"/>
      <c r="CH728" s="36"/>
      <c r="CI728" s="36"/>
      <c r="CJ728" s="36"/>
      <c r="CK728" s="36"/>
      <c r="CL728" s="36"/>
      <c r="CM728" s="36"/>
      <c r="CN728" s="36"/>
      <c r="CO728" s="36"/>
      <c r="CP728" s="36"/>
      <c r="CQ728" s="36"/>
      <c r="CR728" s="36"/>
      <c r="CS728" s="36"/>
      <c r="CT728" s="36"/>
      <c r="CU728" s="36"/>
      <c r="CV728" s="36"/>
      <c r="CW728" s="36"/>
      <c r="CX728" s="36"/>
      <c r="CY728" s="36"/>
      <c r="CZ728" s="36"/>
      <c r="DA728" s="36"/>
      <c r="DB728" s="36"/>
      <c r="DC728" s="36"/>
      <c r="DD728" s="36"/>
      <c r="DE728" s="36"/>
      <c r="DF728" s="36"/>
      <c r="DG728" s="36"/>
      <c r="DH728" s="36"/>
      <c r="DI728" s="36"/>
      <c r="DJ728" s="36"/>
      <c r="DK728" s="36"/>
      <c r="DL728" s="36"/>
      <c r="DM728" s="36"/>
      <c r="DN728" s="36"/>
      <c r="DO728" s="36"/>
      <c r="DP728" s="36"/>
      <c r="DQ728" s="36"/>
      <c r="DR728" s="36"/>
      <c r="DS728" s="36"/>
      <c r="DT728" s="36"/>
      <c r="DU728" s="36"/>
      <c r="DV728" s="36"/>
      <c r="DW728" s="36"/>
      <c r="DX728" s="36"/>
      <c r="DY728" s="36"/>
      <c r="DZ728" s="36"/>
      <c r="EA728" s="36"/>
      <c r="EB728" s="36"/>
      <c r="EC728" s="36"/>
      <c r="ED728" s="36"/>
      <c r="EE728" s="36"/>
      <c r="EF728" s="36"/>
      <c r="EG728" s="36"/>
      <c r="EH728" s="36"/>
      <c r="EI728" s="36"/>
      <c r="EJ728" s="36"/>
      <c r="EK728" s="36"/>
      <c r="EL728" s="36"/>
      <c r="EM728" s="36"/>
      <c r="EN728" s="36"/>
      <c r="EO728" s="36"/>
      <c r="EP728" s="36"/>
      <c r="EQ728" s="36"/>
      <c r="ER728" s="36"/>
      <c r="ES728" s="36"/>
      <c r="ET728" s="36"/>
      <c r="EU728" s="36"/>
    </row>
    <row r="729" spans="1:151" ht="183.75" customHeight="1" x14ac:dyDescent="0.3">
      <c r="A729" s="36"/>
      <c r="B729" s="36"/>
      <c r="C729" s="36"/>
      <c r="D729" s="36"/>
      <c r="E729" s="37"/>
      <c r="F729" s="36"/>
      <c r="G729" s="36"/>
      <c r="H729" s="36"/>
      <c r="I729" s="37"/>
      <c r="J729" s="38"/>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8"/>
      <c r="AS729" s="36"/>
      <c r="AT729" s="36"/>
      <c r="AU729" s="36"/>
      <c r="AV729" s="36"/>
      <c r="AW729" s="36"/>
      <c r="AX729" s="36"/>
      <c r="AY729" s="36"/>
      <c r="AZ729" s="36"/>
      <c r="BA729" s="36"/>
      <c r="BB729" s="36"/>
      <c r="BC729" s="36"/>
      <c r="BD729" s="36"/>
      <c r="BE729" s="36"/>
      <c r="BF729" s="36"/>
      <c r="BG729" s="36"/>
      <c r="BH729" s="36"/>
      <c r="BI729" s="36"/>
      <c r="BJ729" s="36"/>
      <c r="BK729" s="36"/>
      <c r="BL729" s="36"/>
      <c r="BM729" s="36"/>
      <c r="BN729" s="36"/>
      <c r="BO729" s="36"/>
      <c r="BP729" s="36"/>
      <c r="BQ729" s="36"/>
      <c r="BR729" s="36"/>
      <c r="BS729" s="36"/>
      <c r="BT729" s="36"/>
      <c r="BU729" s="36"/>
      <c r="BV729" s="36"/>
      <c r="BW729" s="36"/>
      <c r="BX729" s="36"/>
      <c r="BY729" s="36"/>
      <c r="BZ729" s="36"/>
      <c r="CA729" s="36"/>
      <c r="CB729" s="36"/>
      <c r="CC729" s="36"/>
      <c r="CD729" s="36"/>
      <c r="CE729" s="36"/>
      <c r="CF729" s="36"/>
      <c r="CG729" s="36"/>
      <c r="CH729" s="36"/>
      <c r="CI729" s="36"/>
      <c r="CJ729" s="36"/>
      <c r="CK729" s="36"/>
      <c r="CL729" s="36"/>
      <c r="CM729" s="36"/>
      <c r="CN729" s="36"/>
      <c r="CO729" s="36"/>
      <c r="CP729" s="36"/>
      <c r="CQ729" s="36"/>
      <c r="CR729" s="36"/>
      <c r="CS729" s="36"/>
      <c r="CT729" s="36"/>
      <c r="CU729" s="36"/>
      <c r="CV729" s="36"/>
      <c r="CW729" s="36"/>
      <c r="CX729" s="36"/>
      <c r="CY729" s="36"/>
      <c r="CZ729" s="36"/>
      <c r="DA729" s="36"/>
      <c r="DB729" s="36"/>
      <c r="DC729" s="36"/>
      <c r="DD729" s="36"/>
      <c r="DE729" s="36"/>
      <c r="DF729" s="36"/>
      <c r="DG729" s="36"/>
      <c r="DH729" s="36"/>
      <c r="DI729" s="36"/>
      <c r="DJ729" s="36"/>
      <c r="DK729" s="36"/>
      <c r="DL729" s="36"/>
      <c r="DM729" s="36"/>
      <c r="DN729" s="36"/>
      <c r="DO729" s="36"/>
      <c r="DP729" s="36"/>
      <c r="DQ729" s="36"/>
      <c r="DR729" s="36"/>
      <c r="DS729" s="36"/>
      <c r="DT729" s="36"/>
      <c r="DU729" s="36"/>
      <c r="DV729" s="36"/>
      <c r="DW729" s="36"/>
      <c r="DX729" s="36"/>
      <c r="DY729" s="36"/>
      <c r="DZ729" s="36"/>
      <c r="EA729" s="36"/>
      <c r="EB729" s="36"/>
      <c r="EC729" s="36"/>
      <c r="ED729" s="36"/>
      <c r="EE729" s="36"/>
      <c r="EF729" s="36"/>
      <c r="EG729" s="36"/>
      <c r="EH729" s="36"/>
      <c r="EI729" s="36"/>
      <c r="EJ729" s="36"/>
      <c r="EK729" s="36"/>
      <c r="EL729" s="36"/>
      <c r="EM729" s="36"/>
      <c r="EN729" s="36"/>
      <c r="EO729" s="36"/>
      <c r="EP729" s="36"/>
      <c r="EQ729" s="36"/>
      <c r="ER729" s="36"/>
      <c r="ES729" s="36"/>
      <c r="ET729" s="36"/>
      <c r="EU729" s="36"/>
    </row>
    <row r="730" spans="1:151" ht="183.75" customHeight="1" x14ac:dyDescent="0.3">
      <c r="A730" s="36"/>
      <c r="B730" s="36"/>
      <c r="C730" s="36"/>
      <c r="D730" s="36"/>
      <c r="E730" s="37"/>
      <c r="F730" s="36"/>
      <c r="G730" s="36"/>
      <c r="H730" s="36"/>
      <c r="I730" s="37"/>
      <c r="J730" s="38"/>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8"/>
      <c r="AS730" s="36"/>
      <c r="AT730" s="36"/>
      <c r="AU730" s="36"/>
      <c r="AV730" s="36"/>
      <c r="AW730" s="36"/>
      <c r="AX730" s="36"/>
      <c r="AY730" s="36"/>
      <c r="AZ730" s="36"/>
      <c r="BA730" s="36"/>
      <c r="BB730" s="36"/>
      <c r="BC730" s="36"/>
      <c r="BD730" s="36"/>
      <c r="BE730" s="36"/>
      <c r="BF730" s="36"/>
      <c r="BG730" s="36"/>
      <c r="BH730" s="36"/>
      <c r="BI730" s="36"/>
      <c r="BJ730" s="36"/>
      <c r="BK730" s="36"/>
      <c r="BL730" s="36"/>
      <c r="BM730" s="36"/>
      <c r="BN730" s="36"/>
      <c r="BO730" s="36"/>
      <c r="BP730" s="36"/>
      <c r="BQ730" s="36"/>
      <c r="BR730" s="36"/>
      <c r="BS730" s="36"/>
      <c r="BT730" s="36"/>
      <c r="BU730" s="36"/>
      <c r="BV730" s="36"/>
      <c r="BW730" s="36"/>
      <c r="BX730" s="36"/>
      <c r="BY730" s="36"/>
      <c r="BZ730" s="36"/>
      <c r="CA730" s="36"/>
      <c r="CB730" s="36"/>
      <c r="CC730" s="36"/>
      <c r="CD730" s="36"/>
      <c r="CE730" s="36"/>
      <c r="CF730" s="36"/>
      <c r="CG730" s="36"/>
      <c r="CH730" s="36"/>
      <c r="CI730" s="36"/>
      <c r="CJ730" s="36"/>
      <c r="CK730" s="36"/>
      <c r="CL730" s="36"/>
      <c r="CM730" s="36"/>
      <c r="CN730" s="36"/>
      <c r="CO730" s="36"/>
      <c r="CP730" s="36"/>
      <c r="CQ730" s="36"/>
      <c r="CR730" s="36"/>
      <c r="CS730" s="36"/>
      <c r="CT730" s="36"/>
      <c r="CU730" s="36"/>
      <c r="CV730" s="36"/>
      <c r="CW730" s="36"/>
      <c r="CX730" s="36"/>
      <c r="CY730" s="36"/>
      <c r="CZ730" s="36"/>
      <c r="DA730" s="36"/>
      <c r="DB730" s="36"/>
      <c r="DC730" s="36"/>
      <c r="DD730" s="36"/>
      <c r="DE730" s="36"/>
      <c r="DF730" s="36"/>
      <c r="DG730" s="36"/>
      <c r="DH730" s="36"/>
      <c r="DI730" s="36"/>
      <c r="DJ730" s="36"/>
      <c r="DK730" s="36"/>
      <c r="DL730" s="36"/>
      <c r="DM730" s="36"/>
      <c r="DN730" s="36"/>
      <c r="DO730" s="36"/>
      <c r="DP730" s="36"/>
      <c r="DQ730" s="36"/>
      <c r="DR730" s="36"/>
      <c r="DS730" s="36"/>
      <c r="DT730" s="36"/>
      <c r="DU730" s="36"/>
      <c r="DV730" s="36"/>
      <c r="DW730" s="36"/>
      <c r="DX730" s="36"/>
      <c r="DY730" s="36"/>
      <c r="DZ730" s="36"/>
      <c r="EA730" s="36"/>
      <c r="EB730" s="36"/>
      <c r="EC730" s="36"/>
      <c r="ED730" s="36"/>
      <c r="EE730" s="36"/>
      <c r="EF730" s="36"/>
      <c r="EG730" s="36"/>
      <c r="EH730" s="36"/>
      <c r="EI730" s="36"/>
      <c r="EJ730" s="36"/>
      <c r="EK730" s="36"/>
      <c r="EL730" s="36"/>
      <c r="EM730" s="36"/>
      <c r="EN730" s="36"/>
      <c r="EO730" s="36"/>
      <c r="EP730" s="36"/>
      <c r="EQ730" s="36"/>
      <c r="ER730" s="36"/>
      <c r="ES730" s="36"/>
      <c r="ET730" s="36"/>
      <c r="EU730" s="36"/>
    </row>
    <row r="731" spans="1:151" ht="183.75" customHeight="1" x14ac:dyDescent="0.3">
      <c r="A731" s="36"/>
      <c r="B731" s="36"/>
      <c r="C731" s="36"/>
      <c r="D731" s="36"/>
      <c r="E731" s="37"/>
      <c r="F731" s="36"/>
      <c r="G731" s="36"/>
      <c r="H731" s="36"/>
      <c r="I731" s="37"/>
      <c r="J731" s="38"/>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8"/>
      <c r="AS731" s="36"/>
      <c r="AT731" s="36"/>
      <c r="AU731" s="36"/>
      <c r="AV731" s="36"/>
      <c r="AW731" s="36"/>
      <c r="AX731" s="36"/>
      <c r="AY731" s="36"/>
      <c r="AZ731" s="36"/>
      <c r="BA731" s="36"/>
      <c r="BB731" s="36"/>
      <c r="BC731" s="36"/>
      <c r="BD731" s="36"/>
      <c r="BE731" s="36"/>
      <c r="BF731" s="36"/>
      <c r="BG731" s="36"/>
      <c r="BH731" s="36"/>
      <c r="BI731" s="36"/>
      <c r="BJ731" s="36"/>
      <c r="BK731" s="36"/>
      <c r="BL731" s="36"/>
      <c r="BM731" s="36"/>
      <c r="BN731" s="36"/>
      <c r="BO731" s="36"/>
      <c r="BP731" s="36"/>
      <c r="BQ731" s="36"/>
      <c r="BR731" s="36"/>
      <c r="BS731" s="36"/>
      <c r="BT731" s="36"/>
      <c r="BU731" s="36"/>
      <c r="BV731" s="36"/>
      <c r="BW731" s="36"/>
      <c r="BX731" s="36"/>
      <c r="BY731" s="36"/>
      <c r="BZ731" s="36"/>
      <c r="CA731" s="36"/>
      <c r="CB731" s="36"/>
      <c r="CC731" s="36"/>
      <c r="CD731" s="36"/>
      <c r="CE731" s="36"/>
      <c r="CF731" s="36"/>
      <c r="CG731" s="36"/>
      <c r="CH731" s="36"/>
      <c r="CI731" s="36"/>
      <c r="CJ731" s="36"/>
      <c r="CK731" s="36"/>
      <c r="CL731" s="36"/>
      <c r="CM731" s="36"/>
      <c r="CN731" s="36"/>
      <c r="CO731" s="36"/>
      <c r="CP731" s="36"/>
      <c r="CQ731" s="36"/>
      <c r="CR731" s="36"/>
      <c r="CS731" s="36"/>
      <c r="CT731" s="36"/>
      <c r="CU731" s="36"/>
      <c r="CV731" s="36"/>
      <c r="CW731" s="36"/>
      <c r="CX731" s="36"/>
      <c r="CY731" s="36"/>
      <c r="CZ731" s="36"/>
      <c r="DA731" s="36"/>
      <c r="DB731" s="36"/>
      <c r="DC731" s="36"/>
      <c r="DD731" s="36"/>
      <c r="DE731" s="36"/>
      <c r="DF731" s="36"/>
      <c r="DG731" s="36"/>
      <c r="DH731" s="36"/>
      <c r="DI731" s="36"/>
      <c r="DJ731" s="36"/>
      <c r="DK731" s="36"/>
      <c r="DL731" s="36"/>
      <c r="DM731" s="36"/>
      <c r="DN731" s="36"/>
      <c r="DO731" s="36"/>
      <c r="DP731" s="36"/>
      <c r="DQ731" s="36"/>
      <c r="DR731" s="36"/>
      <c r="DS731" s="36"/>
      <c r="DT731" s="36"/>
      <c r="DU731" s="36"/>
      <c r="DV731" s="36"/>
      <c r="DW731" s="36"/>
      <c r="DX731" s="36"/>
      <c r="DY731" s="36"/>
      <c r="DZ731" s="36"/>
      <c r="EA731" s="36"/>
      <c r="EB731" s="36"/>
      <c r="EC731" s="36"/>
      <c r="ED731" s="36"/>
      <c r="EE731" s="36"/>
      <c r="EF731" s="36"/>
      <c r="EG731" s="36"/>
      <c r="EH731" s="36"/>
      <c r="EI731" s="36"/>
      <c r="EJ731" s="36"/>
      <c r="EK731" s="36"/>
      <c r="EL731" s="36"/>
      <c r="EM731" s="36"/>
      <c r="EN731" s="36"/>
      <c r="EO731" s="36"/>
      <c r="EP731" s="36"/>
      <c r="EQ731" s="36"/>
      <c r="ER731" s="36"/>
      <c r="ES731" s="36"/>
      <c r="ET731" s="36"/>
      <c r="EU731" s="36"/>
    </row>
    <row r="732" spans="1:151" ht="183.75" customHeight="1" x14ac:dyDescent="0.3">
      <c r="A732" s="36"/>
      <c r="B732" s="36"/>
      <c r="C732" s="36"/>
      <c r="D732" s="36"/>
      <c r="E732" s="37"/>
      <c r="F732" s="36"/>
      <c r="G732" s="36"/>
      <c r="H732" s="36"/>
      <c r="I732" s="37"/>
      <c r="J732" s="38"/>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8"/>
      <c r="AS732" s="36"/>
      <c r="AT732" s="36"/>
      <c r="AU732" s="36"/>
      <c r="AV732" s="36"/>
      <c r="AW732" s="36"/>
      <c r="AX732" s="36"/>
      <c r="AY732" s="36"/>
      <c r="AZ732" s="36"/>
      <c r="BA732" s="36"/>
      <c r="BB732" s="36"/>
      <c r="BC732" s="36"/>
      <c r="BD732" s="36"/>
      <c r="BE732" s="36"/>
      <c r="BF732" s="36"/>
      <c r="BG732" s="36"/>
      <c r="BH732" s="36"/>
      <c r="BI732" s="36"/>
      <c r="BJ732" s="36"/>
      <c r="BK732" s="36"/>
      <c r="BL732" s="36"/>
      <c r="BM732" s="36"/>
      <c r="BN732" s="36"/>
      <c r="BO732" s="36"/>
      <c r="BP732" s="36"/>
      <c r="BQ732" s="36"/>
      <c r="BR732" s="36"/>
      <c r="BS732" s="36"/>
      <c r="BT732" s="36"/>
      <c r="BU732" s="36"/>
      <c r="BV732" s="36"/>
      <c r="BW732" s="36"/>
      <c r="BX732" s="36"/>
      <c r="BY732" s="36"/>
      <c r="BZ732" s="36"/>
      <c r="CA732" s="36"/>
      <c r="CB732" s="36"/>
      <c r="CC732" s="36"/>
      <c r="CD732" s="36"/>
      <c r="CE732" s="36"/>
      <c r="CF732" s="36"/>
      <c r="CG732" s="36"/>
      <c r="CH732" s="36"/>
      <c r="CI732" s="36"/>
      <c r="CJ732" s="36"/>
      <c r="CK732" s="36"/>
      <c r="CL732" s="36"/>
      <c r="CM732" s="36"/>
      <c r="CN732" s="36"/>
      <c r="CO732" s="36"/>
      <c r="CP732" s="36"/>
      <c r="CQ732" s="36"/>
      <c r="CR732" s="36"/>
      <c r="CS732" s="36"/>
      <c r="CT732" s="36"/>
      <c r="CU732" s="36"/>
      <c r="CV732" s="36"/>
      <c r="CW732" s="36"/>
      <c r="CX732" s="36"/>
      <c r="CY732" s="36"/>
      <c r="CZ732" s="36"/>
      <c r="DA732" s="36"/>
      <c r="DB732" s="36"/>
      <c r="DC732" s="36"/>
      <c r="DD732" s="36"/>
      <c r="DE732" s="36"/>
      <c r="DF732" s="36"/>
      <c r="DG732" s="36"/>
      <c r="DH732" s="36"/>
      <c r="DI732" s="36"/>
      <c r="DJ732" s="36"/>
      <c r="DK732" s="36"/>
      <c r="DL732" s="36"/>
      <c r="DM732" s="36"/>
      <c r="DN732" s="36"/>
      <c r="DO732" s="36"/>
      <c r="DP732" s="36"/>
      <c r="DQ732" s="36"/>
      <c r="DR732" s="36"/>
      <c r="DS732" s="36"/>
      <c r="DT732" s="36"/>
      <c r="DU732" s="36"/>
      <c r="DV732" s="36"/>
      <c r="DW732" s="36"/>
      <c r="DX732" s="36"/>
      <c r="DY732" s="36"/>
      <c r="DZ732" s="36"/>
      <c r="EA732" s="36"/>
      <c r="EB732" s="36"/>
      <c r="EC732" s="36"/>
      <c r="ED732" s="36"/>
      <c r="EE732" s="36"/>
      <c r="EF732" s="36"/>
      <c r="EG732" s="36"/>
      <c r="EH732" s="36"/>
      <c r="EI732" s="36"/>
      <c r="EJ732" s="36"/>
      <c r="EK732" s="36"/>
      <c r="EL732" s="36"/>
      <c r="EM732" s="36"/>
      <c r="EN732" s="36"/>
      <c r="EO732" s="36"/>
      <c r="EP732" s="36"/>
      <c r="EQ732" s="36"/>
      <c r="ER732" s="36"/>
      <c r="ES732" s="36"/>
      <c r="ET732" s="36"/>
      <c r="EU732" s="36"/>
    </row>
    <row r="733" spans="1:151" ht="183.75" customHeight="1" x14ac:dyDescent="0.3">
      <c r="A733" s="36"/>
      <c r="B733" s="36"/>
      <c r="C733" s="36"/>
      <c r="D733" s="36"/>
      <c r="E733" s="37"/>
      <c r="F733" s="36"/>
      <c r="G733" s="36"/>
      <c r="H733" s="36"/>
      <c r="I733" s="37"/>
      <c r="J733" s="38"/>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8"/>
      <c r="AS733" s="36"/>
      <c r="AT733" s="36"/>
      <c r="AU733" s="36"/>
      <c r="AV733" s="36"/>
      <c r="AW733" s="36"/>
      <c r="AX733" s="36"/>
      <c r="AY733" s="36"/>
      <c r="AZ733" s="36"/>
      <c r="BA733" s="36"/>
      <c r="BB733" s="36"/>
      <c r="BC733" s="36"/>
      <c r="BD733" s="36"/>
      <c r="BE733" s="36"/>
      <c r="BF733" s="36"/>
      <c r="BG733" s="36"/>
      <c r="BH733" s="36"/>
      <c r="BI733" s="36"/>
      <c r="BJ733" s="36"/>
      <c r="BK733" s="36"/>
      <c r="BL733" s="36"/>
      <c r="BM733" s="36"/>
      <c r="BN733" s="36"/>
      <c r="BO733" s="36"/>
      <c r="BP733" s="36"/>
      <c r="BQ733" s="36"/>
      <c r="BR733" s="36"/>
      <c r="BS733" s="36"/>
      <c r="BT733" s="36"/>
      <c r="BU733" s="36"/>
      <c r="BV733" s="36"/>
      <c r="BW733" s="36"/>
      <c r="BX733" s="36"/>
      <c r="BY733" s="36"/>
      <c r="BZ733" s="36"/>
      <c r="CA733" s="36"/>
      <c r="CB733" s="36"/>
      <c r="CC733" s="36"/>
      <c r="CD733" s="36"/>
      <c r="CE733" s="36"/>
      <c r="CF733" s="36"/>
      <c r="CG733" s="36"/>
      <c r="CH733" s="36"/>
      <c r="CI733" s="36"/>
      <c r="CJ733" s="36"/>
      <c r="CK733" s="36"/>
      <c r="CL733" s="36"/>
      <c r="CM733" s="36"/>
      <c r="CN733" s="36"/>
      <c r="CO733" s="36"/>
      <c r="CP733" s="36"/>
      <c r="CQ733" s="36"/>
      <c r="CR733" s="36"/>
      <c r="CS733" s="36"/>
      <c r="CT733" s="36"/>
      <c r="CU733" s="36"/>
      <c r="CV733" s="36"/>
      <c r="CW733" s="36"/>
      <c r="CX733" s="36"/>
      <c r="CY733" s="36"/>
      <c r="CZ733" s="36"/>
      <c r="DA733" s="36"/>
      <c r="DB733" s="36"/>
      <c r="DC733" s="36"/>
      <c r="DD733" s="36"/>
      <c r="DE733" s="36"/>
      <c r="DF733" s="36"/>
      <c r="DG733" s="36"/>
      <c r="DH733" s="36"/>
      <c r="DI733" s="36"/>
      <c r="DJ733" s="36"/>
      <c r="DK733" s="36"/>
      <c r="DL733" s="36"/>
      <c r="DM733" s="36"/>
      <c r="DN733" s="36"/>
      <c r="DO733" s="36"/>
      <c r="DP733" s="36"/>
      <c r="DQ733" s="36"/>
      <c r="DR733" s="36"/>
      <c r="DS733" s="36"/>
      <c r="DT733" s="36"/>
      <c r="DU733" s="36"/>
      <c r="DV733" s="36"/>
      <c r="DW733" s="36"/>
      <c r="DX733" s="36"/>
      <c r="DY733" s="36"/>
      <c r="DZ733" s="36"/>
      <c r="EA733" s="36"/>
      <c r="EB733" s="36"/>
      <c r="EC733" s="36"/>
      <c r="ED733" s="36"/>
      <c r="EE733" s="36"/>
      <c r="EF733" s="36"/>
      <c r="EG733" s="36"/>
      <c r="EH733" s="36"/>
      <c r="EI733" s="36"/>
      <c r="EJ733" s="36"/>
      <c r="EK733" s="36"/>
      <c r="EL733" s="36"/>
      <c r="EM733" s="36"/>
      <c r="EN733" s="36"/>
      <c r="EO733" s="36"/>
      <c r="EP733" s="36"/>
      <c r="EQ733" s="36"/>
      <c r="ER733" s="36"/>
      <c r="ES733" s="36"/>
      <c r="ET733" s="36"/>
      <c r="EU733" s="36"/>
    </row>
    <row r="734" spans="1:151" ht="183.75" customHeight="1" x14ac:dyDescent="0.3">
      <c r="A734" s="36"/>
      <c r="B734" s="36"/>
      <c r="C734" s="36"/>
      <c r="D734" s="36"/>
      <c r="E734" s="37"/>
      <c r="F734" s="36"/>
      <c r="G734" s="36"/>
      <c r="H734" s="36"/>
      <c r="I734" s="37"/>
      <c r="J734" s="38"/>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8"/>
      <c r="AS734" s="36"/>
      <c r="AT734" s="36"/>
      <c r="AU734" s="36"/>
      <c r="AV734" s="36"/>
      <c r="AW734" s="36"/>
      <c r="AX734" s="36"/>
      <c r="AY734" s="36"/>
      <c r="AZ734" s="36"/>
      <c r="BA734" s="36"/>
      <c r="BB734" s="36"/>
      <c r="BC734" s="36"/>
      <c r="BD734" s="36"/>
      <c r="BE734" s="36"/>
      <c r="BF734" s="36"/>
      <c r="BG734" s="36"/>
      <c r="BH734" s="36"/>
      <c r="BI734" s="36"/>
      <c r="BJ734" s="36"/>
      <c r="BK734" s="36"/>
      <c r="BL734" s="36"/>
      <c r="BM734" s="36"/>
      <c r="BN734" s="36"/>
      <c r="BO734" s="36"/>
      <c r="BP734" s="36"/>
      <c r="BQ734" s="36"/>
      <c r="BR734" s="36"/>
      <c r="BS734" s="36"/>
      <c r="BT734" s="36"/>
      <c r="BU734" s="36"/>
      <c r="BV734" s="36"/>
      <c r="BW734" s="36"/>
      <c r="BX734" s="36"/>
      <c r="BY734" s="36"/>
      <c r="BZ734" s="36"/>
      <c r="CA734" s="36"/>
      <c r="CB734" s="36"/>
      <c r="CC734" s="36"/>
      <c r="CD734" s="36"/>
      <c r="CE734" s="36"/>
      <c r="CF734" s="36"/>
      <c r="CG734" s="36"/>
      <c r="CH734" s="36"/>
      <c r="CI734" s="36"/>
      <c r="CJ734" s="36"/>
      <c r="CK734" s="36"/>
      <c r="CL734" s="36"/>
      <c r="CM734" s="36"/>
      <c r="CN734" s="36"/>
      <c r="CO734" s="36"/>
      <c r="CP734" s="36"/>
      <c r="CQ734" s="36"/>
      <c r="CR734" s="36"/>
      <c r="CS734" s="36"/>
      <c r="CT734" s="36"/>
      <c r="CU734" s="36"/>
      <c r="CV734" s="36"/>
      <c r="CW734" s="36"/>
      <c r="CX734" s="36"/>
      <c r="CY734" s="36"/>
      <c r="CZ734" s="36"/>
      <c r="DA734" s="36"/>
      <c r="DB734" s="36"/>
      <c r="DC734" s="36"/>
      <c r="DD734" s="36"/>
      <c r="DE734" s="36"/>
      <c r="DF734" s="36"/>
      <c r="DG734" s="36"/>
      <c r="DH734" s="36"/>
      <c r="DI734" s="36"/>
      <c r="DJ734" s="36"/>
      <c r="DK734" s="36"/>
      <c r="DL734" s="36"/>
      <c r="DM734" s="36"/>
      <c r="DN734" s="36"/>
      <c r="DO734" s="36"/>
      <c r="DP734" s="36"/>
      <c r="DQ734" s="36"/>
      <c r="DR734" s="36"/>
      <c r="DS734" s="36"/>
      <c r="DT734" s="36"/>
      <c r="DU734" s="36"/>
      <c r="DV734" s="36"/>
      <c r="DW734" s="36"/>
      <c r="DX734" s="36"/>
      <c r="DY734" s="36"/>
      <c r="DZ734" s="36"/>
      <c r="EA734" s="36"/>
      <c r="EB734" s="36"/>
      <c r="EC734" s="36"/>
      <c r="ED734" s="36"/>
      <c r="EE734" s="36"/>
      <c r="EF734" s="36"/>
      <c r="EG734" s="36"/>
      <c r="EH734" s="36"/>
      <c r="EI734" s="36"/>
      <c r="EJ734" s="36"/>
      <c r="EK734" s="36"/>
      <c r="EL734" s="36"/>
      <c r="EM734" s="36"/>
      <c r="EN734" s="36"/>
      <c r="EO734" s="36"/>
      <c r="EP734" s="36"/>
      <c r="EQ734" s="36"/>
      <c r="ER734" s="36"/>
      <c r="ES734" s="36"/>
      <c r="ET734" s="36"/>
      <c r="EU734" s="36"/>
    </row>
    <row r="735" spans="1:151" ht="183.75" customHeight="1" x14ac:dyDescent="0.3">
      <c r="A735" s="36"/>
      <c r="B735" s="36"/>
      <c r="C735" s="36"/>
      <c r="D735" s="36"/>
      <c r="E735" s="37"/>
      <c r="F735" s="36"/>
      <c r="G735" s="36"/>
      <c r="H735" s="36"/>
      <c r="I735" s="37"/>
      <c r="J735" s="38"/>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8"/>
      <c r="AS735" s="36"/>
      <c r="AT735" s="36"/>
      <c r="AU735" s="36"/>
      <c r="AV735" s="36"/>
      <c r="AW735" s="36"/>
      <c r="AX735" s="36"/>
      <c r="AY735" s="36"/>
      <c r="AZ735" s="36"/>
      <c r="BA735" s="36"/>
      <c r="BB735" s="36"/>
      <c r="BC735" s="36"/>
      <c r="BD735" s="36"/>
      <c r="BE735" s="36"/>
      <c r="BF735" s="36"/>
      <c r="BG735" s="36"/>
      <c r="BH735" s="36"/>
      <c r="BI735" s="36"/>
      <c r="BJ735" s="36"/>
      <c r="BK735" s="36"/>
      <c r="BL735" s="36"/>
      <c r="BM735" s="36"/>
      <c r="BN735" s="36"/>
      <c r="BO735" s="36"/>
      <c r="BP735" s="36"/>
      <c r="BQ735" s="36"/>
      <c r="BR735" s="36"/>
      <c r="BS735" s="36"/>
      <c r="BT735" s="36"/>
      <c r="BU735" s="36"/>
      <c r="BV735" s="36"/>
      <c r="BW735" s="36"/>
      <c r="BX735" s="36"/>
      <c r="BY735" s="36"/>
      <c r="BZ735" s="36"/>
      <c r="CA735" s="36"/>
      <c r="CB735" s="36"/>
      <c r="CC735" s="36"/>
      <c r="CD735" s="36"/>
      <c r="CE735" s="36"/>
      <c r="CF735" s="36"/>
      <c r="CG735" s="36"/>
      <c r="CH735" s="36"/>
      <c r="CI735" s="36"/>
      <c r="CJ735" s="36"/>
      <c r="CK735" s="36"/>
      <c r="CL735" s="36"/>
      <c r="CM735" s="36"/>
      <c r="CN735" s="36"/>
      <c r="CO735" s="36"/>
      <c r="CP735" s="36"/>
      <c r="CQ735" s="36"/>
      <c r="CR735" s="36"/>
      <c r="CS735" s="36"/>
      <c r="CT735" s="36"/>
      <c r="CU735" s="36"/>
      <c r="CV735" s="36"/>
      <c r="CW735" s="36"/>
      <c r="CX735" s="36"/>
      <c r="CY735" s="36"/>
      <c r="CZ735" s="36"/>
      <c r="DA735" s="36"/>
      <c r="DB735" s="36"/>
      <c r="DC735" s="36"/>
      <c r="DD735" s="36"/>
      <c r="DE735" s="36"/>
      <c r="DF735" s="36"/>
      <c r="DG735" s="36"/>
      <c r="DH735" s="36"/>
      <c r="DI735" s="36"/>
      <c r="DJ735" s="36"/>
      <c r="DK735" s="36"/>
      <c r="DL735" s="36"/>
      <c r="DM735" s="36"/>
      <c r="DN735" s="36"/>
      <c r="DO735" s="36"/>
      <c r="DP735" s="36"/>
      <c r="DQ735" s="36"/>
      <c r="DR735" s="36"/>
      <c r="DS735" s="36"/>
      <c r="DT735" s="36"/>
      <c r="DU735" s="36"/>
      <c r="DV735" s="36"/>
      <c r="DW735" s="36"/>
      <c r="DX735" s="36"/>
      <c r="DY735" s="36"/>
      <c r="DZ735" s="36"/>
      <c r="EA735" s="36"/>
      <c r="EB735" s="36"/>
      <c r="EC735" s="36"/>
      <c r="ED735" s="36"/>
      <c r="EE735" s="36"/>
      <c r="EF735" s="36"/>
      <c r="EG735" s="36"/>
      <c r="EH735" s="36"/>
      <c r="EI735" s="36"/>
      <c r="EJ735" s="36"/>
      <c r="EK735" s="36"/>
      <c r="EL735" s="36"/>
      <c r="EM735" s="36"/>
      <c r="EN735" s="36"/>
      <c r="EO735" s="36"/>
      <c r="EP735" s="36"/>
      <c r="EQ735" s="36"/>
      <c r="ER735" s="36"/>
      <c r="ES735" s="36"/>
      <c r="ET735" s="36"/>
      <c r="EU735" s="36"/>
    </row>
    <row r="736" spans="1:151" ht="183.75" customHeight="1" x14ac:dyDescent="0.3">
      <c r="A736" s="36"/>
      <c r="B736" s="36"/>
      <c r="C736" s="36"/>
      <c r="D736" s="36"/>
      <c r="E736" s="37"/>
      <c r="F736" s="36"/>
      <c r="G736" s="36"/>
      <c r="H736" s="36"/>
      <c r="I736" s="37"/>
      <c r="J736" s="38"/>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8"/>
      <c r="AS736" s="36"/>
      <c r="AT736" s="36"/>
      <c r="AU736" s="36"/>
      <c r="AV736" s="36"/>
      <c r="AW736" s="36"/>
      <c r="AX736" s="36"/>
      <c r="AY736" s="36"/>
      <c r="AZ736" s="36"/>
      <c r="BA736" s="36"/>
      <c r="BB736" s="36"/>
      <c r="BC736" s="36"/>
      <c r="BD736" s="36"/>
      <c r="BE736" s="36"/>
      <c r="BF736" s="36"/>
      <c r="BG736" s="36"/>
      <c r="BH736" s="36"/>
      <c r="BI736" s="36"/>
      <c r="BJ736" s="36"/>
      <c r="BK736" s="36"/>
      <c r="BL736" s="36"/>
      <c r="BM736" s="36"/>
      <c r="BN736" s="36"/>
      <c r="BO736" s="36"/>
      <c r="BP736" s="36"/>
      <c r="BQ736" s="36"/>
      <c r="BR736" s="36"/>
      <c r="BS736" s="36"/>
      <c r="BT736" s="36"/>
      <c r="BU736" s="36"/>
      <c r="BV736" s="36"/>
      <c r="BW736" s="36"/>
      <c r="BX736" s="36"/>
      <c r="BY736" s="36"/>
      <c r="BZ736" s="36"/>
      <c r="CA736" s="36"/>
      <c r="CB736" s="36"/>
      <c r="CC736" s="36"/>
      <c r="CD736" s="36"/>
      <c r="CE736" s="36"/>
      <c r="CF736" s="36"/>
      <c r="CG736" s="36"/>
      <c r="CH736" s="36"/>
      <c r="CI736" s="36"/>
      <c r="CJ736" s="36"/>
      <c r="CK736" s="36"/>
      <c r="CL736" s="36"/>
      <c r="CM736" s="36"/>
      <c r="CN736" s="36"/>
      <c r="CO736" s="36"/>
      <c r="CP736" s="36"/>
      <c r="CQ736" s="36"/>
      <c r="CR736" s="36"/>
      <c r="CS736" s="36"/>
      <c r="CT736" s="36"/>
      <c r="CU736" s="36"/>
      <c r="CV736" s="36"/>
      <c r="CW736" s="36"/>
      <c r="CX736" s="36"/>
      <c r="CY736" s="36"/>
      <c r="CZ736" s="36"/>
      <c r="DA736" s="36"/>
      <c r="DB736" s="36"/>
      <c r="DC736" s="36"/>
      <c r="DD736" s="36"/>
      <c r="DE736" s="36"/>
      <c r="DF736" s="36"/>
      <c r="DG736" s="36"/>
      <c r="DH736" s="36"/>
      <c r="DI736" s="36"/>
      <c r="DJ736" s="36"/>
      <c r="DK736" s="36"/>
      <c r="DL736" s="36"/>
      <c r="DM736" s="36"/>
      <c r="DN736" s="36"/>
      <c r="DO736" s="36"/>
      <c r="DP736" s="36"/>
      <c r="DQ736" s="36"/>
      <c r="DR736" s="36"/>
      <c r="DS736" s="36"/>
      <c r="DT736" s="36"/>
      <c r="DU736" s="36"/>
      <c r="DV736" s="36"/>
      <c r="DW736" s="36"/>
      <c r="DX736" s="36"/>
      <c r="DY736" s="36"/>
      <c r="DZ736" s="36"/>
      <c r="EA736" s="36"/>
      <c r="EB736" s="36"/>
      <c r="EC736" s="36"/>
      <c r="ED736" s="36"/>
      <c r="EE736" s="36"/>
      <c r="EF736" s="36"/>
      <c r="EG736" s="36"/>
      <c r="EH736" s="36"/>
      <c r="EI736" s="36"/>
      <c r="EJ736" s="36"/>
      <c r="EK736" s="36"/>
      <c r="EL736" s="36"/>
      <c r="EM736" s="36"/>
      <c r="EN736" s="36"/>
      <c r="EO736" s="36"/>
      <c r="EP736" s="36"/>
      <c r="EQ736" s="36"/>
      <c r="ER736" s="36"/>
      <c r="ES736" s="36"/>
      <c r="ET736" s="36"/>
      <c r="EU736" s="36"/>
    </row>
    <row r="737" spans="1:151" ht="183.75" customHeight="1" x14ac:dyDescent="0.3">
      <c r="A737" s="36"/>
      <c r="B737" s="36"/>
      <c r="C737" s="36"/>
      <c r="D737" s="36"/>
      <c r="E737" s="37"/>
      <c r="F737" s="36"/>
      <c r="G737" s="36"/>
      <c r="H737" s="36"/>
      <c r="I737" s="37"/>
      <c r="J737" s="38"/>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8"/>
      <c r="AS737" s="36"/>
      <c r="AT737" s="36"/>
      <c r="AU737" s="36"/>
      <c r="AV737" s="36"/>
      <c r="AW737" s="36"/>
      <c r="AX737" s="36"/>
      <c r="AY737" s="36"/>
      <c r="AZ737" s="36"/>
      <c r="BA737" s="36"/>
      <c r="BB737" s="36"/>
      <c r="BC737" s="36"/>
      <c r="BD737" s="36"/>
      <c r="BE737" s="36"/>
      <c r="BF737" s="36"/>
      <c r="BG737" s="36"/>
      <c r="BH737" s="36"/>
      <c r="BI737" s="36"/>
      <c r="BJ737" s="36"/>
      <c r="BK737" s="36"/>
      <c r="BL737" s="36"/>
      <c r="BM737" s="36"/>
      <c r="BN737" s="36"/>
      <c r="BO737" s="36"/>
      <c r="BP737" s="36"/>
      <c r="BQ737" s="36"/>
      <c r="BR737" s="36"/>
      <c r="BS737" s="36"/>
      <c r="BT737" s="36"/>
      <c r="BU737" s="36"/>
      <c r="BV737" s="36"/>
      <c r="BW737" s="36"/>
      <c r="BX737" s="36"/>
      <c r="BY737" s="36"/>
      <c r="BZ737" s="36"/>
      <c r="CA737" s="36"/>
      <c r="CB737" s="36"/>
      <c r="CC737" s="36"/>
      <c r="CD737" s="36"/>
      <c r="CE737" s="36"/>
      <c r="CF737" s="36"/>
      <c r="CG737" s="36"/>
      <c r="CH737" s="36"/>
      <c r="CI737" s="36"/>
      <c r="CJ737" s="36"/>
      <c r="CK737" s="36"/>
      <c r="CL737" s="36"/>
      <c r="CM737" s="36"/>
      <c r="CN737" s="36"/>
      <c r="CO737" s="36"/>
      <c r="CP737" s="36"/>
      <c r="CQ737" s="36"/>
      <c r="CR737" s="36"/>
      <c r="CS737" s="36"/>
      <c r="CT737" s="36"/>
      <c r="CU737" s="36"/>
      <c r="CV737" s="36"/>
      <c r="CW737" s="36"/>
      <c r="CX737" s="36"/>
      <c r="CY737" s="36"/>
      <c r="CZ737" s="36"/>
      <c r="DA737" s="36"/>
      <c r="DB737" s="36"/>
      <c r="DC737" s="36"/>
      <c r="DD737" s="36"/>
      <c r="DE737" s="36"/>
      <c r="DF737" s="36"/>
      <c r="DG737" s="36"/>
      <c r="DH737" s="36"/>
      <c r="DI737" s="36"/>
      <c r="DJ737" s="36"/>
      <c r="DK737" s="36"/>
      <c r="DL737" s="36"/>
      <c r="DM737" s="36"/>
      <c r="DN737" s="36"/>
      <c r="DO737" s="36"/>
      <c r="DP737" s="36"/>
      <c r="DQ737" s="36"/>
      <c r="DR737" s="36"/>
      <c r="DS737" s="36"/>
      <c r="DT737" s="36"/>
      <c r="DU737" s="36"/>
      <c r="DV737" s="36"/>
      <c r="DW737" s="36"/>
      <c r="DX737" s="36"/>
      <c r="DY737" s="36"/>
      <c r="DZ737" s="36"/>
      <c r="EA737" s="36"/>
      <c r="EB737" s="36"/>
      <c r="EC737" s="36"/>
      <c r="ED737" s="36"/>
      <c r="EE737" s="36"/>
      <c r="EF737" s="36"/>
      <c r="EG737" s="36"/>
      <c r="EH737" s="36"/>
      <c r="EI737" s="36"/>
      <c r="EJ737" s="36"/>
      <c r="EK737" s="36"/>
      <c r="EL737" s="36"/>
      <c r="EM737" s="36"/>
      <c r="EN737" s="36"/>
      <c r="EO737" s="36"/>
      <c r="EP737" s="36"/>
      <c r="EQ737" s="36"/>
      <c r="ER737" s="36"/>
      <c r="ES737" s="36"/>
      <c r="ET737" s="36"/>
      <c r="EU737" s="36"/>
    </row>
    <row r="738" spans="1:151" ht="183.75" customHeight="1" x14ac:dyDescent="0.3">
      <c r="A738" s="36"/>
      <c r="B738" s="36"/>
      <c r="C738" s="36"/>
      <c r="D738" s="36"/>
      <c r="E738" s="37"/>
      <c r="F738" s="36"/>
      <c r="G738" s="36"/>
      <c r="H738" s="36"/>
      <c r="I738" s="37"/>
      <c r="J738" s="38"/>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8"/>
      <c r="AS738" s="36"/>
      <c r="AT738" s="36"/>
      <c r="AU738" s="36"/>
      <c r="AV738" s="36"/>
      <c r="AW738" s="36"/>
      <c r="AX738" s="36"/>
      <c r="AY738" s="36"/>
      <c r="AZ738" s="36"/>
      <c r="BA738" s="36"/>
      <c r="BB738" s="36"/>
      <c r="BC738" s="36"/>
      <c r="BD738" s="36"/>
      <c r="BE738" s="36"/>
      <c r="BF738" s="36"/>
      <c r="BG738" s="36"/>
      <c r="BH738" s="36"/>
      <c r="BI738" s="36"/>
      <c r="BJ738" s="36"/>
      <c r="BK738" s="36"/>
      <c r="BL738" s="36"/>
      <c r="BM738" s="36"/>
      <c r="BN738" s="36"/>
      <c r="BO738" s="36"/>
      <c r="BP738" s="36"/>
      <c r="BQ738" s="36"/>
      <c r="BR738" s="36"/>
      <c r="BS738" s="36"/>
      <c r="BT738" s="36"/>
      <c r="BU738" s="36"/>
      <c r="BV738" s="36"/>
      <c r="BW738" s="36"/>
      <c r="BX738" s="36"/>
      <c r="BY738" s="36"/>
      <c r="BZ738" s="36"/>
      <c r="CA738" s="36"/>
      <c r="CB738" s="36"/>
      <c r="CC738" s="36"/>
      <c r="CD738" s="36"/>
      <c r="CE738" s="36"/>
      <c r="CF738" s="36"/>
      <c r="CG738" s="36"/>
      <c r="CH738" s="36"/>
      <c r="CI738" s="36"/>
      <c r="CJ738" s="36"/>
      <c r="CK738" s="36"/>
      <c r="CL738" s="36"/>
      <c r="CM738" s="36"/>
      <c r="CN738" s="36"/>
      <c r="CO738" s="36"/>
      <c r="CP738" s="36"/>
      <c r="CQ738" s="36"/>
      <c r="CR738" s="36"/>
      <c r="CS738" s="36"/>
      <c r="CT738" s="36"/>
      <c r="CU738" s="36"/>
      <c r="CV738" s="36"/>
      <c r="CW738" s="36"/>
      <c r="CX738" s="36"/>
      <c r="CY738" s="36"/>
      <c r="CZ738" s="36"/>
      <c r="DA738" s="36"/>
      <c r="DB738" s="36"/>
      <c r="DC738" s="36"/>
      <c r="DD738" s="36"/>
      <c r="DE738" s="36"/>
      <c r="DF738" s="36"/>
      <c r="DG738" s="36"/>
      <c r="DH738" s="36"/>
      <c r="DI738" s="36"/>
      <c r="DJ738" s="36"/>
      <c r="DK738" s="36"/>
      <c r="DL738" s="36"/>
      <c r="DM738" s="36"/>
      <c r="DN738" s="36"/>
      <c r="DO738" s="36"/>
      <c r="DP738" s="36"/>
      <c r="DQ738" s="36"/>
      <c r="DR738" s="36"/>
      <c r="DS738" s="36"/>
      <c r="DT738" s="36"/>
      <c r="DU738" s="36"/>
      <c r="DV738" s="36"/>
      <c r="DW738" s="36"/>
      <c r="DX738" s="36"/>
      <c r="DY738" s="36"/>
      <c r="DZ738" s="36"/>
      <c r="EA738" s="36"/>
      <c r="EB738" s="36"/>
      <c r="EC738" s="36"/>
      <c r="ED738" s="36"/>
      <c r="EE738" s="36"/>
      <c r="EF738" s="36"/>
      <c r="EG738" s="36"/>
      <c r="EH738" s="36"/>
      <c r="EI738" s="36"/>
      <c r="EJ738" s="36"/>
      <c r="EK738" s="36"/>
      <c r="EL738" s="36"/>
      <c r="EM738" s="36"/>
      <c r="EN738" s="36"/>
      <c r="EO738" s="36"/>
      <c r="EP738" s="36"/>
      <c r="EQ738" s="36"/>
      <c r="ER738" s="36"/>
      <c r="ES738" s="36"/>
      <c r="ET738" s="36"/>
      <c r="EU738" s="36"/>
    </row>
    <row r="739" spans="1:151" ht="183.75" customHeight="1" x14ac:dyDescent="0.3">
      <c r="A739" s="36"/>
      <c r="B739" s="36"/>
      <c r="C739" s="36"/>
      <c r="D739" s="36"/>
      <c r="E739" s="37"/>
      <c r="F739" s="36"/>
      <c r="G739" s="36"/>
      <c r="H739" s="36"/>
      <c r="I739" s="37"/>
      <c r="J739" s="38"/>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8"/>
      <c r="AS739" s="36"/>
      <c r="AT739" s="36"/>
      <c r="AU739" s="36"/>
      <c r="AV739" s="36"/>
      <c r="AW739" s="36"/>
      <c r="AX739" s="36"/>
      <c r="AY739" s="36"/>
      <c r="AZ739" s="36"/>
      <c r="BA739" s="36"/>
      <c r="BB739" s="36"/>
      <c r="BC739" s="36"/>
      <c r="BD739" s="36"/>
      <c r="BE739" s="36"/>
      <c r="BF739" s="36"/>
      <c r="BG739" s="36"/>
      <c r="BH739" s="36"/>
      <c r="BI739" s="36"/>
      <c r="BJ739" s="36"/>
      <c r="BK739" s="36"/>
      <c r="BL739" s="36"/>
      <c r="BM739" s="36"/>
      <c r="BN739" s="36"/>
      <c r="BO739" s="36"/>
      <c r="BP739" s="36"/>
      <c r="BQ739" s="36"/>
      <c r="BR739" s="36"/>
      <c r="BS739" s="36"/>
      <c r="BT739" s="36"/>
      <c r="BU739" s="36"/>
      <c r="BV739" s="36"/>
      <c r="BW739" s="36"/>
      <c r="BX739" s="36"/>
      <c r="BY739" s="36"/>
      <c r="BZ739" s="36"/>
      <c r="CA739" s="36"/>
      <c r="CB739" s="36"/>
      <c r="CC739" s="36"/>
      <c r="CD739" s="36"/>
      <c r="CE739" s="36"/>
      <c r="CF739" s="36"/>
      <c r="CG739" s="36"/>
      <c r="CH739" s="36"/>
      <c r="CI739" s="36"/>
      <c r="CJ739" s="36"/>
      <c r="CK739" s="36"/>
      <c r="CL739" s="36"/>
      <c r="CM739" s="36"/>
      <c r="CN739" s="36"/>
      <c r="CO739" s="36"/>
      <c r="CP739" s="36"/>
      <c r="CQ739" s="36"/>
      <c r="CR739" s="36"/>
      <c r="CS739" s="36"/>
      <c r="CT739" s="36"/>
      <c r="CU739" s="36"/>
      <c r="CV739" s="36"/>
      <c r="CW739" s="36"/>
      <c r="CX739" s="36"/>
      <c r="CY739" s="36"/>
      <c r="CZ739" s="36"/>
      <c r="DA739" s="36"/>
      <c r="DB739" s="36"/>
      <c r="DC739" s="36"/>
      <c r="DD739" s="36"/>
      <c r="DE739" s="36"/>
      <c r="DF739" s="36"/>
      <c r="DG739" s="36"/>
      <c r="DH739" s="36"/>
      <c r="DI739" s="36"/>
      <c r="DJ739" s="36"/>
      <c r="DK739" s="36"/>
      <c r="DL739" s="36"/>
      <c r="DM739" s="36"/>
      <c r="DN739" s="36"/>
      <c r="DO739" s="36"/>
      <c r="DP739" s="36"/>
      <c r="DQ739" s="36"/>
      <c r="DR739" s="36"/>
      <c r="DS739" s="36"/>
      <c r="DT739" s="36"/>
      <c r="DU739" s="36"/>
      <c r="DV739" s="36"/>
      <c r="DW739" s="36"/>
      <c r="DX739" s="36"/>
      <c r="DY739" s="36"/>
      <c r="DZ739" s="36"/>
      <c r="EA739" s="36"/>
      <c r="EB739" s="36"/>
      <c r="EC739" s="36"/>
      <c r="ED739" s="36"/>
      <c r="EE739" s="36"/>
      <c r="EF739" s="36"/>
      <c r="EG739" s="36"/>
      <c r="EH739" s="36"/>
      <c r="EI739" s="36"/>
      <c r="EJ739" s="36"/>
      <c r="EK739" s="36"/>
      <c r="EL739" s="36"/>
      <c r="EM739" s="36"/>
      <c r="EN739" s="36"/>
      <c r="EO739" s="36"/>
      <c r="EP739" s="36"/>
      <c r="EQ739" s="36"/>
      <c r="ER739" s="36"/>
      <c r="ES739" s="36"/>
      <c r="ET739" s="36"/>
      <c r="EU739" s="36"/>
    </row>
    <row r="740" spans="1:151" ht="183.75" customHeight="1" x14ac:dyDescent="0.3">
      <c r="A740" s="36"/>
      <c r="B740" s="36"/>
      <c r="C740" s="36"/>
      <c r="D740" s="36"/>
      <c r="E740" s="37"/>
      <c r="F740" s="36"/>
      <c r="G740" s="36"/>
      <c r="H740" s="36"/>
      <c r="I740" s="37"/>
      <c r="J740" s="38"/>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8"/>
      <c r="AS740" s="36"/>
      <c r="AT740" s="36"/>
      <c r="AU740" s="36"/>
      <c r="AV740" s="36"/>
      <c r="AW740" s="36"/>
      <c r="AX740" s="36"/>
      <c r="AY740" s="36"/>
      <c r="AZ740" s="36"/>
      <c r="BA740" s="36"/>
      <c r="BB740" s="36"/>
      <c r="BC740" s="36"/>
      <c r="BD740" s="36"/>
      <c r="BE740" s="36"/>
      <c r="BF740" s="36"/>
      <c r="BG740" s="36"/>
      <c r="BH740" s="36"/>
      <c r="BI740" s="36"/>
      <c r="BJ740" s="36"/>
      <c r="BK740" s="36"/>
      <c r="BL740" s="36"/>
      <c r="BM740" s="36"/>
      <c r="BN740" s="36"/>
      <c r="BO740" s="36"/>
      <c r="BP740" s="36"/>
      <c r="BQ740" s="36"/>
      <c r="BR740" s="36"/>
      <c r="BS740" s="36"/>
      <c r="BT740" s="36"/>
      <c r="BU740" s="36"/>
      <c r="BV740" s="36"/>
      <c r="BW740" s="36"/>
      <c r="BX740" s="36"/>
      <c r="BY740" s="36"/>
      <c r="BZ740" s="36"/>
      <c r="CA740" s="36"/>
      <c r="CB740" s="36"/>
      <c r="CC740" s="36"/>
      <c r="CD740" s="36"/>
      <c r="CE740" s="36"/>
      <c r="CF740" s="36"/>
      <c r="CG740" s="36"/>
      <c r="CH740" s="36"/>
      <c r="CI740" s="36"/>
      <c r="CJ740" s="36"/>
      <c r="CK740" s="36"/>
      <c r="CL740" s="36"/>
      <c r="CM740" s="36"/>
      <c r="CN740" s="36"/>
      <c r="CO740" s="36"/>
      <c r="CP740" s="36"/>
      <c r="CQ740" s="36"/>
      <c r="CR740" s="36"/>
      <c r="CS740" s="36"/>
      <c r="CT740" s="36"/>
      <c r="CU740" s="36"/>
      <c r="CV740" s="36"/>
      <c r="CW740" s="36"/>
      <c r="CX740" s="36"/>
      <c r="CY740" s="36"/>
      <c r="CZ740" s="36"/>
      <c r="DA740" s="36"/>
      <c r="DB740" s="36"/>
      <c r="DC740" s="36"/>
      <c r="DD740" s="36"/>
      <c r="DE740" s="36"/>
      <c r="DF740" s="36"/>
      <c r="DG740" s="36"/>
      <c r="DH740" s="36"/>
      <c r="DI740" s="36"/>
      <c r="DJ740" s="36"/>
      <c r="DK740" s="36"/>
      <c r="DL740" s="36"/>
      <c r="DM740" s="36"/>
      <c r="DN740" s="36"/>
      <c r="DO740" s="36"/>
      <c r="DP740" s="36"/>
      <c r="DQ740" s="36"/>
      <c r="DR740" s="36"/>
      <c r="DS740" s="36"/>
      <c r="DT740" s="36"/>
      <c r="DU740" s="36"/>
      <c r="DV740" s="36"/>
      <c r="DW740" s="36"/>
      <c r="DX740" s="36"/>
      <c r="DY740" s="36"/>
      <c r="DZ740" s="36"/>
      <c r="EA740" s="36"/>
      <c r="EB740" s="36"/>
      <c r="EC740" s="36"/>
      <c r="ED740" s="36"/>
      <c r="EE740" s="36"/>
      <c r="EF740" s="36"/>
      <c r="EG740" s="36"/>
      <c r="EH740" s="36"/>
      <c r="EI740" s="36"/>
      <c r="EJ740" s="36"/>
      <c r="EK740" s="36"/>
      <c r="EL740" s="36"/>
      <c r="EM740" s="36"/>
      <c r="EN740" s="36"/>
      <c r="EO740" s="36"/>
      <c r="EP740" s="36"/>
      <c r="EQ740" s="36"/>
      <c r="ER740" s="36"/>
      <c r="ES740" s="36"/>
      <c r="ET740" s="36"/>
      <c r="EU740" s="36"/>
    </row>
    <row r="741" spans="1:151" ht="183.75" customHeight="1" x14ac:dyDescent="0.3">
      <c r="A741" s="36"/>
      <c r="B741" s="36"/>
      <c r="C741" s="36"/>
      <c r="D741" s="36"/>
      <c r="E741" s="37"/>
      <c r="F741" s="36"/>
      <c r="G741" s="36"/>
      <c r="H741" s="36"/>
      <c r="I741" s="37"/>
      <c r="J741" s="38"/>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8"/>
      <c r="AS741" s="36"/>
      <c r="AT741" s="36"/>
      <c r="AU741" s="36"/>
      <c r="AV741" s="36"/>
      <c r="AW741" s="36"/>
      <c r="AX741" s="36"/>
      <c r="AY741" s="36"/>
      <c r="AZ741" s="36"/>
      <c r="BA741" s="36"/>
      <c r="BB741" s="36"/>
      <c r="BC741" s="36"/>
      <c r="BD741" s="36"/>
      <c r="BE741" s="36"/>
      <c r="BF741" s="36"/>
      <c r="BG741" s="36"/>
      <c r="BH741" s="36"/>
      <c r="BI741" s="36"/>
      <c r="BJ741" s="36"/>
      <c r="BK741" s="36"/>
      <c r="BL741" s="36"/>
      <c r="BM741" s="36"/>
      <c r="BN741" s="36"/>
      <c r="BO741" s="36"/>
      <c r="BP741" s="36"/>
      <c r="BQ741" s="36"/>
      <c r="BR741" s="36"/>
      <c r="BS741" s="36"/>
      <c r="BT741" s="36"/>
      <c r="BU741" s="36"/>
      <c r="BV741" s="36"/>
      <c r="BW741" s="36"/>
      <c r="BX741" s="36"/>
      <c r="BY741" s="36"/>
      <c r="BZ741" s="36"/>
      <c r="CA741" s="36"/>
      <c r="CB741" s="36"/>
      <c r="CC741" s="36"/>
      <c r="CD741" s="36"/>
      <c r="CE741" s="36"/>
      <c r="CF741" s="36"/>
      <c r="CG741" s="36"/>
      <c r="CH741" s="36"/>
      <c r="CI741" s="36"/>
      <c r="CJ741" s="36"/>
      <c r="CK741" s="36"/>
      <c r="CL741" s="36"/>
      <c r="CM741" s="36"/>
      <c r="CN741" s="36"/>
      <c r="CO741" s="36"/>
      <c r="CP741" s="36"/>
      <c r="CQ741" s="36"/>
      <c r="CR741" s="36"/>
      <c r="CS741" s="36"/>
      <c r="CT741" s="36"/>
      <c r="CU741" s="36"/>
      <c r="CV741" s="36"/>
      <c r="CW741" s="36"/>
      <c r="CX741" s="36"/>
      <c r="CY741" s="36"/>
      <c r="CZ741" s="36"/>
      <c r="DA741" s="36"/>
      <c r="DB741" s="36"/>
      <c r="DC741" s="36"/>
      <c r="DD741" s="36"/>
      <c r="DE741" s="36"/>
      <c r="DF741" s="36"/>
      <c r="DG741" s="36"/>
      <c r="DH741" s="36"/>
      <c r="DI741" s="36"/>
      <c r="DJ741" s="36"/>
      <c r="DK741" s="36"/>
      <c r="DL741" s="36"/>
      <c r="DM741" s="36"/>
      <c r="DN741" s="36"/>
      <c r="DO741" s="36"/>
      <c r="DP741" s="36"/>
      <c r="DQ741" s="36"/>
      <c r="DR741" s="36"/>
      <c r="DS741" s="36"/>
      <c r="DT741" s="36"/>
      <c r="DU741" s="36"/>
      <c r="DV741" s="36"/>
      <c r="DW741" s="36"/>
      <c r="DX741" s="36"/>
      <c r="DY741" s="36"/>
      <c r="DZ741" s="36"/>
      <c r="EA741" s="36"/>
      <c r="EB741" s="36"/>
      <c r="EC741" s="36"/>
      <c r="ED741" s="36"/>
      <c r="EE741" s="36"/>
      <c r="EF741" s="36"/>
      <c r="EG741" s="36"/>
      <c r="EH741" s="36"/>
      <c r="EI741" s="36"/>
      <c r="EJ741" s="36"/>
      <c r="EK741" s="36"/>
      <c r="EL741" s="36"/>
      <c r="EM741" s="36"/>
      <c r="EN741" s="36"/>
      <c r="EO741" s="36"/>
      <c r="EP741" s="36"/>
      <c r="EQ741" s="36"/>
      <c r="ER741" s="36"/>
      <c r="ES741" s="36"/>
      <c r="ET741" s="36"/>
      <c r="EU741" s="36"/>
    </row>
    <row r="742" spans="1:151" ht="183.75" customHeight="1" x14ac:dyDescent="0.3">
      <c r="A742" s="36"/>
      <c r="B742" s="36"/>
      <c r="C742" s="36"/>
      <c r="D742" s="36"/>
      <c r="E742" s="37"/>
      <c r="F742" s="36"/>
      <c r="G742" s="36"/>
      <c r="H742" s="36"/>
      <c r="I742" s="37"/>
      <c r="J742" s="38"/>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8"/>
      <c r="AS742" s="36"/>
      <c r="AT742" s="36"/>
      <c r="AU742" s="36"/>
      <c r="AV742" s="36"/>
      <c r="AW742" s="36"/>
      <c r="AX742" s="36"/>
      <c r="AY742" s="36"/>
      <c r="AZ742" s="36"/>
      <c r="BA742" s="36"/>
      <c r="BB742" s="36"/>
      <c r="BC742" s="36"/>
      <c r="BD742" s="36"/>
      <c r="BE742" s="36"/>
      <c r="BF742" s="36"/>
      <c r="BG742" s="36"/>
      <c r="BH742" s="36"/>
      <c r="BI742" s="36"/>
      <c r="BJ742" s="36"/>
      <c r="BK742" s="36"/>
      <c r="BL742" s="36"/>
      <c r="BM742" s="36"/>
      <c r="BN742" s="36"/>
      <c r="BO742" s="36"/>
      <c r="BP742" s="36"/>
      <c r="BQ742" s="36"/>
      <c r="BR742" s="36"/>
      <c r="BS742" s="36"/>
      <c r="BT742" s="36"/>
      <c r="BU742" s="36"/>
      <c r="BV742" s="36"/>
      <c r="BW742" s="36"/>
      <c r="BX742" s="36"/>
      <c r="BY742" s="36"/>
      <c r="BZ742" s="36"/>
      <c r="CA742" s="36"/>
      <c r="CB742" s="36"/>
      <c r="CC742" s="36"/>
      <c r="CD742" s="36"/>
      <c r="CE742" s="36"/>
      <c r="CF742" s="36"/>
      <c r="CG742" s="36"/>
      <c r="CH742" s="36"/>
      <c r="CI742" s="36"/>
      <c r="CJ742" s="36"/>
      <c r="CK742" s="36"/>
      <c r="CL742" s="36"/>
      <c r="CM742" s="36"/>
      <c r="CN742" s="36"/>
      <c r="CO742" s="36"/>
      <c r="CP742" s="36"/>
      <c r="CQ742" s="36"/>
      <c r="CR742" s="36"/>
      <c r="CS742" s="36"/>
      <c r="CT742" s="36"/>
      <c r="CU742" s="36"/>
      <c r="CV742" s="36"/>
      <c r="CW742" s="36"/>
      <c r="CX742" s="36"/>
      <c r="CY742" s="36"/>
      <c r="CZ742" s="36"/>
      <c r="DA742" s="36"/>
      <c r="DB742" s="36"/>
      <c r="DC742" s="36"/>
      <c r="DD742" s="36"/>
      <c r="DE742" s="36"/>
      <c r="DF742" s="36"/>
      <c r="DG742" s="36"/>
      <c r="DH742" s="36"/>
      <c r="DI742" s="36"/>
      <c r="DJ742" s="36"/>
      <c r="DK742" s="36"/>
      <c r="DL742" s="36"/>
      <c r="DM742" s="36"/>
      <c r="DN742" s="36"/>
      <c r="DO742" s="36"/>
      <c r="DP742" s="36"/>
      <c r="DQ742" s="36"/>
      <c r="DR742" s="36"/>
      <c r="DS742" s="36"/>
      <c r="DT742" s="36"/>
      <c r="DU742" s="36"/>
      <c r="DV742" s="36"/>
      <c r="DW742" s="36"/>
      <c r="DX742" s="36"/>
      <c r="DY742" s="36"/>
      <c r="DZ742" s="36"/>
      <c r="EA742" s="36"/>
      <c r="EB742" s="36"/>
      <c r="EC742" s="36"/>
      <c r="ED742" s="36"/>
      <c r="EE742" s="36"/>
      <c r="EF742" s="36"/>
      <c r="EG742" s="36"/>
      <c r="EH742" s="36"/>
      <c r="EI742" s="36"/>
      <c r="EJ742" s="36"/>
      <c r="EK742" s="36"/>
      <c r="EL742" s="36"/>
      <c r="EM742" s="36"/>
      <c r="EN742" s="36"/>
      <c r="EO742" s="36"/>
      <c r="EP742" s="36"/>
      <c r="EQ742" s="36"/>
      <c r="ER742" s="36"/>
      <c r="ES742" s="36"/>
      <c r="ET742" s="36"/>
      <c r="EU742" s="36"/>
    </row>
    <row r="743" spans="1:151" ht="183.75" customHeight="1" x14ac:dyDescent="0.3">
      <c r="A743" s="36"/>
      <c r="B743" s="36"/>
      <c r="C743" s="36"/>
      <c r="D743" s="36"/>
      <c r="E743" s="37"/>
      <c r="F743" s="36"/>
      <c r="G743" s="36"/>
      <c r="H743" s="36"/>
      <c r="I743" s="37"/>
      <c r="J743" s="38"/>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8"/>
      <c r="AS743" s="36"/>
      <c r="AT743" s="36"/>
      <c r="AU743" s="36"/>
      <c r="AV743" s="36"/>
      <c r="AW743" s="36"/>
      <c r="AX743" s="36"/>
      <c r="AY743" s="36"/>
      <c r="AZ743" s="36"/>
      <c r="BA743" s="36"/>
      <c r="BB743" s="36"/>
      <c r="BC743" s="36"/>
      <c r="BD743" s="36"/>
      <c r="BE743" s="36"/>
      <c r="BF743" s="36"/>
      <c r="BG743" s="36"/>
      <c r="BH743" s="36"/>
      <c r="BI743" s="36"/>
      <c r="BJ743" s="36"/>
      <c r="BK743" s="36"/>
      <c r="BL743" s="36"/>
      <c r="BM743" s="36"/>
      <c r="BN743" s="36"/>
      <c r="BO743" s="36"/>
      <c r="BP743" s="36"/>
      <c r="BQ743" s="36"/>
      <c r="BR743" s="36"/>
      <c r="BS743" s="36"/>
      <c r="BT743" s="36"/>
      <c r="BU743" s="36"/>
      <c r="BV743" s="36"/>
      <c r="BW743" s="36"/>
      <c r="BX743" s="36"/>
      <c r="BY743" s="36"/>
      <c r="BZ743" s="36"/>
      <c r="CA743" s="36"/>
      <c r="CB743" s="36"/>
      <c r="CC743" s="36"/>
      <c r="CD743" s="36"/>
      <c r="CE743" s="36"/>
      <c r="CF743" s="36"/>
      <c r="CG743" s="36"/>
      <c r="CH743" s="36"/>
      <c r="CI743" s="36"/>
      <c r="CJ743" s="36"/>
      <c r="CK743" s="36"/>
      <c r="CL743" s="36"/>
      <c r="CM743" s="36"/>
      <c r="CN743" s="36"/>
      <c r="CO743" s="36"/>
      <c r="CP743" s="36"/>
      <c r="CQ743" s="36"/>
      <c r="CR743" s="36"/>
      <c r="CS743" s="36"/>
      <c r="CT743" s="36"/>
      <c r="CU743" s="36"/>
      <c r="CV743" s="36"/>
      <c r="CW743" s="36"/>
      <c r="CX743" s="36"/>
      <c r="CY743" s="36"/>
      <c r="CZ743" s="36"/>
      <c r="DA743" s="36"/>
      <c r="DB743" s="36"/>
      <c r="DC743" s="36"/>
      <c r="DD743" s="36"/>
      <c r="DE743" s="36"/>
      <c r="DF743" s="36"/>
      <c r="DG743" s="36"/>
      <c r="DH743" s="36"/>
      <c r="DI743" s="36"/>
      <c r="DJ743" s="36"/>
      <c r="DK743" s="36"/>
      <c r="DL743" s="36"/>
      <c r="DM743" s="36"/>
      <c r="DN743" s="36"/>
      <c r="DO743" s="36"/>
      <c r="DP743" s="36"/>
      <c r="DQ743" s="36"/>
      <c r="DR743" s="36"/>
      <c r="DS743" s="36"/>
      <c r="DT743" s="36"/>
      <c r="DU743" s="36"/>
      <c r="DV743" s="36"/>
      <c r="DW743" s="36"/>
      <c r="DX743" s="36"/>
      <c r="DY743" s="36"/>
      <c r="DZ743" s="36"/>
      <c r="EA743" s="36"/>
      <c r="EB743" s="36"/>
      <c r="EC743" s="36"/>
      <c r="ED743" s="36"/>
      <c r="EE743" s="36"/>
      <c r="EF743" s="36"/>
      <c r="EG743" s="36"/>
      <c r="EH743" s="36"/>
      <c r="EI743" s="36"/>
      <c r="EJ743" s="36"/>
      <c r="EK743" s="36"/>
      <c r="EL743" s="36"/>
      <c r="EM743" s="36"/>
      <c r="EN743" s="36"/>
      <c r="EO743" s="36"/>
      <c r="EP743" s="36"/>
      <c r="EQ743" s="36"/>
      <c r="ER743" s="36"/>
      <c r="ES743" s="36"/>
      <c r="ET743" s="36"/>
      <c r="EU743" s="36"/>
    </row>
    <row r="744" spans="1:151" ht="183.75" customHeight="1" x14ac:dyDescent="0.3">
      <c r="A744" s="36"/>
      <c r="B744" s="36"/>
      <c r="C744" s="36"/>
      <c r="D744" s="36"/>
      <c r="E744" s="37"/>
      <c r="F744" s="36"/>
      <c r="G744" s="36"/>
      <c r="H744" s="36"/>
      <c r="I744" s="37"/>
      <c r="J744" s="38"/>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8"/>
      <c r="AS744" s="36"/>
      <c r="AT744" s="36"/>
      <c r="AU744" s="36"/>
      <c r="AV744" s="36"/>
      <c r="AW744" s="36"/>
      <c r="AX744" s="36"/>
      <c r="AY744" s="36"/>
      <c r="AZ744" s="36"/>
      <c r="BA744" s="36"/>
      <c r="BB744" s="36"/>
      <c r="BC744" s="36"/>
      <c r="BD744" s="36"/>
      <c r="BE744" s="36"/>
      <c r="BF744" s="36"/>
      <c r="BG744" s="36"/>
      <c r="BH744" s="36"/>
      <c r="BI744" s="36"/>
      <c r="BJ744" s="36"/>
      <c r="BK744" s="36"/>
      <c r="BL744" s="36"/>
      <c r="BM744" s="36"/>
      <c r="BN744" s="36"/>
      <c r="BO744" s="36"/>
      <c r="BP744" s="36"/>
      <c r="BQ744" s="36"/>
      <c r="BR744" s="36"/>
      <c r="BS744" s="36"/>
      <c r="BT744" s="36"/>
      <c r="BU744" s="36"/>
      <c r="BV744" s="36"/>
      <c r="BW744" s="36"/>
      <c r="BX744" s="36"/>
      <c r="BY744" s="36"/>
      <c r="BZ744" s="36"/>
      <c r="CA744" s="36"/>
      <c r="CB744" s="36"/>
      <c r="CC744" s="36"/>
      <c r="CD744" s="36"/>
      <c r="CE744" s="36"/>
      <c r="CF744" s="36"/>
      <c r="CG744" s="36"/>
      <c r="CH744" s="36"/>
      <c r="CI744" s="36"/>
      <c r="CJ744" s="36"/>
      <c r="CK744" s="36"/>
      <c r="CL744" s="36"/>
      <c r="CM744" s="36"/>
      <c r="CN744" s="36"/>
      <c r="CO744" s="36"/>
      <c r="CP744" s="36"/>
      <c r="CQ744" s="36"/>
      <c r="CR744" s="36"/>
      <c r="CS744" s="36"/>
      <c r="CT744" s="36"/>
      <c r="CU744" s="36"/>
      <c r="CV744" s="36"/>
      <c r="CW744" s="36"/>
      <c r="CX744" s="36"/>
      <c r="CY744" s="36"/>
      <c r="CZ744" s="36"/>
      <c r="DA744" s="36"/>
      <c r="DB744" s="36"/>
      <c r="DC744" s="36"/>
      <c r="DD744" s="36"/>
      <c r="DE744" s="36"/>
      <c r="DF744" s="36"/>
      <c r="DG744" s="36"/>
      <c r="DH744" s="36"/>
      <c r="DI744" s="36"/>
      <c r="DJ744" s="36"/>
      <c r="DK744" s="36"/>
      <c r="DL744" s="36"/>
      <c r="DM744" s="36"/>
      <c r="DN744" s="36"/>
      <c r="DO744" s="36"/>
      <c r="DP744" s="36"/>
      <c r="DQ744" s="36"/>
      <c r="DR744" s="36"/>
      <c r="DS744" s="36"/>
      <c r="DT744" s="36"/>
      <c r="DU744" s="36"/>
      <c r="DV744" s="36"/>
      <c r="DW744" s="36"/>
      <c r="DX744" s="36"/>
      <c r="DY744" s="36"/>
      <c r="DZ744" s="36"/>
      <c r="EA744" s="36"/>
      <c r="EB744" s="36"/>
      <c r="EC744" s="36"/>
      <c r="ED744" s="36"/>
      <c r="EE744" s="36"/>
      <c r="EF744" s="36"/>
      <c r="EG744" s="36"/>
      <c r="EH744" s="36"/>
      <c r="EI744" s="36"/>
      <c r="EJ744" s="36"/>
      <c r="EK744" s="36"/>
      <c r="EL744" s="36"/>
      <c r="EM744" s="36"/>
      <c r="EN744" s="36"/>
      <c r="EO744" s="36"/>
      <c r="EP744" s="36"/>
      <c r="EQ744" s="36"/>
      <c r="ER744" s="36"/>
      <c r="ES744" s="36"/>
      <c r="ET744" s="36"/>
      <c r="EU744" s="36"/>
    </row>
    <row r="745" spans="1:151" ht="183.75" customHeight="1" x14ac:dyDescent="0.3">
      <c r="A745" s="36"/>
      <c r="B745" s="36"/>
      <c r="C745" s="36"/>
      <c r="D745" s="36"/>
      <c r="E745" s="37"/>
      <c r="F745" s="36"/>
      <c r="G745" s="36"/>
      <c r="H745" s="36"/>
      <c r="I745" s="37"/>
      <c r="J745" s="38"/>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8"/>
      <c r="AS745" s="36"/>
      <c r="AT745" s="36"/>
      <c r="AU745" s="36"/>
      <c r="AV745" s="36"/>
      <c r="AW745" s="36"/>
      <c r="AX745" s="36"/>
      <c r="AY745" s="36"/>
      <c r="AZ745" s="36"/>
      <c r="BA745" s="36"/>
      <c r="BB745" s="36"/>
      <c r="BC745" s="36"/>
      <c r="BD745" s="36"/>
      <c r="BE745" s="36"/>
      <c r="BF745" s="36"/>
      <c r="BG745" s="36"/>
      <c r="BH745" s="36"/>
      <c r="BI745" s="36"/>
      <c r="BJ745" s="36"/>
      <c r="BK745" s="36"/>
      <c r="BL745" s="36"/>
      <c r="BM745" s="36"/>
      <c r="BN745" s="36"/>
      <c r="BO745" s="36"/>
      <c r="BP745" s="36"/>
      <c r="BQ745" s="36"/>
      <c r="BR745" s="36"/>
      <c r="BS745" s="36"/>
      <c r="BT745" s="36"/>
      <c r="BU745" s="36"/>
      <c r="BV745" s="36"/>
      <c r="BW745" s="36"/>
      <c r="BX745" s="36"/>
      <c r="BY745" s="36"/>
      <c r="BZ745" s="36"/>
      <c r="CA745" s="36"/>
      <c r="CB745" s="36"/>
      <c r="CC745" s="36"/>
      <c r="CD745" s="36"/>
      <c r="CE745" s="36"/>
      <c r="CF745" s="36"/>
      <c r="CG745" s="36"/>
      <c r="CH745" s="36"/>
      <c r="CI745" s="36"/>
      <c r="CJ745" s="36"/>
      <c r="CK745" s="36"/>
      <c r="CL745" s="36"/>
      <c r="CM745" s="36"/>
      <c r="CN745" s="36"/>
      <c r="CO745" s="36"/>
      <c r="CP745" s="36"/>
      <c r="CQ745" s="36"/>
      <c r="CR745" s="36"/>
      <c r="CS745" s="36"/>
      <c r="CT745" s="36"/>
      <c r="CU745" s="36"/>
      <c r="CV745" s="36"/>
      <c r="CW745" s="36"/>
      <c r="CX745" s="36"/>
      <c r="CY745" s="36"/>
      <c r="CZ745" s="36"/>
      <c r="DA745" s="36"/>
      <c r="DB745" s="36"/>
      <c r="DC745" s="36"/>
      <c r="DD745" s="36"/>
      <c r="DE745" s="36"/>
      <c r="DF745" s="36"/>
      <c r="DG745" s="36"/>
      <c r="DH745" s="36"/>
      <c r="DI745" s="36"/>
      <c r="DJ745" s="36"/>
      <c r="DK745" s="36"/>
      <c r="DL745" s="36"/>
      <c r="DM745" s="36"/>
      <c r="DN745" s="36"/>
      <c r="DO745" s="36"/>
      <c r="DP745" s="36"/>
      <c r="DQ745" s="36"/>
      <c r="DR745" s="36"/>
      <c r="DS745" s="36"/>
      <c r="DT745" s="36"/>
      <c r="DU745" s="36"/>
      <c r="DV745" s="36"/>
      <c r="DW745" s="36"/>
      <c r="DX745" s="36"/>
      <c r="DY745" s="36"/>
      <c r="DZ745" s="36"/>
      <c r="EA745" s="36"/>
      <c r="EB745" s="36"/>
      <c r="EC745" s="36"/>
      <c r="ED745" s="36"/>
      <c r="EE745" s="36"/>
      <c r="EF745" s="36"/>
      <c r="EG745" s="36"/>
      <c r="EH745" s="36"/>
      <c r="EI745" s="36"/>
      <c r="EJ745" s="36"/>
      <c r="EK745" s="36"/>
      <c r="EL745" s="36"/>
      <c r="EM745" s="36"/>
      <c r="EN745" s="36"/>
      <c r="EO745" s="36"/>
      <c r="EP745" s="36"/>
      <c r="EQ745" s="36"/>
      <c r="ER745" s="36"/>
      <c r="ES745" s="36"/>
      <c r="ET745" s="36"/>
      <c r="EU745" s="36"/>
    </row>
    <row r="746" spans="1:151" ht="183.75" customHeight="1" x14ac:dyDescent="0.3">
      <c r="A746" s="36"/>
      <c r="B746" s="36"/>
      <c r="C746" s="36"/>
      <c r="D746" s="36"/>
      <c r="E746" s="37"/>
      <c r="F746" s="36"/>
      <c r="G746" s="36"/>
      <c r="H746" s="36"/>
      <c r="I746" s="37"/>
      <c r="J746" s="38"/>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8"/>
      <c r="AS746" s="36"/>
      <c r="AT746" s="36"/>
      <c r="AU746" s="36"/>
      <c r="AV746" s="36"/>
      <c r="AW746" s="36"/>
      <c r="AX746" s="36"/>
      <c r="AY746" s="36"/>
      <c r="AZ746" s="36"/>
      <c r="BA746" s="36"/>
      <c r="BB746" s="36"/>
      <c r="BC746" s="36"/>
      <c r="BD746" s="36"/>
      <c r="BE746" s="36"/>
      <c r="BF746" s="36"/>
      <c r="BG746" s="36"/>
      <c r="BH746" s="36"/>
      <c r="BI746" s="36"/>
      <c r="BJ746" s="36"/>
      <c r="BK746" s="36"/>
      <c r="BL746" s="36"/>
      <c r="BM746" s="36"/>
      <c r="BN746" s="36"/>
      <c r="BO746" s="36"/>
      <c r="BP746" s="36"/>
      <c r="BQ746" s="36"/>
      <c r="BR746" s="36"/>
      <c r="BS746" s="36"/>
      <c r="BT746" s="36"/>
      <c r="BU746" s="36"/>
      <c r="BV746" s="36"/>
      <c r="BW746" s="36"/>
      <c r="BX746" s="36"/>
      <c r="BY746" s="36"/>
      <c r="BZ746" s="36"/>
      <c r="CA746" s="36"/>
      <c r="CB746" s="36"/>
      <c r="CC746" s="36"/>
      <c r="CD746" s="36"/>
      <c r="CE746" s="36"/>
      <c r="CF746" s="36"/>
      <c r="CG746" s="36"/>
      <c r="CH746" s="36"/>
      <c r="CI746" s="36"/>
      <c r="CJ746" s="36"/>
      <c r="CK746" s="36"/>
      <c r="CL746" s="36"/>
      <c r="CM746" s="36"/>
      <c r="CN746" s="36"/>
      <c r="CO746" s="36"/>
      <c r="CP746" s="36"/>
      <c r="CQ746" s="36"/>
      <c r="CR746" s="36"/>
      <c r="CS746" s="36"/>
      <c r="CT746" s="36"/>
      <c r="CU746" s="36"/>
      <c r="CV746" s="36"/>
      <c r="CW746" s="36"/>
      <c r="CX746" s="36"/>
      <c r="CY746" s="36"/>
      <c r="CZ746" s="36"/>
      <c r="DA746" s="36"/>
      <c r="DB746" s="36"/>
      <c r="DC746" s="36"/>
      <c r="DD746" s="36"/>
      <c r="DE746" s="36"/>
      <c r="DF746" s="36"/>
      <c r="DG746" s="36"/>
      <c r="DH746" s="36"/>
      <c r="DI746" s="36"/>
      <c r="DJ746" s="36"/>
      <c r="DK746" s="36"/>
      <c r="DL746" s="36"/>
      <c r="DM746" s="36"/>
      <c r="DN746" s="36"/>
      <c r="DO746" s="36"/>
      <c r="DP746" s="36"/>
      <c r="DQ746" s="36"/>
      <c r="DR746" s="36"/>
      <c r="DS746" s="36"/>
      <c r="DT746" s="36"/>
      <c r="DU746" s="36"/>
      <c r="DV746" s="36"/>
      <c r="DW746" s="36"/>
      <c r="DX746" s="36"/>
      <c r="DY746" s="36"/>
      <c r="DZ746" s="36"/>
      <c r="EA746" s="36"/>
      <c r="EB746" s="36"/>
      <c r="EC746" s="36"/>
      <c r="ED746" s="36"/>
      <c r="EE746" s="36"/>
      <c r="EF746" s="36"/>
      <c r="EG746" s="36"/>
      <c r="EH746" s="36"/>
      <c r="EI746" s="36"/>
      <c r="EJ746" s="36"/>
      <c r="EK746" s="36"/>
      <c r="EL746" s="36"/>
      <c r="EM746" s="36"/>
      <c r="EN746" s="36"/>
      <c r="EO746" s="36"/>
      <c r="EP746" s="36"/>
      <c r="EQ746" s="36"/>
      <c r="ER746" s="36"/>
      <c r="ES746" s="36"/>
      <c r="ET746" s="36"/>
      <c r="EU746" s="36"/>
    </row>
    <row r="747" spans="1:151" ht="183.75" customHeight="1" x14ac:dyDescent="0.3">
      <c r="A747" s="36"/>
      <c r="B747" s="36"/>
      <c r="C747" s="36"/>
      <c r="D747" s="36"/>
      <c r="E747" s="37"/>
      <c r="F747" s="36"/>
      <c r="G747" s="36"/>
      <c r="H747" s="36"/>
      <c r="I747" s="37"/>
      <c r="J747" s="38"/>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8"/>
      <c r="AS747" s="36"/>
      <c r="AT747" s="36"/>
      <c r="AU747" s="36"/>
      <c r="AV747" s="36"/>
      <c r="AW747" s="36"/>
      <c r="AX747" s="36"/>
      <c r="AY747" s="36"/>
      <c r="AZ747" s="36"/>
      <c r="BA747" s="36"/>
      <c r="BB747" s="36"/>
      <c r="BC747" s="36"/>
      <c r="BD747" s="36"/>
      <c r="BE747" s="36"/>
      <c r="BF747" s="36"/>
      <c r="BG747" s="36"/>
      <c r="BH747" s="36"/>
      <c r="BI747" s="36"/>
      <c r="BJ747" s="36"/>
      <c r="BK747" s="36"/>
      <c r="BL747" s="36"/>
      <c r="BM747" s="36"/>
      <c r="BN747" s="36"/>
      <c r="BO747" s="36"/>
      <c r="BP747" s="36"/>
      <c r="BQ747" s="36"/>
      <c r="BR747" s="36"/>
      <c r="BS747" s="36"/>
      <c r="BT747" s="36"/>
      <c r="BU747" s="36"/>
      <c r="BV747" s="36"/>
      <c r="BW747" s="36"/>
      <c r="BX747" s="36"/>
      <c r="BY747" s="36"/>
      <c r="BZ747" s="36"/>
      <c r="CA747" s="36"/>
      <c r="CB747" s="36"/>
      <c r="CC747" s="36"/>
      <c r="CD747" s="36"/>
      <c r="CE747" s="36"/>
      <c r="CF747" s="36"/>
      <c r="CG747" s="36"/>
      <c r="CH747" s="36"/>
      <c r="CI747" s="36"/>
      <c r="CJ747" s="36"/>
      <c r="CK747" s="36"/>
      <c r="CL747" s="36"/>
      <c r="CM747" s="36"/>
      <c r="CN747" s="36"/>
      <c r="CO747" s="36"/>
      <c r="CP747" s="36"/>
      <c r="CQ747" s="36"/>
      <c r="CR747" s="36"/>
      <c r="CS747" s="36"/>
      <c r="CT747" s="36"/>
      <c r="CU747" s="36"/>
      <c r="CV747" s="36"/>
      <c r="CW747" s="36"/>
      <c r="CX747" s="36"/>
      <c r="CY747" s="36"/>
      <c r="CZ747" s="36"/>
      <c r="DA747" s="36"/>
      <c r="DB747" s="36"/>
      <c r="DC747" s="36"/>
      <c r="DD747" s="36"/>
      <c r="DE747" s="36"/>
      <c r="DF747" s="36"/>
      <c r="DG747" s="36"/>
      <c r="DH747" s="36"/>
      <c r="DI747" s="36"/>
      <c r="DJ747" s="36"/>
      <c r="DK747" s="36"/>
      <c r="DL747" s="36"/>
      <c r="DM747" s="36"/>
      <c r="DN747" s="36"/>
      <c r="DO747" s="36"/>
      <c r="DP747" s="36"/>
      <c r="DQ747" s="36"/>
      <c r="DR747" s="36"/>
      <c r="DS747" s="36"/>
      <c r="DT747" s="36"/>
      <c r="DU747" s="36"/>
      <c r="DV747" s="36"/>
      <c r="DW747" s="36"/>
      <c r="DX747" s="36"/>
      <c r="DY747" s="36"/>
      <c r="DZ747" s="36"/>
      <c r="EA747" s="36"/>
      <c r="EB747" s="36"/>
      <c r="EC747" s="36"/>
      <c r="ED747" s="36"/>
      <c r="EE747" s="36"/>
      <c r="EF747" s="36"/>
      <c r="EG747" s="36"/>
      <c r="EH747" s="36"/>
      <c r="EI747" s="36"/>
      <c r="EJ747" s="36"/>
      <c r="EK747" s="36"/>
      <c r="EL747" s="36"/>
      <c r="EM747" s="36"/>
      <c r="EN747" s="36"/>
      <c r="EO747" s="36"/>
      <c r="EP747" s="36"/>
      <c r="EQ747" s="36"/>
      <c r="ER747" s="36"/>
      <c r="ES747" s="36"/>
      <c r="ET747" s="36"/>
      <c r="EU747" s="36"/>
    </row>
    <row r="748" spans="1:151" ht="183.75" customHeight="1" x14ac:dyDescent="0.3">
      <c r="A748" s="36"/>
      <c r="B748" s="36"/>
      <c r="C748" s="36"/>
      <c r="D748" s="36"/>
      <c r="E748" s="37"/>
      <c r="F748" s="36"/>
      <c r="G748" s="36"/>
      <c r="H748" s="36"/>
      <c r="I748" s="37"/>
      <c r="J748" s="38"/>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8"/>
      <c r="AS748" s="36"/>
      <c r="AT748" s="36"/>
      <c r="AU748" s="36"/>
      <c r="AV748" s="36"/>
      <c r="AW748" s="36"/>
      <c r="AX748" s="36"/>
      <c r="AY748" s="36"/>
      <c r="AZ748" s="36"/>
      <c r="BA748" s="36"/>
      <c r="BB748" s="36"/>
      <c r="BC748" s="36"/>
      <c r="BD748" s="36"/>
      <c r="BE748" s="36"/>
      <c r="BF748" s="36"/>
      <c r="BG748" s="36"/>
      <c r="BH748" s="36"/>
      <c r="BI748" s="36"/>
      <c r="BJ748" s="36"/>
      <c r="BK748" s="36"/>
      <c r="BL748" s="36"/>
      <c r="BM748" s="36"/>
      <c r="BN748" s="36"/>
      <c r="BO748" s="36"/>
      <c r="BP748" s="36"/>
      <c r="BQ748" s="36"/>
      <c r="BR748" s="36"/>
      <c r="BS748" s="36"/>
      <c r="BT748" s="36"/>
      <c r="BU748" s="36"/>
      <c r="BV748" s="36"/>
      <c r="BW748" s="36"/>
      <c r="BX748" s="36"/>
      <c r="BY748" s="36"/>
      <c r="BZ748" s="36"/>
      <c r="CA748" s="36"/>
      <c r="CB748" s="36"/>
      <c r="CC748" s="36"/>
      <c r="CD748" s="36"/>
      <c r="CE748" s="36"/>
      <c r="CF748" s="36"/>
      <c r="CG748" s="36"/>
      <c r="CH748" s="36"/>
      <c r="CI748" s="36"/>
      <c r="CJ748" s="36"/>
      <c r="CK748" s="36"/>
      <c r="CL748" s="36"/>
      <c r="CM748" s="36"/>
      <c r="CN748" s="36"/>
      <c r="CO748" s="36"/>
      <c r="CP748" s="36"/>
      <c r="CQ748" s="36"/>
      <c r="CR748" s="36"/>
      <c r="CS748" s="36"/>
      <c r="CT748" s="36"/>
      <c r="CU748" s="36"/>
      <c r="CV748" s="36"/>
      <c r="CW748" s="36"/>
      <c r="CX748" s="36"/>
      <c r="CY748" s="36"/>
      <c r="CZ748" s="36"/>
      <c r="DA748" s="36"/>
      <c r="DB748" s="36"/>
      <c r="DC748" s="36"/>
      <c r="DD748" s="36"/>
      <c r="DE748" s="36"/>
      <c r="DF748" s="36"/>
      <c r="DG748" s="36"/>
      <c r="DH748" s="36"/>
      <c r="DI748" s="36"/>
      <c r="DJ748" s="36"/>
      <c r="DK748" s="36"/>
      <c r="DL748" s="36"/>
      <c r="DM748" s="36"/>
      <c r="DN748" s="36"/>
      <c r="DO748" s="36"/>
      <c r="DP748" s="36"/>
      <c r="DQ748" s="36"/>
      <c r="DR748" s="36"/>
      <c r="DS748" s="36"/>
      <c r="DT748" s="36"/>
      <c r="DU748" s="36"/>
      <c r="DV748" s="36"/>
      <c r="DW748" s="36"/>
      <c r="DX748" s="36"/>
      <c r="DY748" s="36"/>
      <c r="DZ748" s="36"/>
      <c r="EA748" s="36"/>
      <c r="EB748" s="36"/>
      <c r="EC748" s="36"/>
      <c r="ED748" s="36"/>
      <c r="EE748" s="36"/>
      <c r="EF748" s="36"/>
      <c r="EG748" s="36"/>
      <c r="EH748" s="36"/>
      <c r="EI748" s="36"/>
      <c r="EJ748" s="36"/>
      <c r="EK748" s="36"/>
      <c r="EL748" s="36"/>
      <c r="EM748" s="36"/>
      <c r="EN748" s="36"/>
      <c r="EO748" s="36"/>
      <c r="EP748" s="36"/>
      <c r="EQ748" s="36"/>
      <c r="ER748" s="36"/>
      <c r="ES748" s="36"/>
      <c r="ET748" s="36"/>
      <c r="EU748" s="36"/>
    </row>
    <row r="749" spans="1:151" ht="183.75" customHeight="1" x14ac:dyDescent="0.3">
      <c r="A749" s="36"/>
      <c r="B749" s="36"/>
      <c r="C749" s="36"/>
      <c r="D749" s="36"/>
      <c r="E749" s="37"/>
      <c r="F749" s="36"/>
      <c r="G749" s="36"/>
      <c r="H749" s="36"/>
      <c r="I749" s="37"/>
      <c r="J749" s="38"/>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8"/>
      <c r="AS749" s="36"/>
      <c r="AT749" s="36"/>
      <c r="AU749" s="36"/>
      <c r="AV749" s="36"/>
      <c r="AW749" s="36"/>
      <c r="AX749" s="36"/>
      <c r="AY749" s="36"/>
      <c r="AZ749" s="36"/>
      <c r="BA749" s="36"/>
      <c r="BB749" s="36"/>
      <c r="BC749" s="36"/>
      <c r="BD749" s="36"/>
      <c r="BE749" s="36"/>
      <c r="BF749" s="36"/>
      <c r="BG749" s="36"/>
      <c r="BH749" s="36"/>
      <c r="BI749" s="36"/>
      <c r="BJ749" s="36"/>
      <c r="BK749" s="36"/>
      <c r="BL749" s="36"/>
      <c r="BM749" s="36"/>
      <c r="BN749" s="36"/>
      <c r="BO749" s="36"/>
      <c r="BP749" s="36"/>
      <c r="BQ749" s="36"/>
      <c r="BR749" s="36"/>
      <c r="BS749" s="36"/>
      <c r="BT749" s="36"/>
      <c r="BU749" s="36"/>
      <c r="BV749" s="36"/>
      <c r="BW749" s="36"/>
      <c r="BX749" s="36"/>
      <c r="BY749" s="36"/>
      <c r="BZ749" s="36"/>
      <c r="CA749" s="36"/>
      <c r="CB749" s="36"/>
      <c r="CC749" s="36"/>
      <c r="CD749" s="36"/>
      <c r="CE749" s="36"/>
      <c r="CF749" s="36"/>
      <c r="CG749" s="36"/>
      <c r="CH749" s="36"/>
      <c r="CI749" s="36"/>
      <c r="CJ749" s="36"/>
      <c r="CK749" s="36"/>
      <c r="CL749" s="36"/>
      <c r="CM749" s="36"/>
      <c r="CN749" s="36"/>
      <c r="CO749" s="36"/>
      <c r="CP749" s="36"/>
      <c r="CQ749" s="36"/>
      <c r="CR749" s="36"/>
      <c r="CS749" s="36"/>
      <c r="CT749" s="36"/>
      <c r="CU749" s="36"/>
      <c r="CV749" s="36"/>
      <c r="CW749" s="36"/>
      <c r="CX749" s="36"/>
      <c r="CY749" s="36"/>
      <c r="CZ749" s="36"/>
      <c r="DA749" s="36"/>
      <c r="DB749" s="36"/>
      <c r="DC749" s="36"/>
      <c r="DD749" s="36"/>
      <c r="DE749" s="36"/>
      <c r="DF749" s="36"/>
      <c r="DG749" s="36"/>
      <c r="DH749" s="36"/>
      <c r="DI749" s="36"/>
      <c r="DJ749" s="36"/>
      <c r="DK749" s="36"/>
      <c r="DL749" s="36"/>
      <c r="DM749" s="36"/>
      <c r="DN749" s="36"/>
      <c r="DO749" s="36"/>
      <c r="DP749" s="36"/>
      <c r="DQ749" s="36"/>
      <c r="DR749" s="36"/>
      <c r="DS749" s="36"/>
      <c r="DT749" s="36"/>
      <c r="DU749" s="36"/>
      <c r="DV749" s="36"/>
      <c r="DW749" s="36"/>
      <c r="DX749" s="36"/>
      <c r="DY749" s="36"/>
      <c r="DZ749" s="36"/>
      <c r="EA749" s="36"/>
      <c r="EB749" s="36"/>
      <c r="EC749" s="36"/>
      <c r="ED749" s="36"/>
      <c r="EE749" s="36"/>
      <c r="EF749" s="36"/>
      <c r="EG749" s="36"/>
      <c r="EH749" s="36"/>
      <c r="EI749" s="36"/>
      <c r="EJ749" s="36"/>
      <c r="EK749" s="36"/>
      <c r="EL749" s="36"/>
      <c r="EM749" s="36"/>
      <c r="EN749" s="36"/>
      <c r="EO749" s="36"/>
      <c r="EP749" s="36"/>
      <c r="EQ749" s="36"/>
      <c r="ER749" s="36"/>
      <c r="ES749" s="36"/>
      <c r="ET749" s="36"/>
      <c r="EU749" s="36"/>
    </row>
    <row r="750" spans="1:151" ht="183.75" customHeight="1" x14ac:dyDescent="0.3">
      <c r="A750" s="36"/>
      <c r="B750" s="36"/>
      <c r="C750" s="36"/>
      <c r="D750" s="36"/>
      <c r="E750" s="37"/>
      <c r="F750" s="36"/>
      <c r="G750" s="36"/>
      <c r="H750" s="36"/>
      <c r="I750" s="37"/>
      <c r="J750" s="38"/>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8"/>
      <c r="AS750" s="36"/>
      <c r="AT750" s="36"/>
      <c r="AU750" s="36"/>
      <c r="AV750" s="36"/>
      <c r="AW750" s="36"/>
      <c r="AX750" s="36"/>
      <c r="AY750" s="36"/>
      <c r="AZ750" s="36"/>
      <c r="BA750" s="36"/>
      <c r="BB750" s="36"/>
      <c r="BC750" s="36"/>
      <c r="BD750" s="36"/>
      <c r="BE750" s="36"/>
      <c r="BF750" s="36"/>
      <c r="BG750" s="36"/>
      <c r="BH750" s="36"/>
      <c r="BI750" s="36"/>
      <c r="BJ750" s="36"/>
      <c r="BK750" s="36"/>
      <c r="BL750" s="36"/>
      <c r="BM750" s="36"/>
      <c r="BN750" s="36"/>
      <c r="BO750" s="36"/>
      <c r="BP750" s="36"/>
      <c r="BQ750" s="36"/>
      <c r="BR750" s="36"/>
      <c r="BS750" s="36"/>
      <c r="BT750" s="36"/>
      <c r="BU750" s="36"/>
      <c r="BV750" s="36"/>
      <c r="BW750" s="36"/>
      <c r="BX750" s="36"/>
      <c r="BY750" s="36"/>
      <c r="BZ750" s="36"/>
      <c r="CA750" s="36"/>
      <c r="CB750" s="36"/>
      <c r="CC750" s="36"/>
      <c r="CD750" s="36"/>
      <c r="CE750" s="36"/>
      <c r="CF750" s="36"/>
      <c r="CG750" s="36"/>
      <c r="CH750" s="36"/>
      <c r="CI750" s="36"/>
      <c r="CJ750" s="36"/>
      <c r="CK750" s="36"/>
      <c r="CL750" s="36"/>
      <c r="CM750" s="36"/>
      <c r="CN750" s="36"/>
      <c r="CO750" s="36"/>
      <c r="CP750" s="36"/>
      <c r="CQ750" s="36"/>
      <c r="CR750" s="36"/>
      <c r="CS750" s="36"/>
      <c r="CT750" s="36"/>
      <c r="CU750" s="36"/>
      <c r="CV750" s="36"/>
      <c r="CW750" s="36"/>
      <c r="CX750" s="36"/>
      <c r="CY750" s="36"/>
      <c r="CZ750" s="36"/>
      <c r="DA750" s="36"/>
      <c r="DB750" s="36"/>
      <c r="DC750" s="36"/>
      <c r="DD750" s="36"/>
      <c r="DE750" s="36"/>
      <c r="DF750" s="36"/>
      <c r="DG750" s="36"/>
      <c r="DH750" s="36"/>
      <c r="DI750" s="36"/>
      <c r="DJ750" s="36"/>
      <c r="DK750" s="36"/>
      <c r="DL750" s="36"/>
      <c r="DM750" s="36"/>
      <c r="DN750" s="36"/>
      <c r="DO750" s="36"/>
      <c r="DP750" s="36"/>
      <c r="DQ750" s="36"/>
      <c r="DR750" s="36"/>
      <c r="DS750" s="36"/>
      <c r="DT750" s="36"/>
      <c r="DU750" s="36"/>
      <c r="DV750" s="36"/>
      <c r="DW750" s="36"/>
      <c r="DX750" s="36"/>
      <c r="DY750" s="36"/>
      <c r="DZ750" s="36"/>
      <c r="EA750" s="36"/>
      <c r="EB750" s="36"/>
      <c r="EC750" s="36"/>
      <c r="ED750" s="36"/>
      <c r="EE750" s="36"/>
      <c r="EF750" s="36"/>
      <c r="EG750" s="36"/>
      <c r="EH750" s="36"/>
      <c r="EI750" s="36"/>
      <c r="EJ750" s="36"/>
      <c r="EK750" s="36"/>
      <c r="EL750" s="36"/>
      <c r="EM750" s="36"/>
      <c r="EN750" s="36"/>
      <c r="EO750" s="36"/>
      <c r="EP750" s="36"/>
      <c r="EQ750" s="36"/>
      <c r="ER750" s="36"/>
      <c r="ES750" s="36"/>
      <c r="ET750" s="36"/>
      <c r="EU750" s="36"/>
    </row>
    <row r="751" spans="1:151" ht="183.75" customHeight="1" x14ac:dyDescent="0.3">
      <c r="A751" s="36"/>
      <c r="B751" s="36"/>
      <c r="C751" s="36"/>
      <c r="D751" s="36"/>
      <c r="E751" s="37"/>
      <c r="F751" s="36"/>
      <c r="G751" s="36"/>
      <c r="H751" s="36"/>
      <c r="I751" s="37"/>
      <c r="J751" s="38"/>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8"/>
      <c r="AS751" s="36"/>
      <c r="AT751" s="36"/>
      <c r="AU751" s="36"/>
      <c r="AV751" s="36"/>
      <c r="AW751" s="36"/>
      <c r="AX751" s="36"/>
      <c r="AY751" s="36"/>
      <c r="AZ751" s="36"/>
      <c r="BA751" s="36"/>
      <c r="BB751" s="36"/>
      <c r="BC751" s="36"/>
      <c r="BD751" s="36"/>
      <c r="BE751" s="36"/>
      <c r="BF751" s="36"/>
      <c r="BG751" s="36"/>
      <c r="BH751" s="36"/>
      <c r="BI751" s="36"/>
      <c r="BJ751" s="36"/>
      <c r="BK751" s="36"/>
      <c r="BL751" s="36"/>
      <c r="BM751" s="36"/>
      <c r="BN751" s="36"/>
      <c r="BO751" s="36"/>
      <c r="BP751" s="36"/>
      <c r="BQ751" s="36"/>
      <c r="BR751" s="36"/>
      <c r="BS751" s="36"/>
      <c r="BT751" s="36"/>
      <c r="BU751" s="36"/>
      <c r="BV751" s="36"/>
      <c r="BW751" s="36"/>
      <c r="BX751" s="36"/>
      <c r="BY751" s="36"/>
      <c r="BZ751" s="36"/>
      <c r="CA751" s="36"/>
      <c r="CB751" s="36"/>
      <c r="CC751" s="36"/>
      <c r="CD751" s="36"/>
      <c r="CE751" s="36"/>
      <c r="CF751" s="36"/>
      <c r="CG751" s="36"/>
      <c r="CH751" s="36"/>
      <c r="CI751" s="36"/>
      <c r="CJ751" s="36"/>
      <c r="CK751" s="36"/>
      <c r="CL751" s="36"/>
      <c r="CM751" s="36"/>
      <c r="CN751" s="36"/>
      <c r="CO751" s="36"/>
      <c r="CP751" s="36"/>
      <c r="CQ751" s="36"/>
      <c r="CR751" s="36"/>
      <c r="CS751" s="36"/>
      <c r="CT751" s="36"/>
      <c r="CU751" s="36"/>
      <c r="CV751" s="36"/>
      <c r="CW751" s="36"/>
      <c r="CX751" s="36"/>
      <c r="CY751" s="36"/>
      <c r="CZ751" s="36"/>
      <c r="DA751" s="36"/>
      <c r="DB751" s="36"/>
      <c r="DC751" s="36"/>
      <c r="DD751" s="36"/>
      <c r="DE751" s="36"/>
      <c r="DF751" s="36"/>
      <c r="DG751" s="36"/>
      <c r="DH751" s="36"/>
      <c r="DI751" s="36"/>
      <c r="DJ751" s="36"/>
      <c r="DK751" s="36"/>
      <c r="DL751" s="36"/>
      <c r="DM751" s="36"/>
      <c r="DN751" s="36"/>
      <c r="DO751" s="36"/>
      <c r="DP751" s="36"/>
      <c r="DQ751" s="36"/>
      <c r="DR751" s="36"/>
      <c r="DS751" s="36"/>
      <c r="DT751" s="36"/>
      <c r="DU751" s="36"/>
      <c r="DV751" s="36"/>
      <c r="DW751" s="36"/>
      <c r="DX751" s="36"/>
      <c r="DY751" s="36"/>
      <c r="DZ751" s="36"/>
      <c r="EA751" s="36"/>
      <c r="EB751" s="36"/>
      <c r="EC751" s="36"/>
      <c r="ED751" s="36"/>
      <c r="EE751" s="36"/>
      <c r="EF751" s="36"/>
      <c r="EG751" s="36"/>
      <c r="EH751" s="36"/>
      <c r="EI751" s="36"/>
      <c r="EJ751" s="36"/>
      <c r="EK751" s="36"/>
      <c r="EL751" s="36"/>
      <c r="EM751" s="36"/>
      <c r="EN751" s="36"/>
      <c r="EO751" s="36"/>
      <c r="EP751" s="36"/>
      <c r="EQ751" s="36"/>
      <c r="ER751" s="36"/>
      <c r="ES751" s="36"/>
      <c r="ET751" s="36"/>
      <c r="EU751" s="36"/>
    </row>
    <row r="752" spans="1:151" ht="183.75" customHeight="1" x14ac:dyDescent="0.3">
      <c r="A752" s="36"/>
      <c r="B752" s="36"/>
      <c r="C752" s="36"/>
      <c r="D752" s="36"/>
      <c r="E752" s="37"/>
      <c r="F752" s="36"/>
      <c r="G752" s="36"/>
      <c r="H752" s="36"/>
      <c r="I752" s="37"/>
      <c r="J752" s="38"/>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8"/>
      <c r="AS752" s="36"/>
      <c r="AT752" s="36"/>
      <c r="AU752" s="36"/>
      <c r="AV752" s="36"/>
      <c r="AW752" s="36"/>
      <c r="AX752" s="36"/>
      <c r="AY752" s="36"/>
      <c r="AZ752" s="36"/>
      <c r="BA752" s="36"/>
      <c r="BB752" s="36"/>
      <c r="BC752" s="36"/>
      <c r="BD752" s="36"/>
      <c r="BE752" s="36"/>
      <c r="BF752" s="36"/>
      <c r="BG752" s="36"/>
      <c r="BH752" s="36"/>
      <c r="BI752" s="36"/>
      <c r="BJ752" s="36"/>
      <c r="BK752" s="36"/>
      <c r="BL752" s="36"/>
      <c r="BM752" s="36"/>
      <c r="BN752" s="36"/>
      <c r="BO752" s="36"/>
      <c r="BP752" s="36"/>
      <c r="BQ752" s="36"/>
      <c r="BR752" s="36"/>
      <c r="BS752" s="36"/>
      <c r="BT752" s="36"/>
      <c r="BU752" s="36"/>
      <c r="BV752" s="36"/>
      <c r="BW752" s="36"/>
      <c r="BX752" s="36"/>
      <c r="BY752" s="36"/>
      <c r="BZ752" s="36"/>
      <c r="CA752" s="36"/>
      <c r="CB752" s="36"/>
      <c r="CC752" s="36"/>
      <c r="CD752" s="36"/>
      <c r="CE752" s="36"/>
      <c r="CF752" s="36"/>
      <c r="CG752" s="36"/>
      <c r="CH752" s="36"/>
      <c r="CI752" s="36"/>
      <c r="CJ752" s="36"/>
      <c r="CK752" s="36"/>
      <c r="CL752" s="36"/>
      <c r="CM752" s="36"/>
      <c r="CN752" s="36"/>
      <c r="CO752" s="36"/>
      <c r="CP752" s="36"/>
      <c r="CQ752" s="36"/>
      <c r="CR752" s="36"/>
      <c r="CS752" s="36"/>
      <c r="CT752" s="36"/>
      <c r="CU752" s="36"/>
      <c r="CV752" s="36"/>
      <c r="CW752" s="36"/>
      <c r="CX752" s="36"/>
      <c r="CY752" s="36"/>
      <c r="CZ752" s="36"/>
      <c r="DA752" s="36"/>
      <c r="DB752" s="36"/>
      <c r="DC752" s="36"/>
      <c r="DD752" s="36"/>
      <c r="DE752" s="36"/>
      <c r="DF752" s="36"/>
      <c r="DG752" s="36"/>
      <c r="DH752" s="36"/>
      <c r="DI752" s="36"/>
      <c r="DJ752" s="36"/>
      <c r="DK752" s="36"/>
      <c r="DL752" s="36"/>
      <c r="DM752" s="36"/>
      <c r="DN752" s="36"/>
      <c r="DO752" s="36"/>
      <c r="DP752" s="36"/>
      <c r="DQ752" s="36"/>
      <c r="DR752" s="36"/>
      <c r="DS752" s="36"/>
      <c r="DT752" s="36"/>
      <c r="DU752" s="36"/>
      <c r="DV752" s="36"/>
      <c r="DW752" s="36"/>
      <c r="DX752" s="36"/>
      <c r="DY752" s="36"/>
      <c r="DZ752" s="36"/>
      <c r="EA752" s="36"/>
      <c r="EB752" s="36"/>
      <c r="EC752" s="36"/>
      <c r="ED752" s="36"/>
      <c r="EE752" s="36"/>
      <c r="EF752" s="36"/>
      <c r="EG752" s="36"/>
      <c r="EH752" s="36"/>
      <c r="EI752" s="36"/>
      <c r="EJ752" s="36"/>
      <c r="EK752" s="36"/>
      <c r="EL752" s="36"/>
      <c r="EM752" s="36"/>
      <c r="EN752" s="36"/>
      <c r="EO752" s="36"/>
      <c r="EP752" s="36"/>
      <c r="EQ752" s="36"/>
      <c r="ER752" s="36"/>
      <c r="ES752" s="36"/>
      <c r="ET752" s="36"/>
      <c r="EU752" s="36"/>
    </row>
    <row r="753" spans="1:151" ht="183.75" customHeight="1" x14ac:dyDescent="0.3">
      <c r="A753" s="36"/>
      <c r="B753" s="36"/>
      <c r="C753" s="36"/>
      <c r="D753" s="36"/>
      <c r="E753" s="37"/>
      <c r="F753" s="36"/>
      <c r="G753" s="36"/>
      <c r="H753" s="36"/>
      <c r="I753" s="37"/>
      <c r="J753" s="38"/>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8"/>
      <c r="AS753" s="36"/>
      <c r="AT753" s="36"/>
      <c r="AU753" s="36"/>
      <c r="AV753" s="36"/>
      <c r="AW753" s="36"/>
      <c r="AX753" s="36"/>
      <c r="AY753" s="36"/>
      <c r="AZ753" s="36"/>
      <c r="BA753" s="36"/>
      <c r="BB753" s="36"/>
      <c r="BC753" s="36"/>
      <c r="BD753" s="36"/>
      <c r="BE753" s="36"/>
      <c r="BF753" s="36"/>
      <c r="BG753" s="36"/>
      <c r="BH753" s="36"/>
      <c r="BI753" s="36"/>
      <c r="BJ753" s="36"/>
      <c r="BK753" s="36"/>
      <c r="BL753" s="36"/>
      <c r="BM753" s="36"/>
      <c r="BN753" s="36"/>
      <c r="BO753" s="36"/>
      <c r="BP753" s="36"/>
      <c r="BQ753" s="36"/>
      <c r="BR753" s="36"/>
      <c r="BS753" s="36"/>
      <c r="BT753" s="36"/>
      <c r="BU753" s="36"/>
      <c r="BV753" s="36"/>
      <c r="BW753" s="36"/>
      <c r="BX753" s="36"/>
      <c r="BY753" s="36"/>
      <c r="BZ753" s="36"/>
      <c r="CA753" s="36"/>
      <c r="CB753" s="36"/>
      <c r="CC753" s="36"/>
      <c r="CD753" s="36"/>
      <c r="CE753" s="36"/>
      <c r="CF753" s="36"/>
      <c r="CG753" s="36"/>
      <c r="CH753" s="36"/>
      <c r="CI753" s="36"/>
      <c r="CJ753" s="36"/>
      <c r="CK753" s="36"/>
      <c r="CL753" s="36"/>
      <c r="CM753" s="36"/>
      <c r="CN753" s="36"/>
      <c r="CO753" s="36"/>
      <c r="CP753" s="36"/>
      <c r="CQ753" s="36"/>
      <c r="CR753" s="36"/>
      <c r="CS753" s="36"/>
      <c r="CT753" s="36"/>
      <c r="CU753" s="36"/>
      <c r="CV753" s="36"/>
      <c r="CW753" s="36"/>
      <c r="CX753" s="36"/>
      <c r="CY753" s="36"/>
      <c r="CZ753" s="36"/>
      <c r="DA753" s="36"/>
      <c r="DB753" s="36"/>
      <c r="DC753" s="36"/>
      <c r="DD753" s="36"/>
      <c r="DE753" s="36"/>
      <c r="DF753" s="36"/>
      <c r="DG753" s="36"/>
      <c r="DH753" s="36"/>
      <c r="DI753" s="36"/>
      <c r="DJ753" s="36"/>
      <c r="DK753" s="36"/>
      <c r="DL753" s="36"/>
      <c r="DM753" s="36"/>
      <c r="DN753" s="36"/>
      <c r="DO753" s="36"/>
      <c r="DP753" s="36"/>
      <c r="DQ753" s="36"/>
      <c r="DR753" s="36"/>
      <c r="DS753" s="36"/>
      <c r="DT753" s="36"/>
      <c r="DU753" s="36"/>
      <c r="DV753" s="36"/>
      <c r="DW753" s="36"/>
      <c r="DX753" s="36"/>
      <c r="DY753" s="36"/>
      <c r="DZ753" s="36"/>
      <c r="EA753" s="36"/>
      <c r="EB753" s="36"/>
      <c r="EC753" s="36"/>
      <c r="ED753" s="36"/>
      <c r="EE753" s="36"/>
      <c r="EF753" s="36"/>
      <c r="EG753" s="36"/>
      <c r="EH753" s="36"/>
      <c r="EI753" s="36"/>
      <c r="EJ753" s="36"/>
      <c r="EK753" s="36"/>
      <c r="EL753" s="36"/>
      <c r="EM753" s="36"/>
      <c r="EN753" s="36"/>
      <c r="EO753" s="36"/>
      <c r="EP753" s="36"/>
      <c r="EQ753" s="36"/>
      <c r="ER753" s="36"/>
      <c r="ES753" s="36"/>
      <c r="ET753" s="36"/>
      <c r="EU753" s="36"/>
    </row>
    <row r="754" spans="1:151" ht="183.75" customHeight="1" x14ac:dyDescent="0.3">
      <c r="A754" s="36"/>
      <c r="B754" s="36"/>
      <c r="C754" s="36"/>
      <c r="D754" s="36"/>
      <c r="E754" s="37"/>
      <c r="F754" s="36"/>
      <c r="G754" s="36"/>
      <c r="H754" s="36"/>
      <c r="I754" s="37"/>
      <c r="J754" s="38"/>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8"/>
      <c r="AS754" s="36"/>
      <c r="AT754" s="36"/>
      <c r="AU754" s="36"/>
      <c r="AV754" s="36"/>
      <c r="AW754" s="36"/>
      <c r="AX754" s="36"/>
      <c r="AY754" s="36"/>
      <c r="AZ754" s="36"/>
      <c r="BA754" s="36"/>
      <c r="BB754" s="36"/>
      <c r="BC754" s="36"/>
      <c r="BD754" s="36"/>
      <c r="BE754" s="36"/>
      <c r="BF754" s="36"/>
      <c r="BG754" s="36"/>
      <c r="BH754" s="36"/>
      <c r="BI754" s="36"/>
      <c r="BJ754" s="36"/>
      <c r="BK754" s="36"/>
      <c r="BL754" s="36"/>
      <c r="BM754" s="36"/>
      <c r="BN754" s="36"/>
      <c r="BO754" s="36"/>
      <c r="BP754" s="36"/>
      <c r="BQ754" s="36"/>
      <c r="BR754" s="36"/>
      <c r="BS754" s="36"/>
      <c r="BT754" s="36"/>
      <c r="BU754" s="36"/>
      <c r="BV754" s="36"/>
      <c r="BW754" s="36"/>
      <c r="BX754" s="36"/>
      <c r="BY754" s="36"/>
      <c r="BZ754" s="36"/>
      <c r="CA754" s="36"/>
      <c r="CB754" s="36"/>
      <c r="CC754" s="36"/>
      <c r="CD754" s="36"/>
      <c r="CE754" s="36"/>
      <c r="CF754" s="36"/>
      <c r="CG754" s="36"/>
      <c r="CH754" s="36"/>
      <c r="CI754" s="36"/>
      <c r="CJ754" s="36"/>
      <c r="CK754" s="36"/>
      <c r="CL754" s="36"/>
      <c r="CM754" s="36"/>
      <c r="CN754" s="36"/>
      <c r="CO754" s="36"/>
      <c r="CP754" s="36"/>
      <c r="CQ754" s="36"/>
      <c r="CR754" s="36"/>
      <c r="CS754" s="36"/>
      <c r="CT754" s="36"/>
      <c r="CU754" s="36"/>
      <c r="CV754" s="36"/>
      <c r="CW754" s="36"/>
      <c r="CX754" s="36"/>
      <c r="CY754" s="36"/>
      <c r="CZ754" s="36"/>
      <c r="DA754" s="36"/>
      <c r="DB754" s="36"/>
      <c r="DC754" s="36"/>
      <c r="DD754" s="36"/>
      <c r="DE754" s="36"/>
      <c r="DF754" s="36"/>
      <c r="DG754" s="36"/>
      <c r="DH754" s="36"/>
      <c r="DI754" s="36"/>
      <c r="DJ754" s="36"/>
      <c r="DK754" s="36"/>
      <c r="DL754" s="36"/>
      <c r="DM754" s="36"/>
      <c r="DN754" s="36"/>
      <c r="DO754" s="36"/>
      <c r="DP754" s="36"/>
      <c r="DQ754" s="36"/>
      <c r="DR754" s="36"/>
      <c r="DS754" s="36"/>
      <c r="DT754" s="36"/>
      <c r="DU754" s="36"/>
      <c r="DV754" s="36"/>
      <c r="DW754" s="36"/>
      <c r="DX754" s="36"/>
      <c r="DY754" s="36"/>
      <c r="DZ754" s="36"/>
      <c r="EA754" s="36"/>
      <c r="EB754" s="36"/>
      <c r="EC754" s="36"/>
      <c r="ED754" s="36"/>
      <c r="EE754" s="36"/>
      <c r="EF754" s="36"/>
      <c r="EG754" s="36"/>
      <c r="EH754" s="36"/>
      <c r="EI754" s="36"/>
      <c r="EJ754" s="36"/>
      <c r="EK754" s="36"/>
      <c r="EL754" s="36"/>
      <c r="EM754" s="36"/>
      <c r="EN754" s="36"/>
      <c r="EO754" s="36"/>
      <c r="EP754" s="36"/>
      <c r="EQ754" s="36"/>
      <c r="ER754" s="36"/>
      <c r="ES754" s="36"/>
      <c r="ET754" s="36"/>
      <c r="EU754" s="36"/>
    </row>
    <row r="755" spans="1:151" ht="183.75" customHeight="1" x14ac:dyDescent="0.3">
      <c r="A755" s="36"/>
      <c r="B755" s="36"/>
      <c r="C755" s="36"/>
      <c r="D755" s="36"/>
      <c r="E755" s="37"/>
      <c r="F755" s="36"/>
      <c r="G755" s="36"/>
      <c r="H755" s="36"/>
      <c r="I755" s="37"/>
      <c r="J755" s="38"/>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8"/>
      <c r="AS755" s="36"/>
      <c r="AT755" s="36"/>
      <c r="AU755" s="36"/>
      <c r="AV755" s="36"/>
      <c r="AW755" s="36"/>
      <c r="AX755" s="36"/>
      <c r="AY755" s="36"/>
      <c r="AZ755" s="36"/>
      <c r="BA755" s="36"/>
      <c r="BB755" s="36"/>
      <c r="BC755" s="36"/>
      <c r="BD755" s="36"/>
      <c r="BE755" s="36"/>
      <c r="BF755" s="36"/>
      <c r="BG755" s="36"/>
      <c r="BH755" s="36"/>
      <c r="BI755" s="36"/>
      <c r="BJ755" s="36"/>
      <c r="BK755" s="36"/>
      <c r="BL755" s="36"/>
      <c r="BM755" s="36"/>
      <c r="BN755" s="36"/>
      <c r="BO755" s="36"/>
      <c r="BP755" s="36"/>
      <c r="BQ755" s="36"/>
      <c r="BR755" s="36"/>
      <c r="BS755" s="36"/>
      <c r="BT755" s="36"/>
      <c r="BU755" s="36"/>
      <c r="BV755" s="36"/>
      <c r="BW755" s="36"/>
      <c r="BX755" s="36"/>
      <c r="BY755" s="36"/>
      <c r="BZ755" s="36"/>
      <c r="CA755" s="36"/>
      <c r="CB755" s="36"/>
      <c r="CC755" s="36"/>
      <c r="CD755" s="36"/>
      <c r="CE755" s="36"/>
      <c r="CF755" s="36"/>
      <c r="CG755" s="36"/>
      <c r="CH755" s="36"/>
      <c r="CI755" s="36"/>
      <c r="CJ755" s="36"/>
      <c r="CK755" s="36"/>
      <c r="CL755" s="36"/>
      <c r="CM755" s="36"/>
      <c r="CN755" s="36"/>
      <c r="CO755" s="36"/>
      <c r="CP755" s="36"/>
      <c r="CQ755" s="36"/>
      <c r="CR755" s="36"/>
      <c r="CS755" s="36"/>
      <c r="CT755" s="36"/>
      <c r="CU755" s="36"/>
      <c r="CV755" s="36"/>
      <c r="CW755" s="36"/>
      <c r="CX755" s="36"/>
      <c r="CY755" s="36"/>
      <c r="CZ755" s="36"/>
      <c r="DA755" s="36"/>
      <c r="DB755" s="36"/>
      <c r="DC755" s="36"/>
      <c r="DD755" s="36"/>
      <c r="DE755" s="36"/>
      <c r="DF755" s="36"/>
      <c r="DG755" s="36"/>
      <c r="DH755" s="36"/>
      <c r="DI755" s="36"/>
      <c r="DJ755" s="36"/>
      <c r="DK755" s="36"/>
      <c r="DL755" s="36"/>
      <c r="DM755" s="36"/>
      <c r="DN755" s="36"/>
      <c r="DO755" s="36"/>
      <c r="DP755" s="36"/>
      <c r="DQ755" s="36"/>
      <c r="DR755" s="36"/>
      <c r="DS755" s="36"/>
      <c r="DT755" s="36"/>
      <c r="DU755" s="36"/>
      <c r="DV755" s="36"/>
      <c r="DW755" s="36"/>
      <c r="DX755" s="36"/>
      <c r="DY755" s="36"/>
      <c r="DZ755" s="36"/>
      <c r="EA755" s="36"/>
      <c r="EB755" s="36"/>
      <c r="EC755" s="36"/>
      <c r="ED755" s="36"/>
      <c r="EE755" s="36"/>
      <c r="EF755" s="36"/>
      <c r="EG755" s="36"/>
      <c r="EH755" s="36"/>
      <c r="EI755" s="36"/>
      <c r="EJ755" s="36"/>
      <c r="EK755" s="36"/>
      <c r="EL755" s="36"/>
      <c r="EM755" s="36"/>
      <c r="EN755" s="36"/>
      <c r="EO755" s="36"/>
      <c r="EP755" s="36"/>
      <c r="EQ755" s="36"/>
      <c r="ER755" s="36"/>
      <c r="ES755" s="36"/>
      <c r="ET755" s="36"/>
      <c r="EU755" s="36"/>
    </row>
    <row r="756" spans="1:151" ht="183.75" customHeight="1" x14ac:dyDescent="0.3">
      <c r="A756" s="36"/>
      <c r="B756" s="36"/>
      <c r="C756" s="36"/>
      <c r="D756" s="36"/>
      <c r="E756" s="37"/>
      <c r="F756" s="36"/>
      <c r="G756" s="36"/>
      <c r="H756" s="36"/>
      <c r="I756" s="37"/>
      <c r="J756" s="38"/>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8"/>
      <c r="AS756" s="36"/>
      <c r="AT756" s="36"/>
      <c r="AU756" s="36"/>
      <c r="AV756" s="36"/>
      <c r="AW756" s="36"/>
      <c r="AX756" s="36"/>
      <c r="AY756" s="36"/>
      <c r="AZ756" s="36"/>
      <c r="BA756" s="36"/>
      <c r="BB756" s="36"/>
      <c r="BC756" s="36"/>
      <c r="BD756" s="36"/>
      <c r="BE756" s="36"/>
      <c r="BF756" s="36"/>
      <c r="BG756" s="36"/>
      <c r="BH756" s="36"/>
      <c r="BI756" s="36"/>
      <c r="BJ756" s="36"/>
      <c r="BK756" s="36"/>
      <c r="BL756" s="36"/>
      <c r="BM756" s="36"/>
      <c r="BN756" s="36"/>
      <c r="BO756" s="36"/>
      <c r="BP756" s="36"/>
      <c r="BQ756" s="36"/>
      <c r="BR756" s="36"/>
      <c r="BS756" s="36"/>
      <c r="BT756" s="36"/>
      <c r="BU756" s="36"/>
      <c r="BV756" s="36"/>
      <c r="BW756" s="36"/>
      <c r="BX756" s="36"/>
      <c r="BY756" s="36"/>
      <c r="BZ756" s="36"/>
      <c r="CA756" s="36"/>
      <c r="CB756" s="36"/>
      <c r="CC756" s="36"/>
      <c r="CD756" s="36"/>
      <c r="CE756" s="36"/>
      <c r="CF756" s="36"/>
      <c r="CG756" s="36"/>
      <c r="CH756" s="36"/>
      <c r="CI756" s="36"/>
      <c r="CJ756" s="36"/>
      <c r="CK756" s="36"/>
      <c r="CL756" s="36"/>
      <c r="CM756" s="36"/>
      <c r="CN756" s="36"/>
      <c r="CO756" s="36"/>
      <c r="CP756" s="36"/>
      <c r="CQ756" s="36"/>
      <c r="CR756" s="36"/>
      <c r="CS756" s="36"/>
      <c r="CT756" s="36"/>
      <c r="CU756" s="36"/>
      <c r="CV756" s="36"/>
      <c r="CW756" s="36"/>
      <c r="CX756" s="36"/>
      <c r="CY756" s="36"/>
      <c r="CZ756" s="36"/>
      <c r="DA756" s="36"/>
      <c r="DB756" s="36"/>
      <c r="DC756" s="36"/>
      <c r="DD756" s="36"/>
      <c r="DE756" s="36"/>
      <c r="DF756" s="36"/>
      <c r="DG756" s="36"/>
      <c r="DH756" s="36"/>
      <c r="DI756" s="36"/>
      <c r="DJ756" s="36"/>
      <c r="DK756" s="36"/>
      <c r="DL756" s="36"/>
      <c r="DM756" s="36"/>
      <c r="DN756" s="36"/>
      <c r="DO756" s="36"/>
      <c r="DP756" s="36"/>
      <c r="DQ756" s="36"/>
      <c r="DR756" s="36"/>
      <c r="DS756" s="36"/>
      <c r="DT756" s="36"/>
      <c r="DU756" s="36"/>
      <c r="DV756" s="36"/>
      <c r="DW756" s="36"/>
      <c r="DX756" s="36"/>
      <c r="DY756" s="36"/>
      <c r="DZ756" s="36"/>
      <c r="EA756" s="36"/>
      <c r="EB756" s="36"/>
      <c r="EC756" s="36"/>
      <c r="ED756" s="36"/>
      <c r="EE756" s="36"/>
      <c r="EF756" s="36"/>
      <c r="EG756" s="36"/>
      <c r="EH756" s="36"/>
      <c r="EI756" s="36"/>
      <c r="EJ756" s="36"/>
      <c r="EK756" s="36"/>
      <c r="EL756" s="36"/>
      <c r="EM756" s="36"/>
      <c r="EN756" s="36"/>
      <c r="EO756" s="36"/>
      <c r="EP756" s="36"/>
      <c r="EQ756" s="36"/>
      <c r="ER756" s="36"/>
      <c r="ES756" s="36"/>
      <c r="ET756" s="36"/>
      <c r="EU756" s="36"/>
    </row>
    <row r="757" spans="1:151" ht="183.75" customHeight="1" x14ac:dyDescent="0.3">
      <c r="A757" s="36"/>
      <c r="B757" s="36"/>
      <c r="C757" s="36"/>
      <c r="D757" s="36"/>
      <c r="E757" s="37"/>
      <c r="F757" s="36"/>
      <c r="G757" s="36"/>
      <c r="H757" s="36"/>
      <c r="I757" s="37"/>
      <c r="J757" s="38"/>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8"/>
      <c r="AS757" s="36"/>
      <c r="AT757" s="36"/>
      <c r="AU757" s="36"/>
      <c r="AV757" s="36"/>
      <c r="AW757" s="36"/>
      <c r="AX757" s="36"/>
      <c r="AY757" s="36"/>
      <c r="AZ757" s="36"/>
      <c r="BA757" s="36"/>
      <c r="BB757" s="36"/>
      <c r="BC757" s="36"/>
      <c r="BD757" s="36"/>
      <c r="BE757" s="36"/>
      <c r="BF757" s="36"/>
      <c r="BG757" s="36"/>
      <c r="BH757" s="36"/>
      <c r="BI757" s="36"/>
      <c r="BJ757" s="36"/>
      <c r="BK757" s="36"/>
      <c r="BL757" s="36"/>
      <c r="BM757" s="36"/>
      <c r="BN757" s="36"/>
      <c r="BO757" s="36"/>
      <c r="BP757" s="36"/>
      <c r="BQ757" s="36"/>
      <c r="BR757" s="36"/>
      <c r="BS757" s="36"/>
      <c r="BT757" s="36"/>
      <c r="BU757" s="36"/>
      <c r="BV757" s="36"/>
      <c r="BW757" s="36"/>
      <c r="BX757" s="36"/>
      <c r="BY757" s="36"/>
      <c r="BZ757" s="36"/>
      <c r="CA757" s="36"/>
      <c r="CB757" s="36"/>
      <c r="CC757" s="36"/>
      <c r="CD757" s="36"/>
      <c r="CE757" s="36"/>
      <c r="CF757" s="36"/>
      <c r="CG757" s="36"/>
      <c r="CH757" s="36"/>
      <c r="CI757" s="36"/>
      <c r="CJ757" s="36"/>
      <c r="CK757" s="36"/>
      <c r="CL757" s="36"/>
      <c r="CM757" s="36"/>
      <c r="CN757" s="36"/>
      <c r="CO757" s="36"/>
      <c r="CP757" s="36"/>
      <c r="CQ757" s="36"/>
      <c r="CR757" s="36"/>
      <c r="CS757" s="36"/>
      <c r="CT757" s="36"/>
      <c r="CU757" s="36"/>
      <c r="CV757" s="36"/>
      <c r="CW757" s="36"/>
      <c r="CX757" s="36"/>
      <c r="CY757" s="36"/>
      <c r="CZ757" s="36"/>
      <c r="DA757" s="36"/>
      <c r="DB757" s="36"/>
      <c r="DC757" s="36"/>
      <c r="DD757" s="36"/>
      <c r="DE757" s="36"/>
      <c r="DF757" s="36"/>
      <c r="DG757" s="36"/>
      <c r="DH757" s="36"/>
      <c r="DI757" s="36"/>
      <c r="DJ757" s="36"/>
      <c r="DK757" s="36"/>
      <c r="DL757" s="36"/>
      <c r="DM757" s="36"/>
      <c r="DN757" s="36"/>
      <c r="DO757" s="36"/>
      <c r="DP757" s="36"/>
      <c r="DQ757" s="36"/>
      <c r="DR757" s="36"/>
      <c r="DS757" s="36"/>
      <c r="DT757" s="36"/>
      <c r="DU757" s="36"/>
      <c r="DV757" s="36"/>
      <c r="DW757" s="36"/>
      <c r="DX757" s="36"/>
      <c r="DY757" s="36"/>
      <c r="DZ757" s="36"/>
      <c r="EA757" s="36"/>
      <c r="EB757" s="36"/>
      <c r="EC757" s="36"/>
      <c r="ED757" s="36"/>
      <c r="EE757" s="36"/>
      <c r="EF757" s="36"/>
      <c r="EG757" s="36"/>
      <c r="EH757" s="36"/>
      <c r="EI757" s="36"/>
      <c r="EJ757" s="36"/>
      <c r="EK757" s="36"/>
      <c r="EL757" s="36"/>
      <c r="EM757" s="36"/>
      <c r="EN757" s="36"/>
      <c r="EO757" s="36"/>
      <c r="EP757" s="36"/>
      <c r="EQ757" s="36"/>
      <c r="ER757" s="36"/>
      <c r="ES757" s="36"/>
      <c r="ET757" s="36"/>
      <c r="EU757" s="36"/>
    </row>
    <row r="758" spans="1:151" ht="183.75" customHeight="1" x14ac:dyDescent="0.3">
      <c r="A758" s="36"/>
      <c r="B758" s="36"/>
      <c r="C758" s="36"/>
      <c r="D758" s="36"/>
      <c r="E758" s="37"/>
      <c r="F758" s="36"/>
      <c r="G758" s="36"/>
      <c r="H758" s="36"/>
      <c r="I758" s="37"/>
      <c r="J758" s="38"/>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8"/>
      <c r="AS758" s="36"/>
      <c r="AT758" s="36"/>
      <c r="AU758" s="36"/>
      <c r="AV758" s="36"/>
      <c r="AW758" s="36"/>
      <c r="AX758" s="36"/>
      <c r="AY758" s="36"/>
      <c r="AZ758" s="36"/>
      <c r="BA758" s="36"/>
      <c r="BB758" s="36"/>
      <c r="BC758" s="36"/>
      <c r="BD758" s="36"/>
      <c r="BE758" s="36"/>
      <c r="BF758" s="36"/>
      <c r="BG758" s="36"/>
      <c r="BH758" s="36"/>
      <c r="BI758" s="36"/>
      <c r="BJ758" s="36"/>
      <c r="BK758" s="36"/>
      <c r="BL758" s="36"/>
      <c r="BM758" s="36"/>
      <c r="BN758" s="36"/>
      <c r="BO758" s="36"/>
      <c r="BP758" s="36"/>
      <c r="BQ758" s="36"/>
      <c r="BR758" s="36"/>
      <c r="BS758" s="36"/>
      <c r="BT758" s="36"/>
      <c r="BU758" s="36"/>
      <c r="BV758" s="36"/>
      <c r="BW758" s="36"/>
      <c r="BX758" s="36"/>
      <c r="BY758" s="36"/>
      <c r="BZ758" s="36"/>
      <c r="CA758" s="36"/>
      <c r="CB758" s="36"/>
      <c r="CC758" s="36"/>
      <c r="CD758" s="36"/>
      <c r="CE758" s="36"/>
      <c r="CF758" s="36"/>
      <c r="CG758" s="36"/>
      <c r="CH758" s="36"/>
      <c r="CI758" s="36"/>
      <c r="CJ758" s="36"/>
      <c r="CK758" s="36"/>
      <c r="CL758" s="36"/>
      <c r="CM758" s="36"/>
      <c r="CN758" s="36"/>
      <c r="CO758" s="36"/>
      <c r="CP758" s="36"/>
      <c r="CQ758" s="36"/>
      <c r="CR758" s="36"/>
      <c r="CS758" s="36"/>
      <c r="CT758" s="36"/>
      <c r="CU758" s="36"/>
      <c r="CV758" s="36"/>
      <c r="CW758" s="36"/>
      <c r="CX758" s="36"/>
      <c r="CY758" s="36"/>
      <c r="CZ758" s="36"/>
      <c r="DA758" s="36"/>
      <c r="DB758" s="36"/>
      <c r="DC758" s="36"/>
      <c r="DD758" s="36"/>
      <c r="DE758" s="36"/>
      <c r="DF758" s="36"/>
      <c r="DG758" s="36"/>
      <c r="DH758" s="36"/>
      <c r="DI758" s="36"/>
      <c r="DJ758" s="36"/>
      <c r="DK758" s="36"/>
      <c r="DL758" s="36"/>
      <c r="DM758" s="36"/>
      <c r="DN758" s="36"/>
      <c r="DO758" s="36"/>
      <c r="DP758" s="36"/>
      <c r="DQ758" s="36"/>
      <c r="DR758" s="36"/>
      <c r="DS758" s="36"/>
      <c r="DT758" s="36"/>
      <c r="DU758" s="36"/>
      <c r="DV758" s="36"/>
      <c r="DW758" s="36"/>
      <c r="DX758" s="36"/>
      <c r="DY758" s="36"/>
      <c r="DZ758" s="36"/>
      <c r="EA758" s="36"/>
      <c r="EB758" s="36"/>
      <c r="EC758" s="36"/>
      <c r="ED758" s="36"/>
      <c r="EE758" s="36"/>
      <c r="EF758" s="36"/>
      <c r="EG758" s="36"/>
      <c r="EH758" s="36"/>
      <c r="EI758" s="36"/>
      <c r="EJ758" s="36"/>
      <c r="EK758" s="36"/>
      <c r="EL758" s="36"/>
      <c r="EM758" s="36"/>
      <c r="EN758" s="36"/>
      <c r="EO758" s="36"/>
      <c r="EP758" s="36"/>
      <c r="EQ758" s="36"/>
      <c r="ER758" s="36"/>
      <c r="ES758" s="36"/>
      <c r="ET758" s="36"/>
      <c r="EU758" s="36"/>
    </row>
    <row r="759" spans="1:151" ht="183.75" customHeight="1" x14ac:dyDescent="0.3">
      <c r="A759" s="36"/>
      <c r="B759" s="36"/>
      <c r="C759" s="36"/>
      <c r="D759" s="36"/>
      <c r="E759" s="37"/>
      <c r="F759" s="36"/>
      <c r="G759" s="36"/>
      <c r="H759" s="36"/>
      <c r="I759" s="37"/>
      <c r="J759" s="38"/>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8"/>
      <c r="AS759" s="36"/>
      <c r="AT759" s="36"/>
      <c r="AU759" s="36"/>
      <c r="AV759" s="36"/>
      <c r="AW759" s="36"/>
      <c r="AX759" s="36"/>
      <c r="AY759" s="36"/>
      <c r="AZ759" s="36"/>
      <c r="BA759" s="36"/>
      <c r="BB759" s="36"/>
      <c r="BC759" s="36"/>
      <c r="BD759" s="36"/>
      <c r="BE759" s="36"/>
      <c r="BF759" s="36"/>
      <c r="BG759" s="36"/>
      <c r="BH759" s="36"/>
      <c r="BI759" s="36"/>
      <c r="BJ759" s="36"/>
      <c r="BK759" s="36"/>
      <c r="BL759" s="36"/>
      <c r="BM759" s="36"/>
      <c r="BN759" s="36"/>
      <c r="BO759" s="36"/>
      <c r="BP759" s="36"/>
      <c r="BQ759" s="36"/>
      <c r="BR759" s="36"/>
      <c r="BS759" s="36"/>
      <c r="BT759" s="36"/>
      <c r="BU759" s="36"/>
      <c r="BV759" s="36"/>
      <c r="BW759" s="36"/>
      <c r="BX759" s="36"/>
      <c r="BY759" s="36"/>
      <c r="BZ759" s="36"/>
      <c r="CA759" s="36"/>
      <c r="CB759" s="36"/>
      <c r="CC759" s="36"/>
      <c r="CD759" s="36"/>
      <c r="CE759" s="36"/>
      <c r="CF759" s="36"/>
      <c r="CG759" s="36"/>
      <c r="CH759" s="36"/>
      <c r="CI759" s="36"/>
      <c r="CJ759" s="36"/>
      <c r="CK759" s="36"/>
      <c r="CL759" s="36"/>
      <c r="CM759" s="36"/>
      <c r="CN759" s="36"/>
      <c r="CO759" s="36"/>
      <c r="CP759" s="36"/>
      <c r="CQ759" s="36"/>
      <c r="CR759" s="36"/>
      <c r="CS759" s="36"/>
      <c r="CT759" s="36"/>
      <c r="CU759" s="36"/>
      <c r="CV759" s="36"/>
      <c r="CW759" s="36"/>
      <c r="CX759" s="36"/>
      <c r="CY759" s="36"/>
      <c r="CZ759" s="36"/>
      <c r="DA759" s="36"/>
      <c r="DB759" s="36"/>
      <c r="DC759" s="36"/>
      <c r="DD759" s="36"/>
      <c r="DE759" s="36"/>
      <c r="DF759" s="36"/>
      <c r="DG759" s="36"/>
      <c r="DH759" s="36"/>
      <c r="DI759" s="36"/>
      <c r="DJ759" s="36"/>
      <c r="DK759" s="36"/>
      <c r="DL759" s="36"/>
      <c r="DM759" s="36"/>
      <c r="DN759" s="36"/>
      <c r="DO759" s="36"/>
      <c r="DP759" s="36"/>
      <c r="DQ759" s="36"/>
      <c r="DR759" s="36"/>
      <c r="DS759" s="36"/>
      <c r="DT759" s="36"/>
      <c r="DU759" s="36"/>
      <c r="DV759" s="36"/>
      <c r="DW759" s="36"/>
      <c r="DX759" s="36"/>
      <c r="DY759" s="36"/>
      <c r="DZ759" s="36"/>
      <c r="EA759" s="36"/>
      <c r="EB759" s="36"/>
      <c r="EC759" s="36"/>
      <c r="ED759" s="36"/>
      <c r="EE759" s="36"/>
      <c r="EF759" s="36"/>
      <c r="EG759" s="36"/>
      <c r="EH759" s="36"/>
      <c r="EI759" s="36"/>
      <c r="EJ759" s="36"/>
      <c r="EK759" s="36"/>
      <c r="EL759" s="36"/>
      <c r="EM759" s="36"/>
      <c r="EN759" s="36"/>
      <c r="EO759" s="36"/>
      <c r="EP759" s="36"/>
      <c r="EQ759" s="36"/>
      <c r="ER759" s="36"/>
      <c r="ES759" s="36"/>
      <c r="ET759" s="36"/>
      <c r="EU759" s="36"/>
    </row>
    <row r="760" spans="1:151" ht="183.75" customHeight="1" x14ac:dyDescent="0.3">
      <c r="A760" s="36"/>
      <c r="B760" s="36"/>
      <c r="C760" s="36"/>
      <c r="D760" s="36"/>
      <c r="E760" s="37"/>
      <c r="F760" s="36"/>
      <c r="G760" s="36"/>
      <c r="H760" s="36"/>
      <c r="I760" s="37"/>
      <c r="J760" s="38"/>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8"/>
      <c r="AS760" s="36"/>
      <c r="AT760" s="36"/>
      <c r="AU760" s="36"/>
      <c r="AV760" s="36"/>
      <c r="AW760" s="36"/>
      <c r="AX760" s="36"/>
      <c r="AY760" s="36"/>
      <c r="AZ760" s="36"/>
      <c r="BA760" s="36"/>
      <c r="BB760" s="36"/>
      <c r="BC760" s="36"/>
      <c r="BD760" s="36"/>
      <c r="BE760" s="36"/>
      <c r="BF760" s="36"/>
      <c r="BG760" s="36"/>
      <c r="BH760" s="36"/>
      <c r="BI760" s="36"/>
      <c r="BJ760" s="36"/>
      <c r="BK760" s="36"/>
      <c r="BL760" s="36"/>
      <c r="BM760" s="36"/>
      <c r="BN760" s="36"/>
      <c r="BO760" s="36"/>
      <c r="BP760" s="36"/>
      <c r="BQ760" s="36"/>
      <c r="BR760" s="36"/>
      <c r="BS760" s="36"/>
      <c r="BT760" s="36"/>
      <c r="BU760" s="36"/>
      <c r="BV760" s="36"/>
      <c r="BW760" s="36"/>
      <c r="BX760" s="36"/>
      <c r="BY760" s="36"/>
      <c r="BZ760" s="36"/>
      <c r="CA760" s="36"/>
      <c r="CB760" s="36"/>
      <c r="CC760" s="36"/>
      <c r="CD760" s="36"/>
      <c r="CE760" s="36"/>
      <c r="CF760" s="36"/>
      <c r="CG760" s="36"/>
      <c r="CH760" s="36"/>
      <c r="CI760" s="36"/>
      <c r="CJ760" s="36"/>
      <c r="CK760" s="36"/>
      <c r="CL760" s="36"/>
      <c r="CM760" s="36"/>
      <c r="CN760" s="36"/>
      <c r="CO760" s="36"/>
      <c r="CP760" s="36"/>
      <c r="CQ760" s="36"/>
      <c r="CR760" s="36"/>
      <c r="CS760" s="36"/>
      <c r="CT760" s="36"/>
      <c r="CU760" s="36"/>
      <c r="CV760" s="36"/>
      <c r="CW760" s="36"/>
      <c r="CX760" s="36"/>
      <c r="CY760" s="36"/>
      <c r="CZ760" s="36"/>
      <c r="DA760" s="36"/>
      <c r="DB760" s="36"/>
      <c r="DC760" s="36"/>
      <c r="DD760" s="36"/>
      <c r="DE760" s="36"/>
      <c r="DF760" s="36"/>
      <c r="DG760" s="36"/>
      <c r="DH760" s="36"/>
      <c r="DI760" s="36"/>
      <c r="DJ760" s="36"/>
      <c r="DK760" s="36"/>
      <c r="DL760" s="36"/>
      <c r="DM760" s="36"/>
      <c r="DN760" s="36"/>
      <c r="DO760" s="36"/>
      <c r="DP760" s="36"/>
      <c r="DQ760" s="36"/>
      <c r="DR760" s="36"/>
      <c r="DS760" s="36"/>
      <c r="DT760" s="36"/>
      <c r="DU760" s="36"/>
      <c r="DV760" s="36"/>
      <c r="DW760" s="36"/>
      <c r="DX760" s="36"/>
      <c r="DY760" s="36"/>
      <c r="DZ760" s="36"/>
      <c r="EA760" s="36"/>
      <c r="EB760" s="36"/>
      <c r="EC760" s="36"/>
      <c r="ED760" s="36"/>
      <c r="EE760" s="36"/>
      <c r="EF760" s="36"/>
      <c r="EG760" s="36"/>
      <c r="EH760" s="36"/>
      <c r="EI760" s="36"/>
      <c r="EJ760" s="36"/>
      <c r="EK760" s="36"/>
      <c r="EL760" s="36"/>
      <c r="EM760" s="36"/>
      <c r="EN760" s="36"/>
      <c r="EO760" s="36"/>
      <c r="EP760" s="36"/>
      <c r="EQ760" s="36"/>
      <c r="ER760" s="36"/>
      <c r="ES760" s="36"/>
      <c r="ET760" s="36"/>
      <c r="EU760" s="36"/>
    </row>
    <row r="761" spans="1:151" ht="183.75" customHeight="1" x14ac:dyDescent="0.3">
      <c r="A761" s="36"/>
      <c r="B761" s="36"/>
      <c r="C761" s="36"/>
      <c r="D761" s="36"/>
      <c r="E761" s="37"/>
      <c r="F761" s="36"/>
      <c r="G761" s="36"/>
      <c r="H761" s="36"/>
      <c r="I761" s="37"/>
      <c r="J761" s="38"/>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8"/>
      <c r="AS761" s="36"/>
      <c r="AT761" s="36"/>
      <c r="AU761" s="36"/>
      <c r="AV761" s="36"/>
      <c r="AW761" s="36"/>
      <c r="AX761" s="36"/>
      <c r="AY761" s="36"/>
      <c r="AZ761" s="36"/>
      <c r="BA761" s="36"/>
      <c r="BB761" s="36"/>
      <c r="BC761" s="36"/>
      <c r="BD761" s="36"/>
      <c r="BE761" s="36"/>
      <c r="BF761" s="36"/>
      <c r="BG761" s="36"/>
      <c r="BH761" s="36"/>
      <c r="BI761" s="36"/>
      <c r="BJ761" s="36"/>
      <c r="BK761" s="36"/>
      <c r="BL761" s="36"/>
      <c r="BM761" s="36"/>
      <c r="BN761" s="36"/>
      <c r="BO761" s="36"/>
      <c r="BP761" s="36"/>
      <c r="BQ761" s="36"/>
      <c r="BR761" s="36"/>
      <c r="BS761" s="36"/>
      <c r="BT761" s="36"/>
      <c r="BU761" s="36"/>
      <c r="BV761" s="36"/>
      <c r="BW761" s="36"/>
      <c r="BX761" s="36"/>
      <c r="BY761" s="36"/>
      <c r="BZ761" s="36"/>
      <c r="CA761" s="36"/>
      <c r="CB761" s="36"/>
      <c r="CC761" s="36"/>
      <c r="CD761" s="36"/>
      <c r="CE761" s="36"/>
      <c r="CF761" s="36"/>
      <c r="CG761" s="36"/>
      <c r="CH761" s="36"/>
      <c r="CI761" s="36"/>
      <c r="CJ761" s="36"/>
      <c r="CK761" s="36"/>
      <c r="CL761" s="36"/>
      <c r="CM761" s="36"/>
      <c r="CN761" s="36"/>
      <c r="CO761" s="36"/>
      <c r="CP761" s="36"/>
      <c r="CQ761" s="36"/>
      <c r="CR761" s="36"/>
      <c r="CS761" s="36"/>
      <c r="CT761" s="36"/>
      <c r="CU761" s="36"/>
      <c r="CV761" s="36"/>
      <c r="CW761" s="36"/>
      <c r="CX761" s="36"/>
      <c r="CY761" s="36"/>
      <c r="CZ761" s="36"/>
      <c r="DA761" s="36"/>
      <c r="DB761" s="36"/>
      <c r="DC761" s="36"/>
      <c r="DD761" s="36"/>
      <c r="DE761" s="36"/>
      <c r="DF761" s="36"/>
      <c r="DG761" s="36"/>
      <c r="DH761" s="36"/>
      <c r="DI761" s="36"/>
      <c r="DJ761" s="36"/>
      <c r="DK761" s="36"/>
      <c r="DL761" s="36"/>
      <c r="DM761" s="36"/>
      <c r="DN761" s="36"/>
      <c r="DO761" s="36"/>
      <c r="DP761" s="36"/>
      <c r="DQ761" s="36"/>
      <c r="DR761" s="36"/>
      <c r="DS761" s="36"/>
      <c r="DT761" s="36"/>
      <c r="DU761" s="36"/>
      <c r="DV761" s="36"/>
      <c r="DW761" s="36"/>
      <c r="DX761" s="36"/>
      <c r="DY761" s="36"/>
      <c r="DZ761" s="36"/>
      <c r="EA761" s="36"/>
      <c r="EB761" s="36"/>
      <c r="EC761" s="36"/>
      <c r="ED761" s="36"/>
      <c r="EE761" s="36"/>
      <c r="EF761" s="36"/>
      <c r="EG761" s="36"/>
      <c r="EH761" s="36"/>
      <c r="EI761" s="36"/>
      <c r="EJ761" s="36"/>
      <c r="EK761" s="36"/>
      <c r="EL761" s="36"/>
      <c r="EM761" s="36"/>
      <c r="EN761" s="36"/>
      <c r="EO761" s="36"/>
      <c r="EP761" s="36"/>
      <c r="EQ761" s="36"/>
      <c r="ER761" s="36"/>
      <c r="ES761" s="36"/>
      <c r="ET761" s="36"/>
      <c r="EU761" s="36"/>
    </row>
    <row r="762" spans="1:151" ht="183.75" customHeight="1" x14ac:dyDescent="0.3">
      <c r="A762" s="36"/>
      <c r="B762" s="36"/>
      <c r="C762" s="36"/>
      <c r="D762" s="36"/>
      <c r="E762" s="37"/>
      <c r="F762" s="36"/>
      <c r="G762" s="36"/>
      <c r="H762" s="36"/>
      <c r="I762" s="37"/>
      <c r="J762" s="38"/>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8"/>
      <c r="AS762" s="36"/>
      <c r="AT762" s="36"/>
      <c r="AU762" s="36"/>
      <c r="AV762" s="36"/>
      <c r="AW762" s="36"/>
      <c r="AX762" s="36"/>
      <c r="AY762" s="36"/>
      <c r="AZ762" s="36"/>
      <c r="BA762" s="36"/>
      <c r="BB762" s="36"/>
      <c r="BC762" s="36"/>
      <c r="BD762" s="36"/>
      <c r="BE762" s="36"/>
      <c r="BF762" s="36"/>
      <c r="BG762" s="36"/>
      <c r="BH762" s="36"/>
      <c r="BI762" s="36"/>
      <c r="BJ762" s="36"/>
      <c r="BK762" s="36"/>
      <c r="BL762" s="36"/>
      <c r="BM762" s="36"/>
      <c r="BN762" s="36"/>
      <c r="BO762" s="36"/>
      <c r="BP762" s="36"/>
      <c r="BQ762" s="36"/>
      <c r="BR762" s="36"/>
      <c r="BS762" s="36"/>
      <c r="BT762" s="36"/>
      <c r="BU762" s="36"/>
      <c r="BV762" s="36"/>
      <c r="BW762" s="36"/>
      <c r="BX762" s="36"/>
      <c r="BY762" s="36"/>
      <c r="BZ762" s="36"/>
      <c r="CA762" s="36"/>
      <c r="CB762" s="36"/>
      <c r="CC762" s="36"/>
      <c r="CD762" s="36"/>
      <c r="CE762" s="36"/>
      <c r="CF762" s="36"/>
      <c r="CG762" s="36"/>
      <c r="CH762" s="36"/>
      <c r="CI762" s="36"/>
      <c r="CJ762" s="36"/>
      <c r="CK762" s="36"/>
      <c r="CL762" s="36"/>
      <c r="CM762" s="36"/>
      <c r="CN762" s="36"/>
      <c r="CO762" s="36"/>
      <c r="CP762" s="36"/>
      <c r="CQ762" s="36"/>
      <c r="CR762" s="36"/>
      <c r="CS762" s="36"/>
      <c r="CT762" s="36"/>
      <c r="CU762" s="36"/>
      <c r="CV762" s="36"/>
      <c r="CW762" s="36"/>
      <c r="CX762" s="36"/>
      <c r="CY762" s="36"/>
      <c r="CZ762" s="36"/>
      <c r="DA762" s="36"/>
      <c r="DB762" s="36"/>
      <c r="DC762" s="36"/>
      <c r="DD762" s="36"/>
      <c r="DE762" s="36"/>
      <c r="DF762" s="36"/>
      <c r="DG762" s="36"/>
      <c r="DH762" s="36"/>
      <c r="DI762" s="36"/>
      <c r="DJ762" s="36"/>
      <c r="DK762" s="36"/>
      <c r="DL762" s="36"/>
      <c r="DM762" s="36"/>
      <c r="DN762" s="36"/>
      <c r="DO762" s="36"/>
      <c r="DP762" s="36"/>
      <c r="DQ762" s="36"/>
      <c r="DR762" s="36"/>
      <c r="DS762" s="36"/>
      <c r="DT762" s="36"/>
      <c r="DU762" s="36"/>
      <c r="DV762" s="36"/>
      <c r="DW762" s="36"/>
      <c r="DX762" s="36"/>
      <c r="DY762" s="36"/>
      <c r="DZ762" s="36"/>
      <c r="EA762" s="36"/>
      <c r="EB762" s="36"/>
      <c r="EC762" s="36"/>
      <c r="ED762" s="36"/>
      <c r="EE762" s="36"/>
      <c r="EF762" s="36"/>
      <c r="EG762" s="36"/>
      <c r="EH762" s="36"/>
      <c r="EI762" s="36"/>
      <c r="EJ762" s="36"/>
      <c r="EK762" s="36"/>
      <c r="EL762" s="36"/>
      <c r="EM762" s="36"/>
      <c r="EN762" s="36"/>
      <c r="EO762" s="36"/>
      <c r="EP762" s="36"/>
      <c r="EQ762" s="36"/>
      <c r="ER762" s="36"/>
      <c r="ES762" s="36"/>
      <c r="ET762" s="36"/>
      <c r="EU762" s="36"/>
    </row>
    <row r="763" spans="1:151" ht="183.75" customHeight="1" x14ac:dyDescent="0.3">
      <c r="A763" s="36"/>
      <c r="B763" s="36"/>
      <c r="C763" s="36"/>
      <c r="D763" s="36"/>
      <c r="E763" s="37"/>
      <c r="F763" s="36"/>
      <c r="G763" s="36"/>
      <c r="H763" s="36"/>
      <c r="I763" s="37"/>
      <c r="J763" s="38"/>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8"/>
      <c r="AS763" s="36"/>
      <c r="AT763" s="36"/>
      <c r="AU763" s="36"/>
      <c r="AV763" s="36"/>
      <c r="AW763" s="36"/>
      <c r="AX763" s="36"/>
      <c r="AY763" s="36"/>
      <c r="AZ763" s="36"/>
      <c r="BA763" s="36"/>
      <c r="BB763" s="36"/>
      <c r="BC763" s="36"/>
      <c r="BD763" s="36"/>
      <c r="BE763" s="36"/>
      <c r="BF763" s="36"/>
      <c r="BG763" s="36"/>
      <c r="BH763" s="36"/>
      <c r="BI763" s="36"/>
      <c r="BJ763" s="36"/>
      <c r="BK763" s="36"/>
      <c r="BL763" s="36"/>
      <c r="BM763" s="36"/>
      <c r="BN763" s="36"/>
      <c r="BO763" s="36"/>
      <c r="BP763" s="36"/>
      <c r="BQ763" s="36"/>
      <c r="BR763" s="36"/>
      <c r="BS763" s="36"/>
      <c r="BT763" s="36"/>
      <c r="BU763" s="36"/>
      <c r="BV763" s="36"/>
      <c r="BW763" s="36"/>
      <c r="BX763" s="36"/>
      <c r="BY763" s="36"/>
      <c r="BZ763" s="36"/>
      <c r="CA763" s="36"/>
      <c r="CB763" s="36"/>
      <c r="CC763" s="36"/>
      <c r="CD763" s="36"/>
      <c r="CE763" s="36"/>
      <c r="CF763" s="36"/>
      <c r="CG763" s="36"/>
      <c r="CH763" s="36"/>
      <c r="CI763" s="36"/>
      <c r="CJ763" s="36"/>
      <c r="CK763" s="36"/>
      <c r="CL763" s="36"/>
      <c r="CM763" s="36"/>
      <c r="CN763" s="36"/>
      <c r="CO763" s="36"/>
      <c r="CP763" s="36"/>
      <c r="CQ763" s="36"/>
      <c r="CR763" s="36"/>
      <c r="CS763" s="36"/>
      <c r="CT763" s="36"/>
      <c r="CU763" s="36"/>
      <c r="CV763" s="36"/>
      <c r="CW763" s="36"/>
      <c r="CX763" s="36"/>
      <c r="CY763" s="36"/>
      <c r="CZ763" s="36"/>
      <c r="DA763" s="36"/>
      <c r="DB763" s="36"/>
      <c r="DC763" s="36"/>
      <c r="DD763" s="36"/>
      <c r="DE763" s="36"/>
      <c r="DF763" s="36"/>
      <c r="DG763" s="36"/>
      <c r="DH763" s="36"/>
      <c r="DI763" s="36"/>
      <c r="DJ763" s="36"/>
      <c r="DK763" s="36"/>
      <c r="DL763" s="36"/>
      <c r="DM763" s="36"/>
      <c r="DN763" s="36"/>
      <c r="DO763" s="36"/>
      <c r="DP763" s="36"/>
      <c r="DQ763" s="36"/>
      <c r="DR763" s="36"/>
      <c r="DS763" s="36"/>
      <c r="DT763" s="36"/>
      <c r="DU763" s="36"/>
      <c r="DV763" s="36"/>
      <c r="DW763" s="36"/>
      <c r="DX763" s="36"/>
      <c r="DY763" s="36"/>
      <c r="DZ763" s="36"/>
      <c r="EA763" s="36"/>
      <c r="EB763" s="36"/>
      <c r="EC763" s="36"/>
      <c r="ED763" s="36"/>
      <c r="EE763" s="36"/>
      <c r="EF763" s="36"/>
      <c r="EG763" s="36"/>
      <c r="EH763" s="36"/>
      <c r="EI763" s="36"/>
      <c r="EJ763" s="36"/>
      <c r="EK763" s="36"/>
      <c r="EL763" s="36"/>
      <c r="EM763" s="36"/>
      <c r="EN763" s="36"/>
      <c r="EO763" s="36"/>
      <c r="EP763" s="36"/>
      <c r="EQ763" s="36"/>
      <c r="ER763" s="36"/>
      <c r="ES763" s="36"/>
      <c r="ET763" s="36"/>
      <c r="EU763" s="36"/>
    </row>
    <row r="764" spans="1:151" ht="183.75" customHeight="1" x14ac:dyDescent="0.3">
      <c r="A764" s="36"/>
      <c r="B764" s="36"/>
      <c r="C764" s="36"/>
      <c r="D764" s="36"/>
      <c r="E764" s="37"/>
      <c r="F764" s="36"/>
      <c r="G764" s="36"/>
      <c r="H764" s="36"/>
      <c r="I764" s="37"/>
      <c r="J764" s="38"/>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8"/>
      <c r="AS764" s="36"/>
      <c r="AT764" s="36"/>
      <c r="AU764" s="36"/>
      <c r="AV764" s="36"/>
      <c r="AW764" s="36"/>
      <c r="AX764" s="36"/>
      <c r="AY764" s="36"/>
      <c r="AZ764" s="36"/>
      <c r="BA764" s="36"/>
      <c r="BB764" s="36"/>
      <c r="BC764" s="36"/>
      <c r="BD764" s="36"/>
      <c r="BE764" s="36"/>
      <c r="BF764" s="36"/>
      <c r="BG764" s="36"/>
      <c r="BH764" s="36"/>
      <c r="BI764" s="36"/>
      <c r="BJ764" s="36"/>
      <c r="BK764" s="36"/>
      <c r="BL764" s="36"/>
      <c r="BM764" s="36"/>
      <c r="BN764" s="36"/>
      <c r="BO764" s="36"/>
      <c r="BP764" s="36"/>
      <c r="BQ764" s="36"/>
      <c r="BR764" s="36"/>
      <c r="BS764" s="36"/>
      <c r="BT764" s="36"/>
      <c r="BU764" s="36"/>
      <c r="BV764" s="36"/>
      <c r="BW764" s="36"/>
      <c r="BX764" s="36"/>
      <c r="BY764" s="36"/>
      <c r="BZ764" s="36"/>
      <c r="CA764" s="36"/>
      <c r="CB764" s="36"/>
      <c r="CC764" s="36"/>
      <c r="CD764" s="36"/>
      <c r="CE764" s="36"/>
      <c r="CF764" s="36"/>
      <c r="CG764" s="36"/>
      <c r="CH764" s="36"/>
      <c r="CI764" s="36"/>
      <c r="CJ764" s="36"/>
      <c r="CK764" s="36"/>
      <c r="CL764" s="36"/>
      <c r="CM764" s="36"/>
      <c r="CN764" s="36"/>
      <c r="CO764" s="36"/>
      <c r="CP764" s="36"/>
      <c r="CQ764" s="36"/>
      <c r="CR764" s="36"/>
      <c r="CS764" s="36"/>
      <c r="CT764" s="36"/>
      <c r="CU764" s="36"/>
      <c r="CV764" s="36"/>
      <c r="CW764" s="36"/>
      <c r="CX764" s="36"/>
      <c r="CY764" s="36"/>
      <c r="CZ764" s="36"/>
      <c r="DA764" s="36"/>
      <c r="DB764" s="36"/>
      <c r="DC764" s="36"/>
      <c r="DD764" s="36"/>
      <c r="DE764" s="36"/>
      <c r="DF764" s="36"/>
      <c r="DG764" s="36"/>
      <c r="DH764" s="36"/>
      <c r="DI764" s="36"/>
      <c r="DJ764" s="36"/>
      <c r="DK764" s="36"/>
      <c r="DL764" s="36"/>
      <c r="DM764" s="36"/>
      <c r="DN764" s="36"/>
      <c r="DO764" s="36"/>
      <c r="DP764" s="36"/>
      <c r="DQ764" s="36"/>
      <c r="DR764" s="36"/>
      <c r="DS764" s="36"/>
      <c r="DT764" s="36"/>
      <c r="DU764" s="36"/>
      <c r="DV764" s="36"/>
      <c r="DW764" s="36"/>
      <c r="DX764" s="36"/>
      <c r="DY764" s="36"/>
      <c r="DZ764" s="36"/>
      <c r="EA764" s="36"/>
      <c r="EB764" s="36"/>
      <c r="EC764" s="36"/>
      <c r="ED764" s="36"/>
      <c r="EE764" s="36"/>
      <c r="EF764" s="36"/>
      <c r="EG764" s="36"/>
      <c r="EH764" s="36"/>
      <c r="EI764" s="36"/>
      <c r="EJ764" s="36"/>
      <c r="EK764" s="36"/>
      <c r="EL764" s="36"/>
      <c r="EM764" s="36"/>
      <c r="EN764" s="36"/>
      <c r="EO764" s="36"/>
      <c r="EP764" s="36"/>
      <c r="EQ764" s="36"/>
      <c r="ER764" s="36"/>
      <c r="ES764" s="36"/>
      <c r="ET764" s="36"/>
      <c r="EU764" s="36"/>
    </row>
    <row r="765" spans="1:151" ht="183.75" customHeight="1" x14ac:dyDescent="0.3">
      <c r="A765" s="36"/>
      <c r="B765" s="36"/>
      <c r="C765" s="36"/>
      <c r="D765" s="36"/>
      <c r="E765" s="37"/>
      <c r="F765" s="36"/>
      <c r="G765" s="36"/>
      <c r="H765" s="36"/>
      <c r="I765" s="37"/>
      <c r="J765" s="38"/>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8"/>
      <c r="AS765" s="36"/>
      <c r="AT765" s="36"/>
      <c r="AU765" s="36"/>
      <c r="AV765" s="36"/>
      <c r="AW765" s="36"/>
      <c r="AX765" s="36"/>
      <c r="AY765" s="36"/>
      <c r="AZ765" s="36"/>
      <c r="BA765" s="36"/>
      <c r="BB765" s="36"/>
      <c r="BC765" s="36"/>
      <c r="BD765" s="36"/>
      <c r="BE765" s="36"/>
      <c r="BF765" s="36"/>
      <c r="BG765" s="36"/>
      <c r="BH765" s="36"/>
      <c r="BI765" s="36"/>
      <c r="BJ765" s="36"/>
      <c r="BK765" s="36"/>
      <c r="BL765" s="36"/>
      <c r="BM765" s="36"/>
      <c r="BN765" s="36"/>
      <c r="BO765" s="36"/>
      <c r="BP765" s="36"/>
      <c r="BQ765" s="36"/>
      <c r="BR765" s="36"/>
      <c r="BS765" s="36"/>
      <c r="BT765" s="36"/>
      <c r="BU765" s="36"/>
      <c r="BV765" s="36"/>
      <c r="BW765" s="36"/>
      <c r="BX765" s="36"/>
      <c r="BY765" s="36"/>
      <c r="BZ765" s="36"/>
      <c r="CA765" s="36"/>
      <c r="CB765" s="36"/>
      <c r="CC765" s="36"/>
      <c r="CD765" s="36"/>
      <c r="CE765" s="36"/>
      <c r="CF765" s="36"/>
      <c r="CG765" s="36"/>
      <c r="CH765" s="36"/>
      <c r="CI765" s="36"/>
      <c r="CJ765" s="36"/>
      <c r="CK765" s="36"/>
      <c r="CL765" s="36"/>
      <c r="CM765" s="36"/>
      <c r="CN765" s="36"/>
      <c r="CO765" s="36"/>
      <c r="CP765" s="36"/>
      <c r="CQ765" s="36"/>
      <c r="CR765" s="36"/>
      <c r="CS765" s="36"/>
      <c r="CT765" s="36"/>
      <c r="CU765" s="36"/>
      <c r="CV765" s="36"/>
      <c r="CW765" s="36"/>
      <c r="CX765" s="36"/>
      <c r="CY765" s="36"/>
      <c r="CZ765" s="36"/>
      <c r="DA765" s="36"/>
      <c r="DB765" s="36"/>
      <c r="DC765" s="36"/>
      <c r="DD765" s="36"/>
      <c r="DE765" s="36"/>
      <c r="DF765" s="36"/>
      <c r="DG765" s="36"/>
      <c r="DH765" s="36"/>
      <c r="DI765" s="36"/>
      <c r="DJ765" s="36"/>
      <c r="DK765" s="36"/>
      <c r="DL765" s="36"/>
      <c r="DM765" s="36"/>
      <c r="DN765" s="36"/>
      <c r="DO765" s="36"/>
      <c r="DP765" s="36"/>
      <c r="DQ765" s="36"/>
      <c r="DR765" s="36"/>
      <c r="DS765" s="36"/>
      <c r="DT765" s="36"/>
      <c r="DU765" s="36"/>
      <c r="DV765" s="36"/>
      <c r="DW765" s="36"/>
      <c r="DX765" s="36"/>
      <c r="DY765" s="36"/>
      <c r="DZ765" s="36"/>
      <c r="EA765" s="36"/>
      <c r="EB765" s="36"/>
      <c r="EC765" s="36"/>
      <c r="ED765" s="36"/>
      <c r="EE765" s="36"/>
      <c r="EF765" s="36"/>
      <c r="EG765" s="36"/>
      <c r="EH765" s="36"/>
      <c r="EI765" s="36"/>
      <c r="EJ765" s="36"/>
      <c r="EK765" s="36"/>
      <c r="EL765" s="36"/>
      <c r="EM765" s="36"/>
      <c r="EN765" s="36"/>
      <c r="EO765" s="36"/>
      <c r="EP765" s="36"/>
      <c r="EQ765" s="36"/>
      <c r="ER765" s="36"/>
      <c r="ES765" s="36"/>
      <c r="ET765" s="36"/>
      <c r="EU765" s="36"/>
    </row>
    <row r="766" spans="1:151" ht="183.75" customHeight="1" x14ac:dyDescent="0.3">
      <c r="A766" s="36"/>
      <c r="B766" s="36"/>
      <c r="C766" s="36"/>
      <c r="D766" s="36"/>
      <c r="E766" s="37"/>
      <c r="F766" s="36"/>
      <c r="G766" s="36"/>
      <c r="H766" s="36"/>
      <c r="I766" s="37"/>
      <c r="J766" s="38"/>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8"/>
      <c r="AS766" s="36"/>
      <c r="AT766" s="36"/>
      <c r="AU766" s="36"/>
      <c r="AV766" s="36"/>
      <c r="AW766" s="36"/>
      <c r="AX766" s="36"/>
      <c r="AY766" s="36"/>
      <c r="AZ766" s="36"/>
      <c r="BA766" s="36"/>
      <c r="BB766" s="36"/>
      <c r="BC766" s="36"/>
      <c r="BD766" s="36"/>
      <c r="BE766" s="36"/>
      <c r="BF766" s="36"/>
      <c r="BG766" s="36"/>
      <c r="BH766" s="36"/>
      <c r="BI766" s="36"/>
      <c r="BJ766" s="36"/>
      <c r="BK766" s="36"/>
      <c r="BL766" s="36"/>
      <c r="BM766" s="36"/>
      <c r="BN766" s="36"/>
      <c r="BO766" s="36"/>
      <c r="BP766" s="36"/>
      <c r="BQ766" s="36"/>
      <c r="BR766" s="36"/>
      <c r="BS766" s="36"/>
      <c r="BT766" s="36"/>
      <c r="BU766" s="36"/>
      <c r="BV766" s="36"/>
      <c r="BW766" s="36"/>
      <c r="BX766" s="36"/>
      <c r="BY766" s="36"/>
      <c r="BZ766" s="36"/>
      <c r="CA766" s="36"/>
      <c r="CB766" s="36"/>
      <c r="CC766" s="36"/>
      <c r="CD766" s="36"/>
      <c r="CE766" s="36"/>
      <c r="CF766" s="36"/>
      <c r="CG766" s="36"/>
      <c r="CH766" s="36"/>
      <c r="CI766" s="36"/>
      <c r="CJ766" s="36"/>
      <c r="CK766" s="36"/>
      <c r="CL766" s="36"/>
      <c r="CM766" s="36"/>
      <c r="CN766" s="36"/>
      <c r="CO766" s="36"/>
      <c r="CP766" s="36"/>
      <c r="CQ766" s="36"/>
      <c r="CR766" s="36"/>
      <c r="CS766" s="36"/>
      <c r="CT766" s="36"/>
      <c r="CU766" s="36"/>
      <c r="CV766" s="36"/>
      <c r="CW766" s="36"/>
      <c r="CX766" s="36"/>
      <c r="CY766" s="36"/>
      <c r="CZ766" s="36"/>
      <c r="DA766" s="36"/>
      <c r="DB766" s="36"/>
      <c r="DC766" s="36"/>
      <c r="DD766" s="36"/>
      <c r="DE766" s="36"/>
      <c r="DF766" s="36"/>
      <c r="DG766" s="36"/>
      <c r="DH766" s="36"/>
      <c r="DI766" s="36"/>
      <c r="DJ766" s="36"/>
      <c r="DK766" s="36"/>
      <c r="DL766" s="36"/>
      <c r="DM766" s="36"/>
      <c r="DN766" s="36"/>
      <c r="DO766" s="36"/>
      <c r="DP766" s="36"/>
      <c r="DQ766" s="36"/>
      <c r="DR766" s="36"/>
      <c r="DS766" s="36"/>
      <c r="DT766" s="36"/>
      <c r="DU766" s="36"/>
      <c r="DV766" s="36"/>
      <c r="DW766" s="36"/>
      <c r="DX766" s="36"/>
      <c r="DY766" s="36"/>
      <c r="DZ766" s="36"/>
      <c r="EA766" s="36"/>
      <c r="EB766" s="36"/>
      <c r="EC766" s="36"/>
      <c r="ED766" s="36"/>
      <c r="EE766" s="36"/>
      <c r="EF766" s="36"/>
      <c r="EG766" s="36"/>
      <c r="EH766" s="36"/>
      <c r="EI766" s="36"/>
      <c r="EJ766" s="36"/>
      <c r="EK766" s="36"/>
      <c r="EL766" s="36"/>
      <c r="EM766" s="36"/>
      <c r="EN766" s="36"/>
      <c r="EO766" s="36"/>
      <c r="EP766" s="36"/>
      <c r="EQ766" s="36"/>
      <c r="ER766" s="36"/>
      <c r="ES766" s="36"/>
      <c r="ET766" s="36"/>
      <c r="EU766" s="36"/>
    </row>
    <row r="767" spans="1:151" ht="183.75" customHeight="1" x14ac:dyDescent="0.3">
      <c r="A767" s="36"/>
      <c r="B767" s="36"/>
      <c r="C767" s="36"/>
      <c r="D767" s="36"/>
      <c r="E767" s="37"/>
      <c r="F767" s="36"/>
      <c r="G767" s="36"/>
      <c r="H767" s="36"/>
      <c r="I767" s="37"/>
      <c r="J767" s="38"/>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8"/>
      <c r="AS767" s="36"/>
      <c r="AT767" s="36"/>
      <c r="AU767" s="36"/>
      <c r="AV767" s="36"/>
      <c r="AW767" s="36"/>
      <c r="AX767" s="36"/>
      <c r="AY767" s="36"/>
      <c r="AZ767" s="36"/>
      <c r="BA767" s="36"/>
      <c r="BB767" s="36"/>
      <c r="BC767" s="36"/>
      <c r="BD767" s="36"/>
      <c r="BE767" s="36"/>
      <c r="BF767" s="36"/>
      <c r="BG767" s="36"/>
      <c r="BH767" s="36"/>
      <c r="BI767" s="36"/>
      <c r="BJ767" s="36"/>
      <c r="BK767" s="36"/>
      <c r="BL767" s="36"/>
      <c r="BM767" s="36"/>
      <c r="BN767" s="36"/>
      <c r="BO767" s="36"/>
      <c r="BP767" s="36"/>
      <c r="BQ767" s="36"/>
      <c r="BR767" s="36"/>
      <c r="BS767" s="36"/>
      <c r="BT767" s="36"/>
      <c r="BU767" s="36"/>
      <c r="BV767" s="36"/>
      <c r="BW767" s="36"/>
      <c r="BX767" s="36"/>
      <c r="BY767" s="36"/>
      <c r="BZ767" s="36"/>
      <c r="CA767" s="36"/>
      <c r="CB767" s="36"/>
      <c r="CC767" s="36"/>
      <c r="CD767" s="36"/>
      <c r="CE767" s="36"/>
      <c r="CF767" s="36"/>
      <c r="CG767" s="36"/>
      <c r="CH767" s="36"/>
      <c r="CI767" s="36"/>
      <c r="CJ767" s="36"/>
      <c r="CK767" s="36"/>
      <c r="CL767" s="36"/>
      <c r="CM767" s="36"/>
      <c r="CN767" s="36"/>
      <c r="CO767" s="36"/>
      <c r="CP767" s="36"/>
      <c r="CQ767" s="36"/>
      <c r="CR767" s="36"/>
      <c r="CS767" s="36"/>
      <c r="CT767" s="36"/>
      <c r="CU767" s="36"/>
      <c r="CV767" s="36"/>
      <c r="CW767" s="36"/>
      <c r="CX767" s="36"/>
      <c r="CY767" s="36"/>
      <c r="CZ767" s="36"/>
      <c r="DA767" s="36"/>
      <c r="DB767" s="36"/>
      <c r="DC767" s="36"/>
      <c r="DD767" s="36"/>
      <c r="DE767" s="36"/>
      <c r="DF767" s="36"/>
      <c r="DG767" s="36"/>
      <c r="DH767" s="36"/>
      <c r="DI767" s="36"/>
      <c r="DJ767" s="36"/>
      <c r="DK767" s="36"/>
      <c r="DL767" s="36"/>
      <c r="DM767" s="36"/>
      <c r="DN767" s="36"/>
      <c r="DO767" s="36"/>
      <c r="DP767" s="36"/>
      <c r="DQ767" s="36"/>
      <c r="DR767" s="36"/>
      <c r="DS767" s="36"/>
      <c r="DT767" s="36"/>
      <c r="DU767" s="36"/>
      <c r="DV767" s="36"/>
      <c r="DW767" s="36"/>
      <c r="DX767" s="36"/>
      <c r="DY767" s="36"/>
      <c r="DZ767" s="36"/>
      <c r="EA767" s="36"/>
      <c r="EB767" s="36"/>
      <c r="EC767" s="36"/>
      <c r="ED767" s="36"/>
      <c r="EE767" s="36"/>
      <c r="EF767" s="36"/>
      <c r="EG767" s="36"/>
      <c r="EH767" s="36"/>
      <c r="EI767" s="36"/>
      <c r="EJ767" s="36"/>
      <c r="EK767" s="36"/>
      <c r="EL767" s="36"/>
      <c r="EM767" s="36"/>
      <c r="EN767" s="36"/>
      <c r="EO767" s="36"/>
      <c r="EP767" s="36"/>
      <c r="EQ767" s="36"/>
      <c r="ER767" s="36"/>
      <c r="ES767" s="36"/>
      <c r="ET767" s="36"/>
      <c r="EU767" s="36"/>
    </row>
    <row r="768" spans="1:151" ht="183.75" customHeight="1" x14ac:dyDescent="0.3">
      <c r="A768" s="36"/>
      <c r="B768" s="36"/>
      <c r="C768" s="36"/>
      <c r="D768" s="36"/>
      <c r="E768" s="37"/>
      <c r="F768" s="36"/>
      <c r="G768" s="36"/>
      <c r="H768" s="36"/>
      <c r="I768" s="37"/>
      <c r="J768" s="38"/>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8"/>
      <c r="AS768" s="36"/>
      <c r="AT768" s="36"/>
      <c r="AU768" s="36"/>
      <c r="AV768" s="36"/>
      <c r="AW768" s="36"/>
      <c r="AX768" s="36"/>
      <c r="AY768" s="36"/>
      <c r="AZ768" s="36"/>
      <c r="BA768" s="36"/>
      <c r="BB768" s="36"/>
      <c r="BC768" s="36"/>
      <c r="BD768" s="36"/>
      <c r="BE768" s="36"/>
      <c r="BF768" s="36"/>
      <c r="BG768" s="36"/>
      <c r="BH768" s="36"/>
      <c r="BI768" s="36"/>
      <c r="BJ768" s="36"/>
      <c r="BK768" s="36"/>
      <c r="BL768" s="36"/>
      <c r="BM768" s="36"/>
      <c r="BN768" s="36"/>
      <c r="BO768" s="36"/>
      <c r="BP768" s="36"/>
      <c r="BQ768" s="36"/>
      <c r="BR768" s="36"/>
      <c r="BS768" s="36"/>
      <c r="BT768" s="36"/>
      <c r="BU768" s="36"/>
      <c r="BV768" s="36"/>
      <c r="BW768" s="36"/>
      <c r="BX768" s="36"/>
      <c r="BY768" s="36"/>
      <c r="BZ768" s="36"/>
      <c r="CA768" s="36"/>
      <c r="CB768" s="36"/>
      <c r="CC768" s="36"/>
      <c r="CD768" s="36"/>
      <c r="CE768" s="36"/>
      <c r="CF768" s="36"/>
      <c r="CG768" s="36"/>
      <c r="CH768" s="36"/>
      <c r="CI768" s="36"/>
      <c r="CJ768" s="36"/>
      <c r="CK768" s="36"/>
      <c r="CL768" s="36"/>
      <c r="CM768" s="36"/>
      <c r="CN768" s="36"/>
      <c r="CO768" s="36"/>
      <c r="CP768" s="36"/>
      <c r="CQ768" s="36"/>
      <c r="CR768" s="36"/>
      <c r="CS768" s="36"/>
      <c r="CT768" s="36"/>
      <c r="CU768" s="36"/>
      <c r="CV768" s="36"/>
      <c r="CW768" s="36"/>
      <c r="CX768" s="36"/>
      <c r="CY768" s="36"/>
      <c r="CZ768" s="36"/>
      <c r="DA768" s="36"/>
      <c r="DB768" s="36"/>
      <c r="DC768" s="36"/>
      <c r="DD768" s="36"/>
      <c r="DE768" s="36"/>
      <c r="DF768" s="36"/>
      <c r="DG768" s="36"/>
      <c r="DH768" s="36"/>
      <c r="DI768" s="36"/>
      <c r="DJ768" s="36"/>
      <c r="DK768" s="36"/>
      <c r="DL768" s="36"/>
      <c r="DM768" s="36"/>
      <c r="DN768" s="36"/>
      <c r="DO768" s="36"/>
      <c r="DP768" s="36"/>
      <c r="DQ768" s="36"/>
      <c r="DR768" s="36"/>
      <c r="DS768" s="36"/>
      <c r="DT768" s="36"/>
      <c r="DU768" s="36"/>
      <c r="DV768" s="36"/>
      <c r="DW768" s="36"/>
      <c r="DX768" s="36"/>
      <c r="DY768" s="36"/>
      <c r="DZ768" s="36"/>
      <c r="EA768" s="36"/>
      <c r="EB768" s="36"/>
      <c r="EC768" s="36"/>
      <c r="ED768" s="36"/>
      <c r="EE768" s="36"/>
      <c r="EF768" s="36"/>
      <c r="EG768" s="36"/>
      <c r="EH768" s="36"/>
      <c r="EI768" s="36"/>
      <c r="EJ768" s="36"/>
      <c r="EK768" s="36"/>
      <c r="EL768" s="36"/>
      <c r="EM768" s="36"/>
      <c r="EN768" s="36"/>
      <c r="EO768" s="36"/>
      <c r="EP768" s="36"/>
      <c r="EQ768" s="36"/>
      <c r="ER768" s="36"/>
      <c r="ES768" s="36"/>
      <c r="ET768" s="36"/>
      <c r="EU768" s="36"/>
    </row>
    <row r="769" spans="1:151" ht="183.75" customHeight="1" x14ac:dyDescent="0.3">
      <c r="A769" s="36"/>
      <c r="B769" s="36"/>
      <c r="C769" s="36"/>
      <c r="D769" s="36"/>
      <c r="E769" s="37"/>
      <c r="F769" s="36"/>
      <c r="G769" s="36"/>
      <c r="H769" s="36"/>
      <c r="I769" s="37"/>
      <c r="J769" s="38"/>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8"/>
      <c r="AS769" s="36"/>
      <c r="AT769" s="36"/>
      <c r="AU769" s="36"/>
      <c r="AV769" s="36"/>
      <c r="AW769" s="36"/>
      <c r="AX769" s="36"/>
      <c r="AY769" s="36"/>
      <c r="AZ769" s="36"/>
      <c r="BA769" s="36"/>
      <c r="BB769" s="36"/>
      <c r="BC769" s="36"/>
      <c r="BD769" s="36"/>
      <c r="BE769" s="36"/>
      <c r="BF769" s="36"/>
      <c r="BG769" s="36"/>
      <c r="BH769" s="36"/>
      <c r="BI769" s="36"/>
      <c r="BJ769" s="36"/>
      <c r="BK769" s="36"/>
      <c r="BL769" s="36"/>
      <c r="BM769" s="36"/>
      <c r="BN769" s="36"/>
      <c r="BO769" s="36"/>
      <c r="BP769" s="36"/>
      <c r="BQ769" s="36"/>
      <c r="BR769" s="36"/>
      <c r="BS769" s="36"/>
      <c r="BT769" s="36"/>
      <c r="BU769" s="36"/>
      <c r="BV769" s="36"/>
      <c r="BW769" s="36"/>
      <c r="BX769" s="36"/>
      <c r="BY769" s="36"/>
      <c r="BZ769" s="36"/>
      <c r="CA769" s="36"/>
      <c r="CB769" s="36"/>
      <c r="CC769" s="36"/>
      <c r="CD769" s="36"/>
      <c r="CE769" s="36"/>
      <c r="CF769" s="36"/>
      <c r="CG769" s="36"/>
      <c r="CH769" s="36"/>
      <c r="CI769" s="36"/>
      <c r="CJ769" s="36"/>
      <c r="CK769" s="36"/>
      <c r="CL769" s="36"/>
      <c r="CM769" s="36"/>
      <c r="CN769" s="36"/>
      <c r="CO769" s="36"/>
      <c r="CP769" s="36"/>
      <c r="CQ769" s="36"/>
      <c r="CR769" s="36"/>
      <c r="CS769" s="36"/>
      <c r="CT769" s="36"/>
      <c r="CU769" s="36"/>
      <c r="CV769" s="36"/>
      <c r="CW769" s="36"/>
      <c r="CX769" s="36"/>
      <c r="CY769" s="36"/>
      <c r="CZ769" s="36"/>
      <c r="DA769" s="36"/>
      <c r="DB769" s="36"/>
      <c r="DC769" s="36"/>
      <c r="DD769" s="36"/>
      <c r="DE769" s="36"/>
      <c r="DF769" s="36"/>
      <c r="DG769" s="36"/>
      <c r="DH769" s="36"/>
      <c r="DI769" s="36"/>
      <c r="DJ769" s="36"/>
      <c r="DK769" s="36"/>
      <c r="DL769" s="36"/>
      <c r="DM769" s="36"/>
      <c r="DN769" s="36"/>
      <c r="DO769" s="36"/>
      <c r="DP769" s="36"/>
      <c r="DQ769" s="36"/>
      <c r="DR769" s="36"/>
      <c r="DS769" s="36"/>
      <c r="DT769" s="36"/>
      <c r="DU769" s="36"/>
      <c r="DV769" s="36"/>
      <c r="DW769" s="36"/>
      <c r="DX769" s="36"/>
      <c r="DY769" s="36"/>
      <c r="DZ769" s="36"/>
      <c r="EA769" s="36"/>
      <c r="EB769" s="36"/>
      <c r="EC769" s="36"/>
      <c r="ED769" s="36"/>
      <c r="EE769" s="36"/>
      <c r="EF769" s="36"/>
      <c r="EG769" s="36"/>
      <c r="EH769" s="36"/>
      <c r="EI769" s="36"/>
      <c r="EJ769" s="36"/>
      <c r="EK769" s="36"/>
      <c r="EL769" s="36"/>
      <c r="EM769" s="36"/>
      <c r="EN769" s="36"/>
      <c r="EO769" s="36"/>
      <c r="EP769" s="36"/>
      <c r="EQ769" s="36"/>
      <c r="ER769" s="36"/>
      <c r="ES769" s="36"/>
      <c r="ET769" s="36"/>
      <c r="EU769" s="36"/>
    </row>
    <row r="770" spans="1:151" ht="183.75" customHeight="1" x14ac:dyDescent="0.3">
      <c r="A770" s="36"/>
      <c r="B770" s="36"/>
      <c r="C770" s="36"/>
      <c r="D770" s="36"/>
      <c r="E770" s="37"/>
      <c r="F770" s="36"/>
      <c r="G770" s="36"/>
      <c r="H770" s="36"/>
      <c r="I770" s="37"/>
      <c r="J770" s="38"/>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8"/>
      <c r="AS770" s="36"/>
      <c r="AT770" s="36"/>
      <c r="AU770" s="36"/>
      <c r="AV770" s="36"/>
      <c r="AW770" s="36"/>
      <c r="AX770" s="36"/>
      <c r="AY770" s="36"/>
      <c r="AZ770" s="36"/>
      <c r="BA770" s="36"/>
      <c r="BB770" s="36"/>
      <c r="BC770" s="36"/>
      <c r="BD770" s="36"/>
      <c r="BE770" s="36"/>
      <c r="BF770" s="36"/>
      <c r="BG770" s="36"/>
      <c r="BH770" s="36"/>
      <c r="BI770" s="36"/>
      <c r="BJ770" s="36"/>
      <c r="BK770" s="36"/>
      <c r="BL770" s="36"/>
      <c r="BM770" s="36"/>
      <c r="BN770" s="36"/>
      <c r="BO770" s="36"/>
      <c r="BP770" s="36"/>
      <c r="BQ770" s="36"/>
      <c r="BR770" s="36"/>
      <c r="BS770" s="36"/>
      <c r="BT770" s="36"/>
      <c r="BU770" s="36"/>
      <c r="BV770" s="36"/>
      <c r="BW770" s="36"/>
      <c r="BX770" s="36"/>
      <c r="BY770" s="36"/>
      <c r="BZ770" s="36"/>
      <c r="CA770" s="36"/>
      <c r="CB770" s="36"/>
      <c r="CC770" s="36"/>
      <c r="CD770" s="36"/>
      <c r="CE770" s="36"/>
      <c r="CF770" s="36"/>
      <c r="CG770" s="36"/>
      <c r="CH770" s="36"/>
      <c r="CI770" s="36"/>
      <c r="CJ770" s="36"/>
      <c r="CK770" s="36"/>
      <c r="CL770" s="36"/>
      <c r="CM770" s="36"/>
      <c r="CN770" s="36"/>
      <c r="CO770" s="36"/>
      <c r="CP770" s="36"/>
      <c r="CQ770" s="36"/>
      <c r="CR770" s="36"/>
      <c r="CS770" s="36"/>
      <c r="CT770" s="36"/>
      <c r="CU770" s="36"/>
      <c r="CV770" s="36"/>
      <c r="CW770" s="36"/>
      <c r="CX770" s="36"/>
      <c r="CY770" s="36"/>
      <c r="CZ770" s="36"/>
      <c r="DA770" s="36"/>
      <c r="DB770" s="36"/>
      <c r="DC770" s="36"/>
      <c r="DD770" s="36"/>
      <c r="DE770" s="36"/>
      <c r="DF770" s="36"/>
      <c r="DG770" s="36"/>
      <c r="DH770" s="36"/>
      <c r="DI770" s="36"/>
      <c r="DJ770" s="36"/>
      <c r="DK770" s="36"/>
      <c r="DL770" s="36"/>
      <c r="DM770" s="36"/>
      <c r="DN770" s="36"/>
      <c r="DO770" s="36"/>
      <c r="DP770" s="36"/>
      <c r="DQ770" s="36"/>
      <c r="DR770" s="36"/>
      <c r="DS770" s="36"/>
      <c r="DT770" s="36"/>
      <c r="DU770" s="36"/>
      <c r="DV770" s="36"/>
      <c r="DW770" s="36"/>
      <c r="DX770" s="36"/>
      <c r="DY770" s="36"/>
      <c r="DZ770" s="36"/>
      <c r="EA770" s="36"/>
      <c r="EB770" s="36"/>
      <c r="EC770" s="36"/>
      <c r="ED770" s="36"/>
      <c r="EE770" s="36"/>
      <c r="EF770" s="36"/>
      <c r="EG770" s="36"/>
      <c r="EH770" s="36"/>
      <c r="EI770" s="36"/>
      <c r="EJ770" s="36"/>
      <c r="EK770" s="36"/>
      <c r="EL770" s="36"/>
      <c r="EM770" s="36"/>
      <c r="EN770" s="36"/>
      <c r="EO770" s="36"/>
      <c r="EP770" s="36"/>
      <c r="EQ770" s="36"/>
      <c r="ER770" s="36"/>
      <c r="ES770" s="36"/>
      <c r="ET770" s="36"/>
      <c r="EU770" s="36"/>
    </row>
    <row r="771" spans="1:151" ht="183.75" customHeight="1" x14ac:dyDescent="0.3">
      <c r="A771" s="36"/>
      <c r="B771" s="36"/>
      <c r="C771" s="36"/>
      <c r="D771" s="36"/>
      <c r="E771" s="37"/>
      <c r="F771" s="36"/>
      <c r="G771" s="36"/>
      <c r="H771" s="36"/>
      <c r="I771" s="37"/>
      <c r="J771" s="38"/>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8"/>
      <c r="AS771" s="36"/>
      <c r="AT771" s="36"/>
      <c r="AU771" s="36"/>
      <c r="AV771" s="36"/>
      <c r="AW771" s="36"/>
      <c r="AX771" s="36"/>
      <c r="AY771" s="36"/>
      <c r="AZ771" s="36"/>
      <c r="BA771" s="36"/>
      <c r="BB771" s="36"/>
      <c r="BC771" s="36"/>
      <c r="BD771" s="36"/>
      <c r="BE771" s="36"/>
      <c r="BF771" s="36"/>
      <c r="BG771" s="36"/>
      <c r="BH771" s="36"/>
      <c r="BI771" s="36"/>
      <c r="BJ771" s="36"/>
      <c r="BK771" s="36"/>
      <c r="BL771" s="36"/>
      <c r="BM771" s="36"/>
      <c r="BN771" s="36"/>
      <c r="BO771" s="36"/>
      <c r="BP771" s="36"/>
      <c r="BQ771" s="36"/>
      <c r="BR771" s="36"/>
      <c r="BS771" s="36"/>
      <c r="BT771" s="36"/>
      <c r="BU771" s="36"/>
      <c r="BV771" s="36"/>
      <c r="BW771" s="36"/>
      <c r="BX771" s="36"/>
      <c r="BY771" s="36"/>
      <c r="BZ771" s="36"/>
      <c r="CA771" s="36"/>
      <c r="CB771" s="36"/>
      <c r="CC771" s="36"/>
      <c r="CD771" s="36"/>
      <c r="CE771" s="36"/>
      <c r="CF771" s="36"/>
      <c r="CG771" s="36"/>
      <c r="CH771" s="36"/>
      <c r="CI771" s="36"/>
      <c r="CJ771" s="36"/>
      <c r="CK771" s="36"/>
      <c r="CL771" s="36"/>
      <c r="CM771" s="36"/>
      <c r="CN771" s="36"/>
      <c r="CO771" s="36"/>
      <c r="CP771" s="36"/>
      <c r="CQ771" s="36"/>
      <c r="CR771" s="36"/>
      <c r="CS771" s="36"/>
      <c r="CT771" s="36"/>
      <c r="CU771" s="36"/>
      <c r="CV771" s="36"/>
      <c r="CW771" s="36"/>
      <c r="CX771" s="36"/>
      <c r="CY771" s="36"/>
      <c r="CZ771" s="36"/>
      <c r="DA771" s="36"/>
      <c r="DB771" s="36"/>
      <c r="DC771" s="36"/>
      <c r="DD771" s="36"/>
      <c r="DE771" s="36"/>
      <c r="DF771" s="36"/>
      <c r="DG771" s="36"/>
      <c r="DH771" s="36"/>
      <c r="DI771" s="36"/>
      <c r="DJ771" s="36"/>
      <c r="DK771" s="36"/>
      <c r="DL771" s="36"/>
      <c r="DM771" s="36"/>
      <c r="DN771" s="36"/>
      <c r="DO771" s="36"/>
      <c r="DP771" s="36"/>
      <c r="DQ771" s="36"/>
      <c r="DR771" s="36"/>
      <c r="DS771" s="36"/>
      <c r="DT771" s="36"/>
      <c r="DU771" s="36"/>
      <c r="DV771" s="36"/>
      <c r="DW771" s="36"/>
      <c r="DX771" s="36"/>
      <c r="DY771" s="36"/>
      <c r="DZ771" s="36"/>
      <c r="EA771" s="36"/>
      <c r="EB771" s="36"/>
      <c r="EC771" s="36"/>
      <c r="ED771" s="36"/>
      <c r="EE771" s="36"/>
      <c r="EF771" s="36"/>
      <c r="EG771" s="36"/>
      <c r="EH771" s="36"/>
      <c r="EI771" s="36"/>
      <c r="EJ771" s="36"/>
      <c r="EK771" s="36"/>
      <c r="EL771" s="36"/>
      <c r="EM771" s="36"/>
      <c r="EN771" s="36"/>
      <c r="EO771" s="36"/>
      <c r="EP771" s="36"/>
      <c r="EQ771" s="36"/>
      <c r="ER771" s="36"/>
      <c r="ES771" s="36"/>
      <c r="ET771" s="36"/>
      <c r="EU771" s="36"/>
    </row>
    <row r="772" spans="1:151" ht="183.75" customHeight="1" x14ac:dyDescent="0.3">
      <c r="A772" s="36"/>
      <c r="B772" s="36"/>
      <c r="C772" s="36"/>
      <c r="D772" s="36"/>
      <c r="E772" s="37"/>
      <c r="F772" s="36"/>
      <c r="G772" s="36"/>
      <c r="H772" s="36"/>
      <c r="I772" s="37"/>
      <c r="J772" s="38"/>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8"/>
      <c r="AS772" s="36"/>
      <c r="AT772" s="36"/>
      <c r="AU772" s="36"/>
      <c r="AV772" s="36"/>
      <c r="AW772" s="36"/>
      <c r="AX772" s="36"/>
      <c r="AY772" s="36"/>
      <c r="AZ772" s="36"/>
      <c r="BA772" s="36"/>
      <c r="BB772" s="36"/>
      <c r="BC772" s="36"/>
      <c r="BD772" s="36"/>
      <c r="BE772" s="36"/>
      <c r="BF772" s="36"/>
      <c r="BG772" s="36"/>
      <c r="BH772" s="36"/>
      <c r="BI772" s="36"/>
      <c r="BJ772" s="36"/>
      <c r="BK772" s="36"/>
      <c r="BL772" s="36"/>
      <c r="BM772" s="36"/>
      <c r="BN772" s="36"/>
      <c r="BO772" s="36"/>
      <c r="BP772" s="36"/>
      <c r="BQ772" s="36"/>
      <c r="BR772" s="36"/>
      <c r="BS772" s="36"/>
      <c r="BT772" s="36"/>
      <c r="BU772" s="36"/>
      <c r="BV772" s="36"/>
      <c r="BW772" s="36"/>
      <c r="BX772" s="36"/>
      <c r="BY772" s="36"/>
      <c r="BZ772" s="36"/>
      <c r="CA772" s="36"/>
      <c r="CB772" s="36"/>
      <c r="CC772" s="36"/>
      <c r="CD772" s="36"/>
      <c r="CE772" s="36"/>
      <c r="CF772" s="36"/>
      <c r="CG772" s="36"/>
      <c r="CH772" s="36"/>
      <c r="CI772" s="36"/>
      <c r="CJ772" s="36"/>
      <c r="CK772" s="36"/>
      <c r="CL772" s="36"/>
      <c r="CM772" s="36"/>
      <c r="CN772" s="36"/>
      <c r="CO772" s="36"/>
      <c r="CP772" s="36"/>
      <c r="CQ772" s="36"/>
      <c r="CR772" s="36"/>
      <c r="CS772" s="36"/>
      <c r="CT772" s="36"/>
      <c r="CU772" s="36"/>
      <c r="CV772" s="36"/>
      <c r="CW772" s="36"/>
      <c r="CX772" s="36"/>
      <c r="CY772" s="36"/>
      <c r="CZ772" s="36"/>
      <c r="DA772" s="36"/>
      <c r="DB772" s="36"/>
      <c r="DC772" s="36"/>
      <c r="DD772" s="36"/>
      <c r="DE772" s="36"/>
      <c r="DF772" s="36"/>
      <c r="DG772" s="36"/>
      <c r="DH772" s="36"/>
      <c r="DI772" s="36"/>
      <c r="DJ772" s="36"/>
      <c r="DK772" s="36"/>
      <c r="DL772" s="36"/>
      <c r="DM772" s="36"/>
      <c r="DN772" s="36"/>
      <c r="DO772" s="36"/>
      <c r="DP772" s="36"/>
      <c r="DQ772" s="36"/>
      <c r="DR772" s="36"/>
      <c r="DS772" s="36"/>
      <c r="DT772" s="36"/>
      <c r="DU772" s="36"/>
      <c r="DV772" s="36"/>
      <c r="DW772" s="36"/>
      <c r="DX772" s="36"/>
      <c r="DY772" s="36"/>
      <c r="DZ772" s="36"/>
      <c r="EA772" s="36"/>
      <c r="EB772" s="36"/>
      <c r="EC772" s="36"/>
      <c r="ED772" s="36"/>
      <c r="EE772" s="36"/>
      <c r="EF772" s="36"/>
      <c r="EG772" s="36"/>
      <c r="EH772" s="36"/>
      <c r="EI772" s="36"/>
      <c r="EJ772" s="36"/>
      <c r="EK772" s="36"/>
      <c r="EL772" s="36"/>
      <c r="EM772" s="36"/>
      <c r="EN772" s="36"/>
      <c r="EO772" s="36"/>
      <c r="EP772" s="36"/>
      <c r="EQ772" s="36"/>
      <c r="ER772" s="36"/>
      <c r="ES772" s="36"/>
      <c r="ET772" s="36"/>
      <c r="EU772" s="36"/>
    </row>
    <row r="773" spans="1:151" ht="183.75" customHeight="1" x14ac:dyDescent="0.3">
      <c r="A773" s="36"/>
      <c r="B773" s="36"/>
      <c r="C773" s="36"/>
      <c r="D773" s="36"/>
      <c r="E773" s="37"/>
      <c r="F773" s="36"/>
      <c r="G773" s="36"/>
      <c r="H773" s="36"/>
      <c r="I773" s="37"/>
      <c r="J773" s="38"/>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8"/>
      <c r="AS773" s="36"/>
      <c r="AT773" s="36"/>
      <c r="AU773" s="36"/>
      <c r="AV773" s="36"/>
      <c r="AW773" s="36"/>
      <c r="AX773" s="36"/>
      <c r="AY773" s="36"/>
      <c r="AZ773" s="36"/>
      <c r="BA773" s="36"/>
      <c r="BB773" s="36"/>
      <c r="BC773" s="36"/>
      <c r="BD773" s="36"/>
      <c r="BE773" s="36"/>
      <c r="BF773" s="36"/>
      <c r="BG773" s="36"/>
      <c r="BH773" s="36"/>
      <c r="BI773" s="36"/>
      <c r="BJ773" s="36"/>
      <c r="BK773" s="36"/>
      <c r="BL773" s="36"/>
      <c r="BM773" s="36"/>
      <c r="BN773" s="36"/>
      <c r="BO773" s="36"/>
      <c r="BP773" s="36"/>
      <c r="BQ773" s="36"/>
      <c r="BR773" s="36"/>
      <c r="BS773" s="36"/>
      <c r="BT773" s="36"/>
      <c r="BU773" s="36"/>
      <c r="BV773" s="36"/>
      <c r="BW773" s="36"/>
      <c r="BX773" s="36"/>
      <c r="BY773" s="36"/>
      <c r="BZ773" s="36"/>
      <c r="CA773" s="36"/>
      <c r="CB773" s="36"/>
      <c r="CC773" s="36"/>
      <c r="CD773" s="36"/>
      <c r="CE773" s="36"/>
      <c r="CF773" s="36"/>
      <c r="CG773" s="36"/>
      <c r="CH773" s="36"/>
      <c r="CI773" s="36"/>
      <c r="CJ773" s="36"/>
      <c r="CK773" s="36"/>
      <c r="CL773" s="36"/>
      <c r="CM773" s="36"/>
      <c r="CN773" s="36"/>
      <c r="CO773" s="36"/>
      <c r="CP773" s="36"/>
      <c r="CQ773" s="36"/>
      <c r="CR773" s="36"/>
      <c r="CS773" s="36"/>
      <c r="CT773" s="36"/>
      <c r="CU773" s="36"/>
      <c r="CV773" s="36"/>
      <c r="CW773" s="36"/>
      <c r="CX773" s="36"/>
      <c r="CY773" s="36"/>
      <c r="CZ773" s="36"/>
      <c r="DA773" s="36"/>
      <c r="DB773" s="36"/>
      <c r="DC773" s="36"/>
      <c r="DD773" s="36"/>
      <c r="DE773" s="36"/>
      <c r="DF773" s="36"/>
      <c r="DG773" s="36"/>
      <c r="DH773" s="36"/>
      <c r="DI773" s="36"/>
      <c r="DJ773" s="36"/>
      <c r="DK773" s="36"/>
      <c r="DL773" s="36"/>
      <c r="DM773" s="36"/>
      <c r="DN773" s="36"/>
      <c r="DO773" s="36"/>
      <c r="DP773" s="36"/>
      <c r="DQ773" s="36"/>
      <c r="DR773" s="36"/>
      <c r="DS773" s="36"/>
      <c r="DT773" s="36"/>
      <c r="DU773" s="36"/>
      <c r="DV773" s="36"/>
      <c r="DW773" s="36"/>
      <c r="DX773" s="36"/>
      <c r="DY773" s="36"/>
      <c r="DZ773" s="36"/>
      <c r="EA773" s="36"/>
      <c r="EB773" s="36"/>
      <c r="EC773" s="36"/>
      <c r="ED773" s="36"/>
      <c r="EE773" s="36"/>
      <c r="EF773" s="36"/>
      <c r="EG773" s="36"/>
      <c r="EH773" s="36"/>
      <c r="EI773" s="36"/>
      <c r="EJ773" s="36"/>
      <c r="EK773" s="36"/>
      <c r="EL773" s="36"/>
      <c r="EM773" s="36"/>
      <c r="EN773" s="36"/>
      <c r="EO773" s="36"/>
      <c r="EP773" s="36"/>
      <c r="EQ773" s="36"/>
      <c r="ER773" s="36"/>
      <c r="ES773" s="36"/>
      <c r="ET773" s="36"/>
      <c r="EU773" s="36"/>
    </row>
    <row r="774" spans="1:151" ht="183.75" customHeight="1" x14ac:dyDescent="0.3">
      <c r="A774" s="36"/>
      <c r="B774" s="36"/>
      <c r="C774" s="36"/>
      <c r="D774" s="36"/>
      <c r="E774" s="37"/>
      <c r="F774" s="36"/>
      <c r="G774" s="36"/>
      <c r="H774" s="36"/>
      <c r="I774" s="37"/>
      <c r="J774" s="38"/>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8"/>
      <c r="AS774" s="36"/>
      <c r="AT774" s="36"/>
      <c r="AU774" s="36"/>
      <c r="AV774" s="36"/>
      <c r="AW774" s="36"/>
      <c r="AX774" s="36"/>
      <c r="AY774" s="36"/>
      <c r="AZ774" s="36"/>
      <c r="BA774" s="36"/>
      <c r="BB774" s="36"/>
      <c r="BC774" s="36"/>
      <c r="BD774" s="36"/>
      <c r="BE774" s="36"/>
      <c r="BF774" s="36"/>
      <c r="BG774" s="36"/>
      <c r="BH774" s="36"/>
      <c r="BI774" s="36"/>
      <c r="BJ774" s="36"/>
      <c r="BK774" s="36"/>
      <c r="BL774" s="36"/>
      <c r="BM774" s="36"/>
      <c r="BN774" s="36"/>
      <c r="BO774" s="36"/>
      <c r="BP774" s="36"/>
      <c r="BQ774" s="36"/>
      <c r="BR774" s="36"/>
      <c r="BS774" s="36"/>
      <c r="BT774" s="36"/>
      <c r="BU774" s="36"/>
      <c r="BV774" s="36"/>
      <c r="BW774" s="36"/>
      <c r="BX774" s="36"/>
      <c r="BY774" s="36"/>
      <c r="BZ774" s="36"/>
      <c r="CA774" s="36"/>
      <c r="CB774" s="36"/>
      <c r="CC774" s="36"/>
      <c r="CD774" s="36"/>
      <c r="CE774" s="36"/>
      <c r="CF774" s="36"/>
      <c r="CG774" s="36"/>
      <c r="CH774" s="36"/>
      <c r="CI774" s="36"/>
      <c r="CJ774" s="36"/>
      <c r="CK774" s="36"/>
      <c r="CL774" s="36"/>
      <c r="CM774" s="36"/>
      <c r="CN774" s="36"/>
      <c r="CO774" s="36"/>
      <c r="CP774" s="36"/>
      <c r="CQ774" s="36"/>
      <c r="CR774" s="36"/>
      <c r="CS774" s="36"/>
      <c r="CT774" s="36"/>
      <c r="CU774" s="36"/>
      <c r="CV774" s="36"/>
      <c r="CW774" s="36"/>
      <c r="CX774" s="36"/>
      <c r="CY774" s="36"/>
      <c r="CZ774" s="36"/>
      <c r="DA774" s="36"/>
      <c r="DB774" s="36"/>
      <c r="DC774" s="36"/>
      <c r="DD774" s="36"/>
      <c r="DE774" s="36"/>
      <c r="DF774" s="36"/>
      <c r="DG774" s="36"/>
      <c r="DH774" s="36"/>
      <c r="DI774" s="36"/>
      <c r="DJ774" s="36"/>
      <c r="DK774" s="36"/>
      <c r="DL774" s="36"/>
      <c r="DM774" s="36"/>
      <c r="DN774" s="36"/>
      <c r="DO774" s="36"/>
      <c r="DP774" s="36"/>
      <c r="DQ774" s="36"/>
      <c r="DR774" s="36"/>
      <c r="DS774" s="36"/>
      <c r="DT774" s="36"/>
      <c r="DU774" s="36"/>
      <c r="DV774" s="36"/>
      <c r="DW774" s="36"/>
      <c r="DX774" s="36"/>
      <c r="DY774" s="36"/>
      <c r="DZ774" s="36"/>
      <c r="EA774" s="36"/>
      <c r="EB774" s="36"/>
      <c r="EC774" s="36"/>
      <c r="ED774" s="36"/>
      <c r="EE774" s="36"/>
      <c r="EF774" s="36"/>
      <c r="EG774" s="36"/>
      <c r="EH774" s="36"/>
      <c r="EI774" s="36"/>
      <c r="EJ774" s="36"/>
      <c r="EK774" s="36"/>
      <c r="EL774" s="36"/>
      <c r="EM774" s="36"/>
      <c r="EN774" s="36"/>
      <c r="EO774" s="36"/>
      <c r="EP774" s="36"/>
      <c r="EQ774" s="36"/>
      <c r="ER774" s="36"/>
      <c r="ES774" s="36"/>
      <c r="ET774" s="36"/>
      <c r="EU774" s="36"/>
    </row>
    <row r="775" spans="1:151" ht="183.75" customHeight="1" x14ac:dyDescent="0.3">
      <c r="A775" s="36"/>
      <c r="B775" s="36"/>
      <c r="C775" s="36"/>
      <c r="D775" s="36"/>
      <c r="E775" s="37"/>
      <c r="F775" s="36"/>
      <c r="G775" s="36"/>
      <c r="H775" s="36"/>
      <c r="I775" s="37"/>
      <c r="J775" s="38"/>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8"/>
      <c r="AS775" s="36"/>
      <c r="AT775" s="36"/>
      <c r="AU775" s="36"/>
      <c r="AV775" s="36"/>
      <c r="AW775" s="36"/>
      <c r="AX775" s="36"/>
      <c r="AY775" s="36"/>
      <c r="AZ775" s="36"/>
      <c r="BA775" s="36"/>
      <c r="BB775" s="36"/>
      <c r="BC775" s="36"/>
      <c r="BD775" s="36"/>
      <c r="BE775" s="36"/>
      <c r="BF775" s="36"/>
      <c r="BG775" s="36"/>
      <c r="BH775" s="36"/>
      <c r="BI775" s="36"/>
      <c r="BJ775" s="36"/>
      <c r="BK775" s="36"/>
      <c r="BL775" s="36"/>
      <c r="BM775" s="36"/>
      <c r="BN775" s="36"/>
      <c r="BO775" s="36"/>
      <c r="BP775" s="36"/>
      <c r="BQ775" s="36"/>
      <c r="BR775" s="36"/>
      <c r="BS775" s="36"/>
      <c r="BT775" s="36"/>
      <c r="BU775" s="36"/>
      <c r="BV775" s="36"/>
      <c r="BW775" s="36"/>
      <c r="BX775" s="36"/>
      <c r="BY775" s="36"/>
      <c r="BZ775" s="36"/>
      <c r="CA775" s="36"/>
      <c r="CB775" s="36"/>
      <c r="CC775" s="36"/>
      <c r="CD775" s="36"/>
      <c r="CE775" s="36"/>
      <c r="CF775" s="36"/>
      <c r="CG775" s="36"/>
      <c r="CH775" s="36"/>
      <c r="CI775" s="36"/>
      <c r="CJ775" s="36"/>
      <c r="CK775" s="36"/>
      <c r="CL775" s="36"/>
      <c r="CM775" s="36"/>
      <c r="CN775" s="36"/>
      <c r="CO775" s="36"/>
      <c r="CP775" s="36"/>
      <c r="CQ775" s="36"/>
      <c r="CR775" s="36"/>
      <c r="CS775" s="36"/>
      <c r="CT775" s="36"/>
      <c r="CU775" s="36"/>
      <c r="CV775" s="36"/>
      <c r="CW775" s="36"/>
      <c r="CX775" s="36"/>
      <c r="CY775" s="36"/>
      <c r="CZ775" s="36"/>
      <c r="DA775" s="36"/>
      <c r="DB775" s="36"/>
      <c r="DC775" s="36"/>
      <c r="DD775" s="36"/>
      <c r="DE775" s="36"/>
      <c r="DF775" s="36"/>
      <c r="DG775" s="36"/>
      <c r="DH775" s="36"/>
      <c r="DI775" s="36"/>
      <c r="DJ775" s="36"/>
      <c r="DK775" s="36"/>
      <c r="DL775" s="36"/>
      <c r="DM775" s="36"/>
      <c r="DN775" s="36"/>
      <c r="DO775" s="36"/>
      <c r="DP775" s="36"/>
      <c r="DQ775" s="36"/>
      <c r="DR775" s="36"/>
      <c r="DS775" s="36"/>
      <c r="DT775" s="36"/>
      <c r="DU775" s="36"/>
      <c r="DV775" s="36"/>
      <c r="DW775" s="36"/>
      <c r="DX775" s="36"/>
      <c r="DY775" s="36"/>
      <c r="DZ775" s="36"/>
      <c r="EA775" s="36"/>
      <c r="EB775" s="36"/>
      <c r="EC775" s="36"/>
      <c r="ED775" s="36"/>
      <c r="EE775" s="36"/>
      <c r="EF775" s="36"/>
      <c r="EG775" s="36"/>
      <c r="EH775" s="36"/>
      <c r="EI775" s="36"/>
      <c r="EJ775" s="36"/>
      <c r="EK775" s="36"/>
      <c r="EL775" s="36"/>
      <c r="EM775" s="36"/>
      <c r="EN775" s="36"/>
      <c r="EO775" s="36"/>
      <c r="EP775" s="36"/>
      <c r="EQ775" s="36"/>
      <c r="ER775" s="36"/>
      <c r="ES775" s="36"/>
      <c r="ET775" s="36"/>
      <c r="EU775" s="36"/>
    </row>
    <row r="776" spans="1:151" ht="183.75" customHeight="1" x14ac:dyDescent="0.3">
      <c r="A776" s="36"/>
      <c r="B776" s="36"/>
      <c r="C776" s="36"/>
      <c r="D776" s="36"/>
      <c r="E776" s="37"/>
      <c r="F776" s="36"/>
      <c r="G776" s="36"/>
      <c r="H776" s="36"/>
      <c r="I776" s="37"/>
      <c r="J776" s="38"/>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8"/>
      <c r="AS776" s="36"/>
      <c r="AT776" s="36"/>
      <c r="AU776" s="36"/>
      <c r="AV776" s="36"/>
      <c r="AW776" s="36"/>
      <c r="AX776" s="36"/>
      <c r="AY776" s="36"/>
      <c r="AZ776" s="36"/>
      <c r="BA776" s="36"/>
      <c r="BB776" s="36"/>
      <c r="BC776" s="36"/>
      <c r="BD776" s="36"/>
      <c r="BE776" s="36"/>
      <c r="BF776" s="36"/>
      <c r="BG776" s="36"/>
      <c r="BH776" s="36"/>
      <c r="BI776" s="36"/>
      <c r="BJ776" s="36"/>
      <c r="BK776" s="36"/>
      <c r="BL776" s="36"/>
      <c r="BM776" s="36"/>
      <c r="BN776" s="36"/>
      <c r="BO776" s="36"/>
      <c r="BP776" s="36"/>
      <c r="BQ776" s="36"/>
      <c r="BR776" s="36"/>
      <c r="BS776" s="36"/>
      <c r="BT776" s="36"/>
      <c r="BU776" s="36"/>
      <c r="BV776" s="36"/>
      <c r="BW776" s="36"/>
      <c r="BX776" s="36"/>
      <c r="BY776" s="36"/>
      <c r="BZ776" s="36"/>
      <c r="CA776" s="36"/>
      <c r="CB776" s="36"/>
      <c r="CC776" s="36"/>
      <c r="CD776" s="36"/>
      <c r="CE776" s="36"/>
      <c r="CF776" s="36"/>
      <c r="CG776" s="36"/>
      <c r="CH776" s="36"/>
      <c r="CI776" s="36"/>
      <c r="CJ776" s="36"/>
      <c r="CK776" s="36"/>
      <c r="CL776" s="36"/>
      <c r="CM776" s="36"/>
      <c r="CN776" s="36"/>
      <c r="CO776" s="36"/>
      <c r="CP776" s="36"/>
      <c r="CQ776" s="36"/>
      <c r="CR776" s="36"/>
      <c r="CS776" s="36"/>
      <c r="CT776" s="36"/>
      <c r="CU776" s="36"/>
      <c r="CV776" s="36"/>
      <c r="CW776" s="36"/>
      <c r="CX776" s="36"/>
      <c r="CY776" s="36"/>
      <c r="CZ776" s="36"/>
      <c r="DA776" s="36"/>
      <c r="DB776" s="36"/>
      <c r="DC776" s="36"/>
      <c r="DD776" s="36"/>
      <c r="DE776" s="36"/>
      <c r="DF776" s="36"/>
      <c r="DG776" s="36"/>
      <c r="DH776" s="36"/>
      <c r="DI776" s="36"/>
      <c r="DJ776" s="36"/>
      <c r="DK776" s="36"/>
      <c r="DL776" s="36"/>
      <c r="DM776" s="36"/>
      <c r="DN776" s="36"/>
      <c r="DO776" s="36"/>
      <c r="DP776" s="36"/>
      <c r="DQ776" s="36"/>
      <c r="DR776" s="36"/>
      <c r="DS776" s="36"/>
      <c r="DT776" s="36"/>
      <c r="DU776" s="36"/>
      <c r="DV776" s="36"/>
      <c r="DW776" s="36"/>
      <c r="DX776" s="36"/>
      <c r="DY776" s="36"/>
      <c r="DZ776" s="36"/>
      <c r="EA776" s="36"/>
      <c r="EB776" s="36"/>
      <c r="EC776" s="36"/>
      <c r="ED776" s="36"/>
      <c r="EE776" s="36"/>
      <c r="EF776" s="36"/>
      <c r="EG776" s="36"/>
      <c r="EH776" s="36"/>
      <c r="EI776" s="36"/>
      <c r="EJ776" s="36"/>
      <c r="EK776" s="36"/>
      <c r="EL776" s="36"/>
      <c r="EM776" s="36"/>
      <c r="EN776" s="36"/>
      <c r="EO776" s="36"/>
      <c r="EP776" s="36"/>
      <c r="EQ776" s="36"/>
      <c r="ER776" s="36"/>
      <c r="ES776" s="36"/>
      <c r="ET776" s="36"/>
      <c r="EU776" s="36"/>
    </row>
    <row r="777" spans="1:151" ht="183.75" customHeight="1" x14ac:dyDescent="0.3">
      <c r="A777" s="36"/>
      <c r="B777" s="36"/>
      <c r="C777" s="36"/>
      <c r="D777" s="36"/>
      <c r="E777" s="37"/>
      <c r="F777" s="36"/>
      <c r="G777" s="36"/>
      <c r="H777" s="36"/>
      <c r="I777" s="37"/>
      <c r="J777" s="38"/>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8"/>
      <c r="AS777" s="36"/>
      <c r="AT777" s="36"/>
      <c r="AU777" s="36"/>
      <c r="AV777" s="36"/>
      <c r="AW777" s="36"/>
      <c r="AX777" s="36"/>
      <c r="AY777" s="36"/>
      <c r="AZ777" s="36"/>
      <c r="BA777" s="36"/>
      <c r="BB777" s="36"/>
      <c r="BC777" s="36"/>
      <c r="BD777" s="36"/>
      <c r="BE777" s="36"/>
      <c r="BF777" s="36"/>
      <c r="BG777" s="36"/>
      <c r="BH777" s="36"/>
      <c r="BI777" s="36"/>
      <c r="BJ777" s="36"/>
      <c r="BK777" s="36"/>
      <c r="BL777" s="36"/>
      <c r="BM777" s="36"/>
      <c r="BN777" s="36"/>
      <c r="BO777" s="36"/>
      <c r="BP777" s="36"/>
      <c r="BQ777" s="36"/>
      <c r="BR777" s="36"/>
      <c r="BS777" s="36"/>
      <c r="BT777" s="36"/>
      <c r="BU777" s="36"/>
      <c r="BV777" s="36"/>
      <c r="BW777" s="36"/>
      <c r="BX777" s="36"/>
      <c r="BY777" s="36"/>
      <c r="BZ777" s="36"/>
      <c r="CA777" s="36"/>
      <c r="CB777" s="36"/>
      <c r="CC777" s="36"/>
      <c r="CD777" s="36"/>
      <c r="CE777" s="36"/>
      <c r="CF777" s="36"/>
      <c r="CG777" s="36"/>
      <c r="CH777" s="36"/>
      <c r="CI777" s="36"/>
      <c r="CJ777" s="36"/>
      <c r="CK777" s="36"/>
      <c r="CL777" s="36"/>
      <c r="CM777" s="36"/>
      <c r="CN777" s="36"/>
      <c r="CO777" s="36"/>
      <c r="CP777" s="36"/>
      <c r="CQ777" s="36"/>
      <c r="CR777" s="36"/>
      <c r="CS777" s="36"/>
      <c r="CT777" s="36"/>
      <c r="CU777" s="36"/>
      <c r="CV777" s="36"/>
      <c r="CW777" s="36"/>
      <c r="CX777" s="36"/>
      <c r="CY777" s="36"/>
      <c r="CZ777" s="36"/>
      <c r="DA777" s="36"/>
      <c r="DB777" s="36"/>
      <c r="DC777" s="36"/>
      <c r="DD777" s="36"/>
      <c r="DE777" s="36"/>
      <c r="DF777" s="36"/>
      <c r="DG777" s="36"/>
      <c r="DH777" s="36"/>
      <c r="DI777" s="36"/>
      <c r="DJ777" s="36"/>
      <c r="DK777" s="36"/>
      <c r="DL777" s="36"/>
      <c r="DM777" s="36"/>
      <c r="DN777" s="36"/>
      <c r="DO777" s="36"/>
      <c r="DP777" s="36"/>
      <c r="DQ777" s="36"/>
      <c r="DR777" s="36"/>
      <c r="DS777" s="36"/>
      <c r="DT777" s="36"/>
      <c r="DU777" s="36"/>
      <c r="DV777" s="36"/>
      <c r="DW777" s="36"/>
      <c r="DX777" s="36"/>
      <c r="DY777" s="36"/>
      <c r="DZ777" s="36"/>
      <c r="EA777" s="36"/>
      <c r="EB777" s="36"/>
      <c r="EC777" s="36"/>
      <c r="ED777" s="36"/>
      <c r="EE777" s="36"/>
      <c r="EF777" s="36"/>
      <c r="EG777" s="36"/>
      <c r="EH777" s="36"/>
      <c r="EI777" s="36"/>
      <c r="EJ777" s="36"/>
      <c r="EK777" s="36"/>
      <c r="EL777" s="36"/>
      <c r="EM777" s="36"/>
      <c r="EN777" s="36"/>
      <c r="EO777" s="36"/>
      <c r="EP777" s="36"/>
      <c r="EQ777" s="36"/>
      <c r="ER777" s="36"/>
      <c r="ES777" s="36"/>
      <c r="ET777" s="36"/>
      <c r="EU777" s="36"/>
    </row>
    <row r="778" spans="1:151" ht="183.75" customHeight="1" x14ac:dyDescent="0.3">
      <c r="A778" s="36"/>
      <c r="B778" s="36"/>
      <c r="C778" s="36"/>
      <c r="D778" s="36"/>
      <c r="E778" s="37"/>
      <c r="F778" s="36"/>
      <c r="G778" s="36"/>
      <c r="H778" s="36"/>
      <c r="I778" s="37"/>
      <c r="J778" s="38"/>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8"/>
      <c r="AS778" s="36"/>
      <c r="AT778" s="36"/>
      <c r="AU778" s="36"/>
      <c r="AV778" s="36"/>
      <c r="AW778" s="36"/>
      <c r="AX778" s="36"/>
      <c r="AY778" s="36"/>
      <c r="AZ778" s="36"/>
      <c r="BA778" s="36"/>
      <c r="BB778" s="36"/>
      <c r="BC778" s="36"/>
      <c r="BD778" s="36"/>
      <c r="BE778" s="36"/>
      <c r="BF778" s="36"/>
      <c r="BG778" s="36"/>
      <c r="BH778" s="36"/>
      <c r="BI778" s="36"/>
      <c r="BJ778" s="36"/>
      <c r="BK778" s="36"/>
      <c r="BL778" s="36"/>
      <c r="BM778" s="36"/>
      <c r="BN778" s="36"/>
      <c r="BO778" s="36"/>
      <c r="BP778" s="36"/>
      <c r="BQ778" s="36"/>
      <c r="BR778" s="36"/>
      <c r="BS778" s="36"/>
      <c r="BT778" s="36"/>
      <c r="BU778" s="36"/>
      <c r="BV778" s="36"/>
      <c r="BW778" s="36"/>
      <c r="BX778" s="36"/>
      <c r="BY778" s="36"/>
      <c r="BZ778" s="36"/>
      <c r="CA778" s="36"/>
      <c r="CB778" s="36"/>
      <c r="CC778" s="36"/>
      <c r="CD778" s="36"/>
      <c r="CE778" s="36"/>
      <c r="CF778" s="36"/>
      <c r="CG778" s="36"/>
      <c r="CH778" s="36"/>
      <c r="CI778" s="36"/>
      <c r="CJ778" s="36"/>
      <c r="CK778" s="36"/>
      <c r="CL778" s="36"/>
      <c r="CM778" s="36"/>
      <c r="CN778" s="36"/>
      <c r="CO778" s="36"/>
      <c r="CP778" s="36"/>
      <c r="CQ778" s="36"/>
      <c r="CR778" s="36"/>
      <c r="CS778" s="36"/>
      <c r="CT778" s="36"/>
      <c r="CU778" s="36"/>
      <c r="CV778" s="36"/>
      <c r="CW778" s="36"/>
      <c r="CX778" s="36"/>
      <c r="CY778" s="36"/>
      <c r="CZ778" s="36"/>
      <c r="DA778" s="36"/>
      <c r="DB778" s="36"/>
      <c r="DC778" s="36"/>
      <c r="DD778" s="36"/>
      <c r="DE778" s="36"/>
      <c r="DF778" s="36"/>
      <c r="DG778" s="36"/>
      <c r="DH778" s="36"/>
      <c r="DI778" s="36"/>
      <c r="DJ778" s="36"/>
      <c r="DK778" s="36"/>
      <c r="DL778" s="36"/>
      <c r="DM778" s="36"/>
      <c r="DN778" s="36"/>
      <c r="DO778" s="36"/>
      <c r="DP778" s="36"/>
      <c r="DQ778" s="36"/>
      <c r="DR778" s="36"/>
      <c r="DS778" s="36"/>
      <c r="DT778" s="36"/>
      <c r="DU778" s="36"/>
      <c r="DV778" s="36"/>
      <c r="DW778" s="36"/>
      <c r="DX778" s="36"/>
      <c r="DY778" s="36"/>
      <c r="DZ778" s="36"/>
      <c r="EA778" s="36"/>
      <c r="EB778" s="36"/>
      <c r="EC778" s="36"/>
      <c r="ED778" s="36"/>
      <c r="EE778" s="36"/>
      <c r="EF778" s="36"/>
      <c r="EG778" s="36"/>
      <c r="EH778" s="36"/>
      <c r="EI778" s="36"/>
      <c r="EJ778" s="36"/>
      <c r="EK778" s="36"/>
      <c r="EL778" s="36"/>
      <c r="EM778" s="36"/>
      <c r="EN778" s="36"/>
      <c r="EO778" s="36"/>
      <c r="EP778" s="36"/>
      <c r="EQ778" s="36"/>
      <c r="ER778" s="36"/>
      <c r="ES778" s="36"/>
      <c r="ET778" s="36"/>
      <c r="EU778" s="36"/>
    </row>
    <row r="779" spans="1:151" ht="183.75" customHeight="1" x14ac:dyDescent="0.3">
      <c r="A779" s="36"/>
      <c r="B779" s="36"/>
      <c r="C779" s="36"/>
      <c r="D779" s="36"/>
      <c r="E779" s="37"/>
      <c r="F779" s="36"/>
      <c r="G779" s="36"/>
      <c r="H779" s="36"/>
      <c r="I779" s="37"/>
      <c r="J779" s="38"/>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8"/>
      <c r="AS779" s="36"/>
      <c r="AT779" s="36"/>
      <c r="AU779" s="36"/>
      <c r="AV779" s="36"/>
      <c r="AW779" s="36"/>
      <c r="AX779" s="36"/>
      <c r="AY779" s="36"/>
      <c r="AZ779" s="36"/>
      <c r="BA779" s="36"/>
      <c r="BB779" s="36"/>
      <c r="BC779" s="36"/>
      <c r="BD779" s="36"/>
      <c r="BE779" s="36"/>
      <c r="BF779" s="36"/>
      <c r="BG779" s="36"/>
      <c r="BH779" s="36"/>
      <c r="BI779" s="36"/>
      <c r="BJ779" s="36"/>
      <c r="BK779" s="36"/>
      <c r="BL779" s="36"/>
      <c r="BM779" s="36"/>
      <c r="BN779" s="36"/>
      <c r="BO779" s="36"/>
      <c r="BP779" s="36"/>
      <c r="BQ779" s="36"/>
      <c r="BR779" s="36"/>
      <c r="BS779" s="36"/>
      <c r="BT779" s="36"/>
      <c r="BU779" s="36"/>
      <c r="BV779" s="36"/>
      <c r="BW779" s="36"/>
      <c r="BX779" s="36"/>
      <c r="BY779" s="36"/>
      <c r="BZ779" s="36"/>
      <c r="CA779" s="36"/>
      <c r="CB779" s="36"/>
      <c r="CC779" s="36"/>
      <c r="CD779" s="36"/>
      <c r="CE779" s="36"/>
      <c r="CF779" s="36"/>
      <c r="CG779" s="36"/>
      <c r="CH779" s="36"/>
      <c r="CI779" s="36"/>
      <c r="CJ779" s="36"/>
      <c r="CK779" s="36"/>
      <c r="CL779" s="36"/>
      <c r="CM779" s="36"/>
      <c r="CN779" s="36"/>
      <c r="CO779" s="36"/>
      <c r="CP779" s="36"/>
      <c r="CQ779" s="36"/>
      <c r="CR779" s="36"/>
      <c r="CS779" s="36"/>
      <c r="CT779" s="36"/>
      <c r="CU779" s="36"/>
      <c r="CV779" s="36"/>
      <c r="CW779" s="36"/>
      <c r="CX779" s="36"/>
      <c r="CY779" s="36"/>
      <c r="CZ779" s="36"/>
      <c r="DA779" s="36"/>
      <c r="DB779" s="36"/>
      <c r="DC779" s="36"/>
      <c r="DD779" s="36"/>
      <c r="DE779" s="36"/>
      <c r="DF779" s="36"/>
      <c r="DG779" s="36"/>
      <c r="DH779" s="36"/>
      <c r="DI779" s="36"/>
      <c r="DJ779" s="36"/>
      <c r="DK779" s="36"/>
      <c r="DL779" s="36"/>
      <c r="DM779" s="36"/>
      <c r="DN779" s="36"/>
      <c r="DO779" s="36"/>
      <c r="DP779" s="36"/>
      <c r="DQ779" s="36"/>
      <c r="DR779" s="36"/>
      <c r="DS779" s="36"/>
      <c r="DT779" s="36"/>
      <c r="DU779" s="36"/>
      <c r="DV779" s="36"/>
      <c r="DW779" s="36"/>
      <c r="DX779" s="36"/>
      <c r="DY779" s="36"/>
      <c r="DZ779" s="36"/>
      <c r="EA779" s="36"/>
      <c r="EB779" s="36"/>
      <c r="EC779" s="36"/>
      <c r="ED779" s="36"/>
      <c r="EE779" s="36"/>
      <c r="EF779" s="36"/>
      <c r="EG779" s="36"/>
      <c r="EH779" s="36"/>
      <c r="EI779" s="36"/>
      <c r="EJ779" s="36"/>
      <c r="EK779" s="36"/>
      <c r="EL779" s="36"/>
      <c r="EM779" s="36"/>
      <c r="EN779" s="36"/>
      <c r="EO779" s="36"/>
      <c r="EP779" s="36"/>
      <c r="EQ779" s="36"/>
      <c r="ER779" s="36"/>
      <c r="ES779" s="36"/>
      <c r="ET779" s="36"/>
      <c r="EU779" s="36"/>
    </row>
    <row r="780" spans="1:151" ht="183.75" customHeight="1" x14ac:dyDescent="0.3">
      <c r="A780" s="36"/>
      <c r="B780" s="36"/>
      <c r="C780" s="36"/>
      <c r="D780" s="36"/>
      <c r="E780" s="37"/>
      <c r="F780" s="36"/>
      <c r="G780" s="36"/>
      <c r="H780" s="36"/>
      <c r="I780" s="37"/>
      <c r="J780" s="38"/>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8"/>
      <c r="AS780" s="36"/>
      <c r="AT780" s="36"/>
      <c r="AU780" s="36"/>
      <c r="AV780" s="36"/>
      <c r="AW780" s="36"/>
      <c r="AX780" s="36"/>
      <c r="AY780" s="36"/>
      <c r="AZ780" s="36"/>
      <c r="BA780" s="36"/>
      <c r="BB780" s="36"/>
      <c r="BC780" s="36"/>
      <c r="BD780" s="36"/>
      <c r="BE780" s="36"/>
      <c r="BF780" s="36"/>
      <c r="BG780" s="36"/>
      <c r="BH780" s="36"/>
      <c r="BI780" s="36"/>
      <c r="BJ780" s="36"/>
      <c r="BK780" s="36"/>
      <c r="BL780" s="36"/>
      <c r="BM780" s="36"/>
      <c r="BN780" s="36"/>
      <c r="BO780" s="36"/>
      <c r="BP780" s="36"/>
      <c r="BQ780" s="36"/>
      <c r="BR780" s="36"/>
      <c r="BS780" s="36"/>
      <c r="BT780" s="36"/>
      <c r="BU780" s="36"/>
      <c r="BV780" s="36"/>
      <c r="BW780" s="36"/>
      <c r="BX780" s="36"/>
      <c r="BY780" s="36"/>
      <c r="BZ780" s="36"/>
      <c r="CA780" s="36"/>
      <c r="CB780" s="36"/>
      <c r="CC780" s="36"/>
      <c r="CD780" s="36"/>
      <c r="CE780" s="36"/>
      <c r="CF780" s="36"/>
      <c r="CG780" s="36"/>
      <c r="CH780" s="36"/>
      <c r="CI780" s="36"/>
      <c r="CJ780" s="36"/>
      <c r="CK780" s="36"/>
      <c r="CL780" s="36"/>
      <c r="CM780" s="36"/>
      <c r="CN780" s="36"/>
      <c r="CO780" s="36"/>
      <c r="CP780" s="36"/>
      <c r="CQ780" s="36"/>
      <c r="CR780" s="36"/>
      <c r="CS780" s="36"/>
      <c r="CT780" s="36"/>
      <c r="CU780" s="36"/>
      <c r="CV780" s="36"/>
      <c r="CW780" s="36"/>
      <c r="CX780" s="36"/>
      <c r="CY780" s="36"/>
      <c r="CZ780" s="36"/>
      <c r="DA780" s="36"/>
      <c r="DB780" s="36"/>
      <c r="DC780" s="36"/>
      <c r="DD780" s="36"/>
      <c r="DE780" s="36"/>
      <c r="DF780" s="36"/>
      <c r="DG780" s="36"/>
      <c r="DH780" s="36"/>
      <c r="DI780" s="36"/>
      <c r="DJ780" s="36"/>
      <c r="DK780" s="36"/>
      <c r="DL780" s="36"/>
      <c r="DM780" s="36"/>
      <c r="DN780" s="36"/>
      <c r="DO780" s="36"/>
      <c r="DP780" s="36"/>
      <c r="DQ780" s="36"/>
      <c r="DR780" s="36"/>
      <c r="DS780" s="36"/>
      <c r="DT780" s="36"/>
      <c r="DU780" s="36"/>
      <c r="DV780" s="36"/>
      <c r="DW780" s="36"/>
      <c r="DX780" s="36"/>
      <c r="DY780" s="36"/>
      <c r="DZ780" s="36"/>
      <c r="EA780" s="36"/>
      <c r="EB780" s="36"/>
      <c r="EC780" s="36"/>
      <c r="ED780" s="36"/>
      <c r="EE780" s="36"/>
      <c r="EF780" s="36"/>
      <c r="EG780" s="36"/>
      <c r="EH780" s="36"/>
      <c r="EI780" s="36"/>
      <c r="EJ780" s="36"/>
      <c r="EK780" s="36"/>
      <c r="EL780" s="36"/>
      <c r="EM780" s="36"/>
      <c r="EN780" s="36"/>
      <c r="EO780" s="36"/>
      <c r="EP780" s="36"/>
      <c r="EQ780" s="36"/>
      <c r="ER780" s="36"/>
      <c r="ES780" s="36"/>
      <c r="ET780" s="36"/>
      <c r="EU780" s="36"/>
    </row>
    <row r="781" spans="1:151" ht="183.75" customHeight="1" x14ac:dyDescent="0.3">
      <c r="A781" s="36"/>
      <c r="B781" s="36"/>
      <c r="C781" s="36"/>
      <c r="D781" s="36"/>
      <c r="E781" s="37"/>
      <c r="F781" s="36"/>
      <c r="G781" s="36"/>
      <c r="H781" s="36"/>
      <c r="I781" s="37"/>
      <c r="J781" s="38"/>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8"/>
      <c r="AS781" s="36"/>
      <c r="AT781" s="36"/>
      <c r="AU781" s="36"/>
      <c r="AV781" s="36"/>
      <c r="AW781" s="36"/>
      <c r="AX781" s="36"/>
      <c r="AY781" s="36"/>
      <c r="AZ781" s="36"/>
      <c r="BA781" s="36"/>
      <c r="BB781" s="36"/>
      <c r="BC781" s="36"/>
      <c r="BD781" s="36"/>
      <c r="BE781" s="36"/>
      <c r="BF781" s="36"/>
      <c r="BG781" s="36"/>
      <c r="BH781" s="36"/>
      <c r="BI781" s="36"/>
      <c r="BJ781" s="36"/>
      <c r="BK781" s="36"/>
      <c r="BL781" s="36"/>
      <c r="BM781" s="36"/>
      <c r="BN781" s="36"/>
      <c r="BO781" s="36"/>
      <c r="BP781" s="36"/>
      <c r="BQ781" s="36"/>
      <c r="BR781" s="36"/>
      <c r="BS781" s="36"/>
      <c r="BT781" s="36"/>
      <c r="BU781" s="36"/>
      <c r="BV781" s="36"/>
      <c r="BW781" s="36"/>
      <c r="BX781" s="36"/>
      <c r="BY781" s="36"/>
      <c r="BZ781" s="36"/>
      <c r="CA781" s="36"/>
      <c r="CB781" s="36"/>
      <c r="CC781" s="36"/>
      <c r="CD781" s="36"/>
      <c r="CE781" s="36"/>
      <c r="CF781" s="36"/>
      <c r="CG781" s="36"/>
      <c r="CH781" s="36"/>
      <c r="CI781" s="36"/>
      <c r="CJ781" s="36"/>
      <c r="CK781" s="36"/>
      <c r="CL781" s="36"/>
      <c r="CM781" s="36"/>
      <c r="CN781" s="36"/>
      <c r="CO781" s="36"/>
      <c r="CP781" s="36"/>
      <c r="CQ781" s="36"/>
      <c r="CR781" s="36"/>
      <c r="CS781" s="36"/>
      <c r="CT781" s="36"/>
      <c r="CU781" s="36"/>
      <c r="CV781" s="36"/>
      <c r="CW781" s="36"/>
      <c r="CX781" s="36"/>
      <c r="CY781" s="36"/>
      <c r="CZ781" s="36"/>
      <c r="DA781" s="36"/>
      <c r="DB781" s="36"/>
      <c r="DC781" s="36"/>
      <c r="DD781" s="36"/>
      <c r="DE781" s="36"/>
      <c r="DF781" s="36"/>
      <c r="DG781" s="36"/>
      <c r="DH781" s="36"/>
      <c r="DI781" s="36"/>
      <c r="DJ781" s="36"/>
      <c r="DK781" s="36"/>
      <c r="DL781" s="36"/>
      <c r="DM781" s="36"/>
      <c r="DN781" s="36"/>
      <c r="DO781" s="36"/>
      <c r="DP781" s="36"/>
      <c r="DQ781" s="36"/>
      <c r="DR781" s="36"/>
      <c r="DS781" s="36"/>
      <c r="DT781" s="36"/>
      <c r="DU781" s="36"/>
      <c r="DV781" s="36"/>
      <c r="DW781" s="36"/>
      <c r="DX781" s="36"/>
      <c r="DY781" s="36"/>
      <c r="DZ781" s="36"/>
      <c r="EA781" s="36"/>
      <c r="EB781" s="36"/>
      <c r="EC781" s="36"/>
      <c r="ED781" s="36"/>
      <c r="EE781" s="36"/>
      <c r="EF781" s="36"/>
      <c r="EG781" s="36"/>
      <c r="EH781" s="36"/>
      <c r="EI781" s="36"/>
      <c r="EJ781" s="36"/>
      <c r="EK781" s="36"/>
      <c r="EL781" s="36"/>
      <c r="EM781" s="36"/>
      <c r="EN781" s="36"/>
      <c r="EO781" s="36"/>
      <c r="EP781" s="36"/>
      <c r="EQ781" s="36"/>
      <c r="ER781" s="36"/>
      <c r="ES781" s="36"/>
      <c r="ET781" s="36"/>
      <c r="EU781" s="36"/>
    </row>
    <row r="782" spans="1:151" ht="183.75" customHeight="1" x14ac:dyDescent="0.3">
      <c r="A782" s="36"/>
      <c r="B782" s="36"/>
      <c r="C782" s="36"/>
      <c r="D782" s="36"/>
      <c r="E782" s="37"/>
      <c r="F782" s="36"/>
      <c r="G782" s="36"/>
      <c r="H782" s="36"/>
      <c r="I782" s="37"/>
      <c r="J782" s="38"/>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8"/>
      <c r="AS782" s="36"/>
      <c r="AT782" s="36"/>
      <c r="AU782" s="36"/>
      <c r="AV782" s="36"/>
      <c r="AW782" s="36"/>
      <c r="AX782" s="36"/>
      <c r="AY782" s="36"/>
      <c r="AZ782" s="36"/>
      <c r="BA782" s="36"/>
      <c r="BB782" s="36"/>
      <c r="BC782" s="36"/>
      <c r="BD782" s="36"/>
      <c r="BE782" s="36"/>
      <c r="BF782" s="36"/>
      <c r="BG782" s="36"/>
      <c r="BH782" s="36"/>
      <c r="BI782" s="36"/>
      <c r="BJ782" s="36"/>
      <c r="BK782" s="36"/>
      <c r="BL782" s="36"/>
      <c r="BM782" s="36"/>
      <c r="BN782" s="36"/>
      <c r="BO782" s="36"/>
      <c r="BP782" s="36"/>
      <c r="BQ782" s="36"/>
      <c r="BR782" s="36"/>
      <c r="BS782" s="36"/>
      <c r="BT782" s="36"/>
      <c r="BU782" s="36"/>
      <c r="BV782" s="36"/>
      <c r="BW782" s="36"/>
      <c r="BX782" s="36"/>
      <c r="BY782" s="36"/>
      <c r="BZ782" s="36"/>
      <c r="CA782" s="36"/>
      <c r="CB782" s="36"/>
      <c r="CC782" s="36"/>
      <c r="CD782" s="36"/>
      <c r="CE782" s="36"/>
      <c r="CF782" s="36"/>
      <c r="CG782" s="36"/>
      <c r="CH782" s="36"/>
      <c r="CI782" s="36"/>
      <c r="CJ782" s="36"/>
      <c r="CK782" s="36"/>
      <c r="CL782" s="36"/>
      <c r="CM782" s="36"/>
      <c r="CN782" s="36"/>
      <c r="CO782" s="36"/>
      <c r="CP782" s="36"/>
      <c r="CQ782" s="36"/>
      <c r="CR782" s="36"/>
      <c r="CS782" s="36"/>
      <c r="CT782" s="36"/>
      <c r="CU782" s="36"/>
      <c r="CV782" s="36"/>
      <c r="CW782" s="36"/>
      <c r="CX782" s="36"/>
      <c r="CY782" s="36"/>
      <c r="CZ782" s="36"/>
      <c r="DA782" s="36"/>
      <c r="DB782" s="36"/>
      <c r="DC782" s="36"/>
      <c r="DD782" s="36"/>
      <c r="DE782" s="36"/>
      <c r="DF782" s="36"/>
      <c r="DG782" s="36"/>
      <c r="DH782" s="36"/>
      <c r="DI782" s="36"/>
      <c r="DJ782" s="36"/>
      <c r="DK782" s="36"/>
      <c r="DL782" s="36"/>
      <c r="DM782" s="36"/>
      <c r="DN782" s="36"/>
      <c r="DO782" s="36"/>
      <c r="DP782" s="36"/>
      <c r="DQ782" s="36"/>
      <c r="DR782" s="36"/>
      <c r="DS782" s="36"/>
      <c r="DT782" s="36"/>
      <c r="DU782" s="36"/>
      <c r="DV782" s="36"/>
      <c r="DW782" s="36"/>
      <c r="DX782" s="36"/>
      <c r="DY782" s="36"/>
      <c r="DZ782" s="36"/>
      <c r="EA782" s="36"/>
      <c r="EB782" s="36"/>
      <c r="EC782" s="36"/>
      <c r="ED782" s="36"/>
      <c r="EE782" s="36"/>
      <c r="EF782" s="36"/>
      <c r="EG782" s="36"/>
      <c r="EH782" s="36"/>
      <c r="EI782" s="36"/>
      <c r="EJ782" s="36"/>
      <c r="EK782" s="36"/>
      <c r="EL782" s="36"/>
      <c r="EM782" s="36"/>
      <c r="EN782" s="36"/>
      <c r="EO782" s="36"/>
      <c r="EP782" s="36"/>
      <c r="EQ782" s="36"/>
      <c r="ER782" s="36"/>
      <c r="ES782" s="36"/>
      <c r="ET782" s="36"/>
      <c r="EU782" s="36"/>
    </row>
    <row r="783" spans="1:151" ht="183.75" customHeight="1" x14ac:dyDescent="0.3">
      <c r="A783" s="36"/>
      <c r="B783" s="36"/>
      <c r="C783" s="36"/>
      <c r="D783" s="36"/>
      <c r="E783" s="37"/>
      <c r="F783" s="36"/>
      <c r="G783" s="36"/>
      <c r="H783" s="36"/>
      <c r="I783" s="37"/>
      <c r="J783" s="38"/>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8"/>
      <c r="AS783" s="36"/>
      <c r="AT783" s="36"/>
      <c r="AU783" s="36"/>
      <c r="AV783" s="36"/>
      <c r="AW783" s="36"/>
      <c r="AX783" s="36"/>
      <c r="AY783" s="36"/>
      <c r="AZ783" s="36"/>
      <c r="BA783" s="36"/>
      <c r="BB783" s="36"/>
      <c r="BC783" s="36"/>
      <c r="BD783" s="36"/>
      <c r="BE783" s="36"/>
      <c r="BF783" s="36"/>
      <c r="BG783" s="36"/>
      <c r="BH783" s="36"/>
      <c r="BI783" s="36"/>
      <c r="BJ783" s="36"/>
      <c r="BK783" s="36"/>
      <c r="BL783" s="36"/>
      <c r="BM783" s="36"/>
      <c r="BN783" s="36"/>
      <c r="BO783" s="36"/>
      <c r="BP783" s="36"/>
      <c r="BQ783" s="36"/>
      <c r="BR783" s="36"/>
      <c r="BS783" s="36"/>
      <c r="BT783" s="36"/>
      <c r="BU783" s="36"/>
      <c r="BV783" s="36"/>
      <c r="BW783" s="36"/>
      <c r="BX783" s="36"/>
      <c r="BY783" s="36"/>
      <c r="BZ783" s="36"/>
      <c r="CA783" s="36"/>
      <c r="CB783" s="36"/>
      <c r="CC783" s="36"/>
      <c r="CD783" s="36"/>
      <c r="CE783" s="36"/>
      <c r="CF783" s="36"/>
      <c r="CG783" s="36"/>
      <c r="CH783" s="36"/>
      <c r="CI783" s="36"/>
      <c r="CJ783" s="36"/>
      <c r="CK783" s="36"/>
      <c r="CL783" s="36"/>
      <c r="CM783" s="36"/>
      <c r="CN783" s="36"/>
      <c r="CO783" s="36"/>
      <c r="CP783" s="36"/>
      <c r="CQ783" s="36"/>
      <c r="CR783" s="36"/>
      <c r="CS783" s="36"/>
      <c r="CT783" s="36"/>
      <c r="CU783" s="36"/>
      <c r="CV783" s="36"/>
      <c r="CW783" s="36"/>
      <c r="CX783" s="36"/>
      <c r="CY783" s="36"/>
      <c r="CZ783" s="36"/>
      <c r="DA783" s="36"/>
      <c r="DB783" s="36"/>
      <c r="DC783" s="36"/>
      <c r="DD783" s="36"/>
      <c r="DE783" s="36"/>
      <c r="DF783" s="36"/>
      <c r="DG783" s="36"/>
      <c r="DH783" s="36"/>
      <c r="DI783" s="36"/>
      <c r="DJ783" s="36"/>
      <c r="DK783" s="36"/>
      <c r="DL783" s="36"/>
      <c r="DM783" s="36"/>
      <c r="DN783" s="36"/>
      <c r="DO783" s="36"/>
      <c r="DP783" s="36"/>
      <c r="DQ783" s="36"/>
      <c r="DR783" s="36"/>
      <c r="DS783" s="36"/>
      <c r="DT783" s="36"/>
      <c r="DU783" s="36"/>
      <c r="DV783" s="36"/>
      <c r="DW783" s="36"/>
      <c r="DX783" s="36"/>
      <c r="DY783" s="36"/>
      <c r="DZ783" s="36"/>
      <c r="EA783" s="36"/>
      <c r="EB783" s="36"/>
      <c r="EC783" s="36"/>
      <c r="ED783" s="36"/>
      <c r="EE783" s="36"/>
      <c r="EF783" s="36"/>
      <c r="EG783" s="36"/>
      <c r="EH783" s="36"/>
      <c r="EI783" s="36"/>
      <c r="EJ783" s="36"/>
      <c r="EK783" s="36"/>
      <c r="EL783" s="36"/>
      <c r="EM783" s="36"/>
      <c r="EN783" s="36"/>
      <c r="EO783" s="36"/>
      <c r="EP783" s="36"/>
      <c r="EQ783" s="36"/>
      <c r="ER783" s="36"/>
      <c r="ES783" s="36"/>
      <c r="ET783" s="36"/>
      <c r="EU783" s="36"/>
    </row>
    <row r="784" spans="1:151" ht="183.75" customHeight="1" x14ac:dyDescent="0.3">
      <c r="A784" s="36"/>
      <c r="B784" s="36"/>
      <c r="C784" s="36"/>
      <c r="D784" s="36"/>
      <c r="E784" s="37"/>
      <c r="F784" s="36"/>
      <c r="G784" s="36"/>
      <c r="H784" s="36"/>
      <c r="I784" s="37"/>
      <c r="J784" s="38"/>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8"/>
      <c r="AS784" s="36"/>
      <c r="AT784" s="36"/>
      <c r="AU784" s="36"/>
      <c r="AV784" s="36"/>
      <c r="AW784" s="36"/>
      <c r="AX784" s="36"/>
      <c r="AY784" s="36"/>
      <c r="AZ784" s="36"/>
      <c r="BA784" s="36"/>
      <c r="BB784" s="36"/>
      <c r="BC784" s="36"/>
      <c r="BD784" s="36"/>
      <c r="BE784" s="36"/>
      <c r="BF784" s="36"/>
      <c r="BG784" s="36"/>
      <c r="BH784" s="36"/>
      <c r="BI784" s="36"/>
      <c r="BJ784" s="36"/>
      <c r="BK784" s="36"/>
      <c r="BL784" s="36"/>
      <c r="BM784" s="36"/>
      <c r="BN784" s="36"/>
      <c r="BO784" s="36"/>
      <c r="BP784" s="36"/>
      <c r="BQ784" s="36"/>
      <c r="BR784" s="36"/>
      <c r="BS784" s="36"/>
      <c r="BT784" s="36"/>
      <c r="BU784" s="36"/>
      <c r="BV784" s="36"/>
      <c r="BW784" s="36"/>
      <c r="BX784" s="36"/>
      <c r="BY784" s="36"/>
      <c r="BZ784" s="36"/>
      <c r="CA784" s="36"/>
      <c r="CB784" s="36"/>
      <c r="CC784" s="36"/>
      <c r="CD784" s="36"/>
      <c r="CE784" s="36"/>
      <c r="CF784" s="36"/>
      <c r="CG784" s="36"/>
      <c r="CH784" s="36"/>
      <c r="CI784" s="36"/>
      <c r="CJ784" s="36"/>
      <c r="CK784" s="36"/>
      <c r="CL784" s="36"/>
      <c r="CM784" s="36"/>
      <c r="CN784" s="36"/>
      <c r="CO784" s="36"/>
      <c r="CP784" s="36"/>
      <c r="CQ784" s="36"/>
      <c r="CR784" s="36"/>
      <c r="CS784" s="36"/>
      <c r="CT784" s="36"/>
      <c r="CU784" s="36"/>
      <c r="CV784" s="36"/>
      <c r="CW784" s="36"/>
      <c r="CX784" s="36"/>
      <c r="CY784" s="36"/>
      <c r="CZ784" s="36"/>
      <c r="DA784" s="36"/>
      <c r="DB784" s="36"/>
      <c r="DC784" s="36"/>
      <c r="DD784" s="36"/>
      <c r="DE784" s="36"/>
      <c r="DF784" s="36"/>
      <c r="DG784" s="36"/>
      <c r="DH784" s="36"/>
      <c r="DI784" s="36"/>
      <c r="DJ784" s="36"/>
      <c r="DK784" s="36"/>
      <c r="DL784" s="36"/>
      <c r="DM784" s="36"/>
      <c r="DN784" s="36"/>
      <c r="DO784" s="36"/>
      <c r="DP784" s="36"/>
      <c r="DQ784" s="36"/>
      <c r="DR784" s="36"/>
      <c r="DS784" s="36"/>
      <c r="DT784" s="36"/>
      <c r="DU784" s="36"/>
      <c r="DV784" s="36"/>
      <c r="DW784" s="36"/>
      <c r="DX784" s="36"/>
      <c r="DY784" s="36"/>
      <c r="DZ784" s="36"/>
      <c r="EA784" s="36"/>
      <c r="EB784" s="36"/>
      <c r="EC784" s="36"/>
      <c r="ED784" s="36"/>
      <c r="EE784" s="36"/>
      <c r="EF784" s="36"/>
      <c r="EG784" s="36"/>
      <c r="EH784" s="36"/>
      <c r="EI784" s="36"/>
      <c r="EJ784" s="36"/>
      <c r="EK784" s="36"/>
      <c r="EL784" s="36"/>
      <c r="EM784" s="36"/>
      <c r="EN784" s="36"/>
      <c r="EO784" s="36"/>
      <c r="EP784" s="36"/>
      <c r="EQ784" s="36"/>
      <c r="ER784" s="36"/>
      <c r="ES784" s="36"/>
      <c r="ET784" s="36"/>
      <c r="EU784" s="36"/>
    </row>
    <row r="785" spans="1:151" ht="183.75" customHeight="1" x14ac:dyDescent="0.3">
      <c r="A785" s="36"/>
      <c r="B785" s="36"/>
      <c r="C785" s="36"/>
      <c r="D785" s="36"/>
      <c r="E785" s="37"/>
      <c r="F785" s="36"/>
      <c r="G785" s="36"/>
      <c r="H785" s="36"/>
      <c r="I785" s="37"/>
      <c r="J785" s="38"/>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8"/>
      <c r="AS785" s="36"/>
      <c r="AT785" s="36"/>
      <c r="AU785" s="36"/>
      <c r="AV785" s="36"/>
      <c r="AW785" s="36"/>
      <c r="AX785" s="36"/>
      <c r="AY785" s="36"/>
      <c r="AZ785" s="36"/>
      <c r="BA785" s="36"/>
      <c r="BB785" s="36"/>
      <c r="BC785" s="36"/>
      <c r="BD785" s="36"/>
      <c r="BE785" s="36"/>
      <c r="BF785" s="36"/>
      <c r="BG785" s="36"/>
      <c r="BH785" s="36"/>
      <c r="BI785" s="36"/>
      <c r="BJ785" s="36"/>
      <c r="BK785" s="36"/>
      <c r="BL785" s="36"/>
      <c r="BM785" s="36"/>
      <c r="BN785" s="36"/>
      <c r="BO785" s="36"/>
      <c r="BP785" s="36"/>
      <c r="BQ785" s="36"/>
      <c r="BR785" s="36"/>
      <c r="BS785" s="36"/>
      <c r="BT785" s="36"/>
      <c r="BU785" s="36"/>
      <c r="BV785" s="36"/>
      <c r="BW785" s="36"/>
      <c r="BX785" s="36"/>
      <c r="BY785" s="36"/>
      <c r="BZ785" s="36"/>
      <c r="CA785" s="36"/>
      <c r="CB785" s="36"/>
      <c r="CC785" s="36"/>
      <c r="CD785" s="36"/>
      <c r="CE785" s="36"/>
      <c r="CF785" s="36"/>
      <c r="CG785" s="36"/>
      <c r="CH785" s="36"/>
      <c r="CI785" s="36"/>
      <c r="CJ785" s="36"/>
      <c r="CK785" s="36"/>
      <c r="CL785" s="36"/>
      <c r="CM785" s="36"/>
      <c r="CN785" s="36"/>
      <c r="CO785" s="36"/>
      <c r="CP785" s="36"/>
      <c r="CQ785" s="36"/>
      <c r="CR785" s="36"/>
      <c r="CS785" s="36"/>
      <c r="CT785" s="36"/>
      <c r="CU785" s="36"/>
      <c r="CV785" s="36"/>
      <c r="CW785" s="36"/>
      <c r="CX785" s="36"/>
      <c r="CY785" s="36"/>
      <c r="CZ785" s="36"/>
      <c r="DA785" s="36"/>
      <c r="DB785" s="36"/>
      <c r="DC785" s="36"/>
      <c r="DD785" s="36"/>
      <c r="DE785" s="36"/>
      <c r="DF785" s="36"/>
      <c r="DG785" s="36"/>
      <c r="DH785" s="36"/>
      <c r="DI785" s="36"/>
      <c r="DJ785" s="36"/>
      <c r="DK785" s="36"/>
      <c r="DL785" s="36"/>
      <c r="DM785" s="36"/>
      <c r="DN785" s="36"/>
      <c r="DO785" s="36"/>
      <c r="DP785" s="36"/>
      <c r="DQ785" s="36"/>
      <c r="DR785" s="36"/>
      <c r="DS785" s="36"/>
      <c r="DT785" s="36"/>
      <c r="DU785" s="36"/>
      <c r="DV785" s="36"/>
      <c r="DW785" s="36"/>
      <c r="DX785" s="36"/>
      <c r="DY785" s="36"/>
      <c r="DZ785" s="36"/>
      <c r="EA785" s="36"/>
      <c r="EB785" s="36"/>
      <c r="EC785" s="36"/>
      <c r="ED785" s="36"/>
      <c r="EE785" s="36"/>
      <c r="EF785" s="36"/>
      <c r="EG785" s="36"/>
      <c r="EH785" s="36"/>
      <c r="EI785" s="36"/>
      <c r="EJ785" s="36"/>
      <c r="EK785" s="36"/>
      <c r="EL785" s="36"/>
      <c r="EM785" s="36"/>
      <c r="EN785" s="36"/>
      <c r="EO785" s="36"/>
      <c r="EP785" s="36"/>
      <c r="EQ785" s="36"/>
      <c r="ER785" s="36"/>
      <c r="ES785" s="36"/>
      <c r="ET785" s="36"/>
      <c r="EU785" s="36"/>
    </row>
    <row r="786" spans="1:151" ht="183.75" customHeight="1" x14ac:dyDescent="0.3">
      <c r="A786" s="36"/>
      <c r="B786" s="36"/>
      <c r="C786" s="36"/>
      <c r="D786" s="36"/>
      <c r="E786" s="37"/>
      <c r="F786" s="36"/>
      <c r="G786" s="36"/>
      <c r="H786" s="36"/>
      <c r="I786" s="37"/>
      <c r="J786" s="38"/>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8"/>
      <c r="AS786" s="36"/>
      <c r="AT786" s="36"/>
      <c r="AU786" s="36"/>
      <c r="AV786" s="36"/>
      <c r="AW786" s="36"/>
      <c r="AX786" s="36"/>
      <c r="AY786" s="36"/>
      <c r="AZ786" s="36"/>
      <c r="BA786" s="36"/>
      <c r="BB786" s="36"/>
      <c r="BC786" s="36"/>
      <c r="BD786" s="36"/>
      <c r="BE786" s="36"/>
      <c r="BF786" s="36"/>
      <c r="BG786" s="36"/>
      <c r="BH786" s="36"/>
      <c r="BI786" s="36"/>
      <c r="BJ786" s="36"/>
      <c r="BK786" s="36"/>
      <c r="BL786" s="36"/>
      <c r="BM786" s="36"/>
      <c r="BN786" s="36"/>
      <c r="BO786" s="36"/>
      <c r="BP786" s="36"/>
      <c r="BQ786" s="36"/>
      <c r="BR786" s="36"/>
      <c r="BS786" s="36"/>
      <c r="BT786" s="36"/>
      <c r="BU786" s="36"/>
      <c r="BV786" s="36"/>
      <c r="BW786" s="36"/>
      <c r="BX786" s="36"/>
      <c r="BY786" s="36"/>
      <c r="BZ786" s="36"/>
      <c r="CA786" s="36"/>
      <c r="CB786" s="36"/>
      <c r="CC786" s="36"/>
      <c r="CD786" s="36"/>
      <c r="CE786" s="36"/>
      <c r="CF786" s="36"/>
      <c r="CG786" s="36"/>
      <c r="CH786" s="36"/>
      <c r="CI786" s="36"/>
      <c r="CJ786" s="36"/>
      <c r="CK786" s="36"/>
      <c r="CL786" s="36"/>
      <c r="CM786" s="36"/>
      <c r="CN786" s="36"/>
      <c r="CO786" s="36"/>
      <c r="CP786" s="36"/>
      <c r="CQ786" s="36"/>
      <c r="CR786" s="36"/>
      <c r="CS786" s="36"/>
      <c r="CT786" s="36"/>
      <c r="CU786" s="36"/>
      <c r="CV786" s="36"/>
      <c r="CW786" s="36"/>
      <c r="CX786" s="36"/>
      <c r="CY786" s="36"/>
      <c r="CZ786" s="36"/>
      <c r="DA786" s="36"/>
      <c r="DB786" s="36"/>
      <c r="DC786" s="36"/>
      <c r="DD786" s="36"/>
      <c r="DE786" s="36"/>
      <c r="DF786" s="36"/>
      <c r="DG786" s="36"/>
      <c r="DH786" s="36"/>
      <c r="DI786" s="36"/>
      <c r="DJ786" s="36"/>
      <c r="DK786" s="36"/>
      <c r="DL786" s="36"/>
      <c r="DM786" s="36"/>
      <c r="DN786" s="36"/>
      <c r="DO786" s="36"/>
      <c r="DP786" s="36"/>
      <c r="DQ786" s="36"/>
      <c r="DR786" s="36"/>
      <c r="DS786" s="36"/>
      <c r="DT786" s="36"/>
      <c r="DU786" s="36"/>
      <c r="DV786" s="36"/>
      <c r="DW786" s="36"/>
      <c r="DX786" s="36"/>
      <c r="DY786" s="36"/>
      <c r="DZ786" s="36"/>
      <c r="EA786" s="36"/>
      <c r="EB786" s="36"/>
      <c r="EC786" s="36"/>
      <c r="ED786" s="36"/>
      <c r="EE786" s="36"/>
      <c r="EF786" s="36"/>
      <c r="EG786" s="36"/>
      <c r="EH786" s="36"/>
      <c r="EI786" s="36"/>
      <c r="EJ786" s="36"/>
      <c r="EK786" s="36"/>
      <c r="EL786" s="36"/>
      <c r="EM786" s="36"/>
      <c r="EN786" s="36"/>
      <c r="EO786" s="36"/>
      <c r="EP786" s="36"/>
      <c r="EQ786" s="36"/>
      <c r="ER786" s="36"/>
      <c r="ES786" s="36"/>
      <c r="ET786" s="36"/>
      <c r="EU786" s="36"/>
    </row>
    <row r="787" spans="1:151" ht="183.75" customHeight="1" x14ac:dyDescent="0.3">
      <c r="A787" s="36"/>
      <c r="B787" s="36"/>
      <c r="C787" s="36"/>
      <c r="D787" s="36"/>
      <c r="E787" s="37"/>
      <c r="F787" s="36"/>
      <c r="G787" s="36"/>
      <c r="H787" s="36"/>
      <c r="I787" s="37"/>
      <c r="J787" s="38"/>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8"/>
      <c r="AS787" s="36"/>
      <c r="AT787" s="36"/>
      <c r="AU787" s="36"/>
      <c r="AV787" s="36"/>
      <c r="AW787" s="36"/>
      <c r="AX787" s="36"/>
      <c r="AY787" s="36"/>
      <c r="AZ787" s="36"/>
      <c r="BA787" s="36"/>
      <c r="BB787" s="36"/>
      <c r="BC787" s="36"/>
      <c r="BD787" s="36"/>
      <c r="BE787" s="36"/>
      <c r="BF787" s="36"/>
      <c r="BG787" s="36"/>
      <c r="BH787" s="36"/>
      <c r="BI787" s="36"/>
      <c r="BJ787" s="36"/>
      <c r="BK787" s="36"/>
      <c r="BL787" s="36"/>
      <c r="BM787" s="36"/>
      <c r="BN787" s="36"/>
      <c r="BO787" s="36"/>
      <c r="BP787" s="36"/>
      <c r="BQ787" s="36"/>
      <c r="BR787" s="36"/>
      <c r="BS787" s="36"/>
      <c r="BT787" s="36"/>
      <c r="BU787" s="36"/>
      <c r="BV787" s="36"/>
      <c r="BW787" s="36"/>
      <c r="BX787" s="36"/>
      <c r="BY787" s="36"/>
      <c r="BZ787" s="36"/>
      <c r="CA787" s="36"/>
      <c r="CB787" s="36"/>
      <c r="CC787" s="36"/>
      <c r="CD787" s="36"/>
      <c r="CE787" s="36"/>
      <c r="CF787" s="36"/>
      <c r="CG787" s="36"/>
      <c r="CH787" s="36"/>
      <c r="CI787" s="36"/>
      <c r="CJ787" s="36"/>
      <c r="CK787" s="36"/>
      <c r="CL787" s="36"/>
      <c r="CM787" s="36"/>
      <c r="CN787" s="36"/>
      <c r="CO787" s="36"/>
      <c r="CP787" s="36"/>
      <c r="CQ787" s="36"/>
      <c r="CR787" s="36"/>
      <c r="CS787" s="36"/>
      <c r="CT787" s="36"/>
      <c r="CU787" s="36"/>
      <c r="CV787" s="36"/>
      <c r="CW787" s="36"/>
      <c r="CX787" s="36"/>
      <c r="CY787" s="36"/>
      <c r="CZ787" s="36"/>
      <c r="DA787" s="36"/>
      <c r="DB787" s="36"/>
      <c r="DC787" s="36"/>
      <c r="DD787" s="36"/>
      <c r="DE787" s="36"/>
      <c r="DF787" s="36"/>
      <c r="DG787" s="36"/>
      <c r="DH787" s="36"/>
      <c r="DI787" s="36"/>
      <c r="DJ787" s="36"/>
      <c r="DK787" s="36"/>
      <c r="DL787" s="36"/>
      <c r="DM787" s="36"/>
      <c r="DN787" s="36"/>
      <c r="DO787" s="36"/>
      <c r="DP787" s="36"/>
      <c r="DQ787" s="36"/>
      <c r="DR787" s="36"/>
      <c r="DS787" s="36"/>
      <c r="DT787" s="36"/>
      <c r="DU787" s="36"/>
      <c r="DV787" s="36"/>
      <c r="DW787" s="36"/>
      <c r="DX787" s="36"/>
      <c r="DY787" s="36"/>
      <c r="DZ787" s="36"/>
      <c r="EA787" s="36"/>
      <c r="EB787" s="36"/>
      <c r="EC787" s="36"/>
      <c r="ED787" s="36"/>
      <c r="EE787" s="36"/>
      <c r="EF787" s="36"/>
      <c r="EG787" s="36"/>
      <c r="EH787" s="36"/>
      <c r="EI787" s="36"/>
      <c r="EJ787" s="36"/>
      <c r="EK787" s="36"/>
      <c r="EL787" s="36"/>
      <c r="EM787" s="36"/>
      <c r="EN787" s="36"/>
      <c r="EO787" s="36"/>
      <c r="EP787" s="36"/>
      <c r="EQ787" s="36"/>
      <c r="ER787" s="36"/>
      <c r="ES787" s="36"/>
      <c r="ET787" s="36"/>
      <c r="EU787" s="36"/>
    </row>
    <row r="788" spans="1:151" ht="183.75" customHeight="1" x14ac:dyDescent="0.3">
      <c r="A788" s="36"/>
      <c r="B788" s="36"/>
      <c r="C788" s="36"/>
      <c r="D788" s="36"/>
      <c r="E788" s="37"/>
      <c r="F788" s="36"/>
      <c r="G788" s="36"/>
      <c r="H788" s="36"/>
      <c r="I788" s="37"/>
      <c r="J788" s="38"/>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8"/>
      <c r="AS788" s="36"/>
      <c r="AT788" s="36"/>
      <c r="AU788" s="36"/>
      <c r="AV788" s="36"/>
      <c r="AW788" s="36"/>
      <c r="AX788" s="36"/>
      <c r="AY788" s="36"/>
      <c r="AZ788" s="36"/>
      <c r="BA788" s="36"/>
      <c r="BB788" s="36"/>
      <c r="BC788" s="36"/>
      <c r="BD788" s="36"/>
      <c r="BE788" s="36"/>
      <c r="BF788" s="36"/>
      <c r="BG788" s="36"/>
      <c r="BH788" s="36"/>
      <c r="BI788" s="36"/>
      <c r="BJ788" s="36"/>
      <c r="BK788" s="36"/>
      <c r="BL788" s="36"/>
      <c r="BM788" s="36"/>
      <c r="BN788" s="36"/>
      <c r="BO788" s="36"/>
      <c r="BP788" s="36"/>
      <c r="BQ788" s="36"/>
      <c r="BR788" s="36"/>
      <c r="BS788" s="36"/>
      <c r="BT788" s="36"/>
      <c r="BU788" s="36"/>
      <c r="BV788" s="36"/>
      <c r="BW788" s="36"/>
      <c r="BX788" s="36"/>
      <c r="BY788" s="36"/>
      <c r="BZ788" s="36"/>
      <c r="CA788" s="36"/>
      <c r="CB788" s="36"/>
      <c r="CC788" s="36"/>
      <c r="CD788" s="36"/>
      <c r="CE788" s="36"/>
      <c r="CF788" s="36"/>
      <c r="CG788" s="36"/>
      <c r="CH788" s="36"/>
      <c r="CI788" s="36"/>
      <c r="CJ788" s="36"/>
      <c r="CK788" s="36"/>
      <c r="CL788" s="36"/>
      <c r="CM788" s="36"/>
      <c r="CN788" s="36"/>
      <c r="CO788" s="36"/>
      <c r="CP788" s="36"/>
      <c r="CQ788" s="36"/>
      <c r="CR788" s="36"/>
      <c r="CS788" s="36"/>
      <c r="CT788" s="36"/>
      <c r="CU788" s="36"/>
      <c r="CV788" s="36"/>
      <c r="CW788" s="36"/>
      <c r="CX788" s="36"/>
      <c r="CY788" s="36"/>
      <c r="CZ788" s="36"/>
      <c r="DA788" s="36"/>
      <c r="DB788" s="36"/>
      <c r="DC788" s="36"/>
      <c r="DD788" s="36"/>
      <c r="DE788" s="36"/>
      <c r="DF788" s="36"/>
      <c r="DG788" s="36"/>
      <c r="DH788" s="36"/>
      <c r="DI788" s="36"/>
      <c r="DJ788" s="36"/>
      <c r="DK788" s="36"/>
      <c r="DL788" s="36"/>
      <c r="DM788" s="36"/>
      <c r="DN788" s="36"/>
      <c r="DO788" s="36"/>
      <c r="DP788" s="36"/>
      <c r="DQ788" s="36"/>
      <c r="DR788" s="36"/>
      <c r="DS788" s="36"/>
      <c r="DT788" s="36"/>
      <c r="DU788" s="36"/>
      <c r="DV788" s="36"/>
      <c r="DW788" s="36"/>
      <c r="DX788" s="36"/>
      <c r="DY788" s="36"/>
      <c r="DZ788" s="36"/>
      <c r="EA788" s="36"/>
      <c r="EB788" s="36"/>
      <c r="EC788" s="36"/>
      <c r="ED788" s="36"/>
      <c r="EE788" s="36"/>
      <c r="EF788" s="36"/>
      <c r="EG788" s="36"/>
      <c r="EH788" s="36"/>
      <c r="EI788" s="36"/>
      <c r="EJ788" s="36"/>
      <c r="EK788" s="36"/>
      <c r="EL788" s="36"/>
      <c r="EM788" s="36"/>
      <c r="EN788" s="36"/>
      <c r="EO788" s="36"/>
      <c r="EP788" s="36"/>
      <c r="EQ788" s="36"/>
      <c r="ER788" s="36"/>
      <c r="ES788" s="36"/>
      <c r="ET788" s="36"/>
      <c r="EU788" s="36"/>
    </row>
    <row r="789" spans="1:151" ht="183.75" customHeight="1" x14ac:dyDescent="0.3">
      <c r="A789" s="36"/>
      <c r="B789" s="36"/>
      <c r="C789" s="36"/>
      <c r="D789" s="36"/>
      <c r="E789" s="37"/>
      <c r="F789" s="36"/>
      <c r="G789" s="36"/>
      <c r="H789" s="36"/>
      <c r="I789" s="37"/>
      <c r="J789" s="38"/>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8"/>
      <c r="AS789" s="36"/>
      <c r="AT789" s="36"/>
      <c r="AU789" s="36"/>
      <c r="AV789" s="36"/>
      <c r="AW789" s="36"/>
      <c r="AX789" s="36"/>
      <c r="AY789" s="36"/>
      <c r="AZ789" s="36"/>
      <c r="BA789" s="36"/>
      <c r="BB789" s="36"/>
      <c r="BC789" s="36"/>
      <c r="BD789" s="36"/>
      <c r="BE789" s="36"/>
      <c r="BF789" s="36"/>
      <c r="BG789" s="36"/>
      <c r="BH789" s="36"/>
      <c r="BI789" s="36"/>
      <c r="BJ789" s="36"/>
      <c r="BK789" s="36"/>
      <c r="BL789" s="36"/>
      <c r="BM789" s="36"/>
      <c r="BN789" s="36"/>
      <c r="BO789" s="36"/>
      <c r="BP789" s="36"/>
      <c r="BQ789" s="36"/>
      <c r="BR789" s="36"/>
      <c r="BS789" s="36"/>
      <c r="BT789" s="36"/>
      <c r="BU789" s="36"/>
      <c r="BV789" s="36"/>
      <c r="BW789" s="36"/>
      <c r="BX789" s="36"/>
      <c r="BY789" s="36"/>
      <c r="BZ789" s="36"/>
      <c r="CA789" s="36"/>
      <c r="CB789" s="36"/>
      <c r="CC789" s="36"/>
      <c r="CD789" s="36"/>
      <c r="CE789" s="36"/>
      <c r="CF789" s="36"/>
      <c r="CG789" s="36"/>
      <c r="CH789" s="36"/>
      <c r="CI789" s="36"/>
      <c r="CJ789" s="36"/>
      <c r="CK789" s="36"/>
      <c r="CL789" s="36"/>
      <c r="CM789" s="36"/>
      <c r="CN789" s="36"/>
      <c r="CO789" s="36"/>
      <c r="CP789" s="36"/>
      <c r="CQ789" s="36"/>
      <c r="CR789" s="36"/>
      <c r="CS789" s="36"/>
      <c r="CT789" s="36"/>
      <c r="CU789" s="36"/>
      <c r="CV789" s="36"/>
      <c r="CW789" s="36"/>
      <c r="CX789" s="36"/>
      <c r="CY789" s="36"/>
      <c r="CZ789" s="36"/>
      <c r="DA789" s="36"/>
      <c r="DB789" s="36"/>
      <c r="DC789" s="36"/>
      <c r="DD789" s="36"/>
      <c r="DE789" s="36"/>
      <c r="DF789" s="36"/>
      <c r="DG789" s="36"/>
      <c r="DH789" s="36"/>
      <c r="DI789" s="36"/>
      <c r="DJ789" s="36"/>
      <c r="DK789" s="36"/>
      <c r="DL789" s="36"/>
      <c r="DM789" s="36"/>
      <c r="DN789" s="36"/>
      <c r="DO789" s="36"/>
      <c r="DP789" s="36"/>
      <c r="DQ789" s="36"/>
      <c r="DR789" s="36"/>
      <c r="DS789" s="36"/>
      <c r="DT789" s="36"/>
      <c r="DU789" s="36"/>
      <c r="DV789" s="36"/>
      <c r="DW789" s="36"/>
      <c r="DX789" s="36"/>
      <c r="DY789" s="36"/>
      <c r="DZ789" s="36"/>
      <c r="EA789" s="36"/>
      <c r="EB789" s="36"/>
      <c r="EC789" s="36"/>
      <c r="ED789" s="36"/>
      <c r="EE789" s="36"/>
      <c r="EF789" s="36"/>
      <c r="EG789" s="36"/>
      <c r="EH789" s="36"/>
      <c r="EI789" s="36"/>
      <c r="EJ789" s="36"/>
      <c r="EK789" s="36"/>
      <c r="EL789" s="36"/>
      <c r="EM789" s="36"/>
      <c r="EN789" s="36"/>
      <c r="EO789" s="36"/>
      <c r="EP789" s="36"/>
      <c r="EQ789" s="36"/>
      <c r="ER789" s="36"/>
      <c r="ES789" s="36"/>
      <c r="ET789" s="36"/>
      <c r="EU789" s="36"/>
    </row>
    <row r="790" spans="1:151" ht="183.75" customHeight="1" x14ac:dyDescent="0.3">
      <c r="A790" s="36"/>
      <c r="B790" s="36"/>
      <c r="C790" s="36"/>
      <c r="D790" s="36"/>
      <c r="E790" s="37"/>
      <c r="F790" s="36"/>
      <c r="G790" s="36"/>
      <c r="H790" s="36"/>
      <c r="I790" s="37"/>
      <c r="J790" s="38"/>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8"/>
      <c r="AS790" s="36"/>
      <c r="AT790" s="36"/>
      <c r="AU790" s="36"/>
      <c r="AV790" s="36"/>
      <c r="AW790" s="36"/>
      <c r="AX790" s="36"/>
      <c r="AY790" s="36"/>
      <c r="AZ790" s="36"/>
      <c r="BA790" s="36"/>
      <c r="BB790" s="36"/>
      <c r="BC790" s="36"/>
      <c r="BD790" s="36"/>
      <c r="BE790" s="36"/>
      <c r="BF790" s="36"/>
      <c r="BG790" s="36"/>
      <c r="BH790" s="36"/>
      <c r="BI790" s="36"/>
      <c r="BJ790" s="36"/>
      <c r="BK790" s="36"/>
      <c r="BL790" s="36"/>
      <c r="BM790" s="36"/>
      <c r="BN790" s="36"/>
      <c r="BO790" s="36"/>
      <c r="BP790" s="36"/>
      <c r="BQ790" s="36"/>
      <c r="BR790" s="36"/>
      <c r="BS790" s="36"/>
      <c r="BT790" s="36"/>
      <c r="BU790" s="36"/>
      <c r="BV790" s="36"/>
      <c r="BW790" s="36"/>
      <c r="BX790" s="36"/>
      <c r="BY790" s="36"/>
      <c r="BZ790" s="36"/>
      <c r="CA790" s="36"/>
      <c r="CB790" s="36"/>
      <c r="CC790" s="36"/>
      <c r="CD790" s="36"/>
      <c r="CE790" s="36"/>
      <c r="CF790" s="36"/>
      <c r="CG790" s="36"/>
      <c r="CH790" s="36"/>
      <c r="CI790" s="36"/>
      <c r="CJ790" s="36"/>
      <c r="CK790" s="36"/>
      <c r="CL790" s="36"/>
      <c r="CM790" s="36"/>
      <c r="CN790" s="36"/>
      <c r="CO790" s="36"/>
      <c r="CP790" s="36"/>
      <c r="CQ790" s="36"/>
      <c r="CR790" s="36"/>
      <c r="CS790" s="36"/>
      <c r="CT790" s="36"/>
      <c r="CU790" s="36"/>
      <c r="CV790" s="36"/>
      <c r="CW790" s="36"/>
      <c r="CX790" s="36"/>
      <c r="CY790" s="36"/>
      <c r="CZ790" s="36"/>
      <c r="DA790" s="36"/>
      <c r="DB790" s="36"/>
      <c r="DC790" s="36"/>
      <c r="DD790" s="36"/>
      <c r="DE790" s="36"/>
      <c r="DF790" s="36"/>
      <c r="DG790" s="36"/>
      <c r="DH790" s="36"/>
      <c r="DI790" s="36"/>
      <c r="DJ790" s="36"/>
      <c r="DK790" s="36"/>
      <c r="DL790" s="36"/>
      <c r="DM790" s="36"/>
      <c r="DN790" s="36"/>
      <c r="DO790" s="36"/>
      <c r="DP790" s="36"/>
      <c r="DQ790" s="36"/>
      <c r="DR790" s="36"/>
      <c r="DS790" s="36"/>
      <c r="DT790" s="36"/>
      <c r="DU790" s="36"/>
      <c r="DV790" s="36"/>
      <c r="DW790" s="36"/>
      <c r="DX790" s="36"/>
      <c r="DY790" s="36"/>
      <c r="DZ790" s="36"/>
      <c r="EA790" s="36"/>
      <c r="EB790" s="36"/>
      <c r="EC790" s="36"/>
      <c r="ED790" s="36"/>
      <c r="EE790" s="36"/>
      <c r="EF790" s="36"/>
      <c r="EG790" s="36"/>
      <c r="EH790" s="36"/>
      <c r="EI790" s="36"/>
      <c r="EJ790" s="36"/>
      <c r="EK790" s="36"/>
      <c r="EL790" s="36"/>
      <c r="EM790" s="36"/>
      <c r="EN790" s="36"/>
      <c r="EO790" s="36"/>
      <c r="EP790" s="36"/>
      <c r="EQ790" s="36"/>
      <c r="ER790" s="36"/>
      <c r="ES790" s="36"/>
      <c r="ET790" s="36"/>
      <c r="EU790" s="36"/>
    </row>
    <row r="791" spans="1:151" ht="183.75" customHeight="1" x14ac:dyDescent="0.3">
      <c r="A791" s="36"/>
      <c r="B791" s="36"/>
      <c r="C791" s="36"/>
      <c r="D791" s="36"/>
      <c r="E791" s="37"/>
      <c r="F791" s="36"/>
      <c r="G791" s="36"/>
      <c r="H791" s="36"/>
      <c r="I791" s="37"/>
      <c r="J791" s="38"/>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8"/>
      <c r="AS791" s="36"/>
      <c r="AT791" s="36"/>
      <c r="AU791" s="36"/>
      <c r="AV791" s="36"/>
      <c r="AW791" s="36"/>
      <c r="AX791" s="36"/>
      <c r="AY791" s="36"/>
      <c r="AZ791" s="36"/>
      <c r="BA791" s="36"/>
      <c r="BB791" s="36"/>
      <c r="BC791" s="36"/>
      <c r="BD791" s="36"/>
      <c r="BE791" s="36"/>
      <c r="BF791" s="36"/>
      <c r="BG791" s="36"/>
      <c r="BH791" s="36"/>
      <c r="BI791" s="36"/>
      <c r="BJ791" s="36"/>
      <c r="BK791" s="36"/>
      <c r="BL791" s="36"/>
      <c r="BM791" s="36"/>
      <c r="BN791" s="36"/>
      <c r="BO791" s="36"/>
      <c r="BP791" s="36"/>
      <c r="BQ791" s="36"/>
      <c r="BR791" s="36"/>
      <c r="BS791" s="36"/>
      <c r="BT791" s="36"/>
      <c r="BU791" s="36"/>
      <c r="BV791" s="36"/>
      <c r="BW791" s="36"/>
      <c r="BX791" s="36"/>
      <c r="BY791" s="36"/>
      <c r="BZ791" s="36"/>
      <c r="CA791" s="36"/>
      <c r="CB791" s="36"/>
      <c r="CC791" s="36"/>
      <c r="CD791" s="36"/>
      <c r="CE791" s="36"/>
      <c r="CF791" s="36"/>
      <c r="CG791" s="36"/>
      <c r="CH791" s="36"/>
      <c r="CI791" s="36"/>
      <c r="CJ791" s="36"/>
      <c r="CK791" s="36"/>
      <c r="CL791" s="36"/>
      <c r="CM791" s="36"/>
      <c r="CN791" s="36"/>
      <c r="CO791" s="36"/>
      <c r="CP791" s="36"/>
      <c r="CQ791" s="36"/>
      <c r="CR791" s="36"/>
      <c r="CS791" s="36"/>
      <c r="CT791" s="36"/>
      <c r="CU791" s="36"/>
      <c r="CV791" s="36"/>
      <c r="CW791" s="36"/>
      <c r="CX791" s="36"/>
      <c r="CY791" s="36"/>
      <c r="CZ791" s="36"/>
      <c r="DA791" s="36"/>
      <c r="DB791" s="36"/>
      <c r="DC791" s="36"/>
      <c r="DD791" s="36"/>
      <c r="DE791" s="36"/>
      <c r="DF791" s="36"/>
      <c r="DG791" s="36"/>
      <c r="DH791" s="36"/>
      <c r="DI791" s="36"/>
      <c r="DJ791" s="36"/>
      <c r="DK791" s="36"/>
      <c r="DL791" s="36"/>
      <c r="DM791" s="36"/>
      <c r="DN791" s="36"/>
      <c r="DO791" s="36"/>
      <c r="DP791" s="36"/>
      <c r="DQ791" s="36"/>
      <c r="DR791" s="36"/>
      <c r="DS791" s="36"/>
      <c r="DT791" s="36"/>
      <c r="DU791" s="36"/>
      <c r="DV791" s="36"/>
      <c r="DW791" s="36"/>
      <c r="DX791" s="36"/>
      <c r="DY791" s="36"/>
      <c r="DZ791" s="36"/>
      <c r="EA791" s="36"/>
      <c r="EB791" s="36"/>
      <c r="EC791" s="36"/>
      <c r="ED791" s="36"/>
      <c r="EE791" s="36"/>
      <c r="EF791" s="36"/>
      <c r="EG791" s="36"/>
      <c r="EH791" s="36"/>
      <c r="EI791" s="36"/>
      <c r="EJ791" s="36"/>
      <c r="EK791" s="36"/>
      <c r="EL791" s="36"/>
      <c r="EM791" s="36"/>
      <c r="EN791" s="36"/>
      <c r="EO791" s="36"/>
      <c r="EP791" s="36"/>
      <c r="EQ791" s="36"/>
      <c r="ER791" s="36"/>
      <c r="ES791" s="36"/>
      <c r="ET791" s="36"/>
      <c r="EU791" s="36"/>
    </row>
    <row r="792" spans="1:151" ht="183.75" customHeight="1" x14ac:dyDescent="0.3">
      <c r="A792" s="36"/>
      <c r="B792" s="36"/>
      <c r="C792" s="36"/>
      <c r="D792" s="36"/>
      <c r="E792" s="37"/>
      <c r="F792" s="36"/>
      <c r="G792" s="36"/>
      <c r="H792" s="36"/>
      <c r="I792" s="37"/>
      <c r="J792" s="38"/>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8"/>
      <c r="AS792" s="36"/>
      <c r="AT792" s="36"/>
      <c r="AU792" s="36"/>
      <c r="AV792" s="36"/>
      <c r="AW792" s="36"/>
      <c r="AX792" s="36"/>
      <c r="AY792" s="36"/>
      <c r="AZ792" s="36"/>
      <c r="BA792" s="36"/>
      <c r="BB792" s="36"/>
      <c r="BC792" s="36"/>
      <c r="BD792" s="36"/>
      <c r="BE792" s="36"/>
      <c r="BF792" s="36"/>
      <c r="BG792" s="36"/>
      <c r="BH792" s="36"/>
      <c r="BI792" s="36"/>
      <c r="BJ792" s="36"/>
      <c r="BK792" s="36"/>
      <c r="BL792" s="36"/>
      <c r="BM792" s="36"/>
      <c r="BN792" s="36"/>
      <c r="BO792" s="36"/>
      <c r="BP792" s="36"/>
      <c r="BQ792" s="36"/>
      <c r="BR792" s="36"/>
      <c r="BS792" s="36"/>
      <c r="BT792" s="36"/>
      <c r="BU792" s="36"/>
      <c r="BV792" s="36"/>
      <c r="BW792" s="36"/>
      <c r="BX792" s="36"/>
      <c r="BY792" s="36"/>
      <c r="BZ792" s="36"/>
      <c r="CA792" s="36"/>
      <c r="CB792" s="36"/>
      <c r="CC792" s="36"/>
      <c r="CD792" s="36"/>
      <c r="CE792" s="36"/>
      <c r="CF792" s="36"/>
      <c r="CG792" s="36"/>
      <c r="CH792" s="36"/>
      <c r="CI792" s="36"/>
      <c r="CJ792" s="36"/>
      <c r="CK792" s="36"/>
      <c r="CL792" s="36"/>
      <c r="CM792" s="36"/>
      <c r="CN792" s="36"/>
      <c r="CO792" s="36"/>
      <c r="CP792" s="36"/>
      <c r="CQ792" s="36"/>
      <c r="CR792" s="36"/>
      <c r="CS792" s="36"/>
      <c r="CT792" s="36"/>
      <c r="CU792" s="36"/>
      <c r="CV792" s="36"/>
      <c r="CW792" s="36"/>
      <c r="CX792" s="36"/>
      <c r="CY792" s="36"/>
      <c r="CZ792" s="36"/>
      <c r="DA792" s="36"/>
      <c r="DB792" s="36"/>
      <c r="DC792" s="36"/>
      <c r="DD792" s="36"/>
      <c r="DE792" s="36"/>
      <c r="DF792" s="36"/>
      <c r="DG792" s="36"/>
      <c r="DH792" s="36"/>
      <c r="DI792" s="36"/>
      <c r="DJ792" s="36"/>
      <c r="DK792" s="36"/>
      <c r="DL792" s="36"/>
      <c r="DM792" s="36"/>
      <c r="DN792" s="36"/>
      <c r="DO792" s="36"/>
      <c r="DP792" s="36"/>
      <c r="DQ792" s="36"/>
      <c r="DR792" s="36"/>
      <c r="DS792" s="36"/>
      <c r="DT792" s="36"/>
      <c r="DU792" s="36"/>
      <c r="DV792" s="36"/>
      <c r="DW792" s="36"/>
      <c r="DX792" s="36"/>
      <c r="DY792" s="36"/>
      <c r="DZ792" s="36"/>
      <c r="EA792" s="36"/>
      <c r="EB792" s="36"/>
      <c r="EC792" s="36"/>
      <c r="ED792" s="36"/>
      <c r="EE792" s="36"/>
      <c r="EF792" s="36"/>
      <c r="EG792" s="36"/>
      <c r="EH792" s="36"/>
      <c r="EI792" s="36"/>
      <c r="EJ792" s="36"/>
      <c r="EK792" s="36"/>
      <c r="EL792" s="36"/>
      <c r="EM792" s="36"/>
      <c r="EN792" s="36"/>
      <c r="EO792" s="36"/>
      <c r="EP792" s="36"/>
      <c r="EQ792" s="36"/>
      <c r="ER792" s="36"/>
      <c r="ES792" s="36"/>
      <c r="ET792" s="36"/>
      <c r="EU792" s="36"/>
    </row>
    <row r="793" spans="1:151" ht="183.75" customHeight="1" x14ac:dyDescent="0.3">
      <c r="A793" s="36"/>
      <c r="B793" s="36"/>
      <c r="C793" s="36"/>
      <c r="D793" s="36"/>
      <c r="E793" s="37"/>
      <c r="F793" s="36"/>
      <c r="G793" s="36"/>
      <c r="H793" s="36"/>
      <c r="I793" s="37"/>
      <c r="J793" s="38"/>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8"/>
      <c r="AS793" s="36"/>
      <c r="AT793" s="36"/>
      <c r="AU793" s="36"/>
      <c r="AV793" s="36"/>
      <c r="AW793" s="36"/>
      <c r="AX793" s="36"/>
      <c r="AY793" s="36"/>
      <c r="AZ793" s="36"/>
      <c r="BA793" s="36"/>
      <c r="BB793" s="36"/>
      <c r="BC793" s="36"/>
      <c r="BD793" s="36"/>
      <c r="BE793" s="36"/>
      <c r="BF793" s="36"/>
      <c r="BG793" s="36"/>
      <c r="BH793" s="36"/>
      <c r="BI793" s="36"/>
      <c r="BJ793" s="36"/>
      <c r="BK793" s="36"/>
      <c r="BL793" s="36"/>
      <c r="BM793" s="36"/>
      <c r="BN793" s="36"/>
      <c r="BO793" s="36"/>
      <c r="BP793" s="36"/>
      <c r="BQ793" s="36"/>
      <c r="BR793" s="36"/>
      <c r="BS793" s="36"/>
      <c r="BT793" s="36"/>
      <c r="BU793" s="36"/>
      <c r="BV793" s="36"/>
      <c r="BW793" s="36"/>
      <c r="BX793" s="36"/>
      <c r="BY793" s="36"/>
      <c r="BZ793" s="36"/>
      <c r="CA793" s="36"/>
      <c r="CB793" s="36"/>
      <c r="CC793" s="36"/>
      <c r="CD793" s="36"/>
      <c r="CE793" s="36"/>
      <c r="CF793" s="36"/>
      <c r="CG793" s="36"/>
      <c r="CH793" s="36"/>
      <c r="CI793" s="36"/>
      <c r="CJ793" s="36"/>
      <c r="CK793" s="36"/>
      <c r="CL793" s="36"/>
      <c r="CM793" s="36"/>
      <c r="CN793" s="36"/>
      <c r="CO793" s="36"/>
      <c r="CP793" s="36"/>
      <c r="CQ793" s="36"/>
      <c r="CR793" s="36"/>
      <c r="CS793" s="36"/>
      <c r="CT793" s="36"/>
      <c r="CU793" s="36"/>
      <c r="CV793" s="36"/>
      <c r="CW793" s="36"/>
      <c r="CX793" s="36"/>
      <c r="CY793" s="36"/>
      <c r="CZ793" s="36"/>
      <c r="DA793" s="36"/>
      <c r="DB793" s="36"/>
      <c r="DC793" s="36"/>
      <c r="DD793" s="36"/>
      <c r="DE793" s="36"/>
      <c r="DF793" s="36"/>
      <c r="DG793" s="36"/>
      <c r="DH793" s="36"/>
      <c r="DI793" s="36"/>
      <c r="DJ793" s="36"/>
      <c r="DK793" s="36"/>
      <c r="DL793" s="36"/>
      <c r="DM793" s="36"/>
      <c r="DN793" s="36"/>
      <c r="DO793" s="36"/>
      <c r="DP793" s="36"/>
      <c r="DQ793" s="36"/>
      <c r="DR793" s="36"/>
      <c r="DS793" s="36"/>
      <c r="DT793" s="36"/>
      <c r="DU793" s="36"/>
      <c r="DV793" s="36"/>
      <c r="DW793" s="36"/>
      <c r="DX793" s="36"/>
      <c r="DY793" s="36"/>
      <c r="DZ793" s="36"/>
      <c r="EA793" s="36"/>
      <c r="EB793" s="36"/>
      <c r="EC793" s="36"/>
      <c r="ED793" s="36"/>
      <c r="EE793" s="36"/>
      <c r="EF793" s="36"/>
      <c r="EG793" s="36"/>
      <c r="EH793" s="36"/>
      <c r="EI793" s="36"/>
      <c r="EJ793" s="36"/>
      <c r="EK793" s="36"/>
      <c r="EL793" s="36"/>
      <c r="EM793" s="36"/>
      <c r="EN793" s="36"/>
      <c r="EO793" s="36"/>
      <c r="EP793" s="36"/>
      <c r="EQ793" s="36"/>
      <c r="ER793" s="36"/>
      <c r="ES793" s="36"/>
      <c r="ET793" s="36"/>
      <c r="EU793" s="36"/>
    </row>
    <row r="794" spans="1:151" ht="183.75" customHeight="1" x14ac:dyDescent="0.3">
      <c r="A794" s="36"/>
      <c r="B794" s="36"/>
      <c r="C794" s="36"/>
      <c r="D794" s="36"/>
      <c r="E794" s="37"/>
      <c r="F794" s="36"/>
      <c r="G794" s="36"/>
      <c r="H794" s="36"/>
      <c r="I794" s="37"/>
      <c r="J794" s="38"/>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8"/>
      <c r="AS794" s="36"/>
      <c r="AT794" s="36"/>
      <c r="AU794" s="36"/>
      <c r="AV794" s="36"/>
      <c r="AW794" s="36"/>
      <c r="AX794" s="36"/>
      <c r="AY794" s="36"/>
      <c r="AZ794" s="36"/>
      <c r="BA794" s="36"/>
      <c r="BB794" s="36"/>
      <c r="BC794" s="36"/>
      <c r="BD794" s="36"/>
      <c r="BE794" s="36"/>
      <c r="BF794" s="36"/>
      <c r="BG794" s="36"/>
      <c r="BH794" s="36"/>
      <c r="BI794" s="36"/>
      <c r="BJ794" s="36"/>
      <c r="BK794" s="36"/>
      <c r="BL794" s="36"/>
      <c r="BM794" s="36"/>
      <c r="BN794" s="36"/>
      <c r="BO794" s="36"/>
      <c r="BP794" s="36"/>
      <c r="BQ794" s="36"/>
      <c r="BR794" s="36"/>
      <c r="BS794" s="36"/>
      <c r="BT794" s="36"/>
      <c r="BU794" s="36"/>
      <c r="BV794" s="36"/>
      <c r="BW794" s="36"/>
      <c r="BX794" s="36"/>
      <c r="BY794" s="36"/>
      <c r="BZ794" s="36"/>
      <c r="CA794" s="36"/>
      <c r="CB794" s="36"/>
      <c r="CC794" s="36"/>
      <c r="CD794" s="36"/>
      <c r="CE794" s="36"/>
      <c r="CF794" s="36"/>
      <c r="CG794" s="36"/>
      <c r="CH794" s="36"/>
      <c r="CI794" s="36"/>
      <c r="CJ794" s="36"/>
      <c r="CK794" s="36"/>
      <c r="CL794" s="36"/>
      <c r="CM794" s="36"/>
      <c r="CN794" s="36"/>
      <c r="CO794" s="36"/>
      <c r="CP794" s="36"/>
      <c r="CQ794" s="36"/>
      <c r="CR794" s="36"/>
      <c r="CS794" s="36"/>
      <c r="CT794" s="36"/>
      <c r="CU794" s="36"/>
      <c r="CV794" s="36"/>
      <c r="CW794" s="36"/>
      <c r="CX794" s="36"/>
      <c r="CY794" s="36"/>
      <c r="CZ794" s="36"/>
      <c r="DA794" s="36"/>
      <c r="DB794" s="36"/>
      <c r="DC794" s="36"/>
      <c r="DD794" s="36"/>
      <c r="DE794" s="36"/>
      <c r="DF794" s="36"/>
      <c r="DG794" s="36"/>
      <c r="DH794" s="36"/>
      <c r="DI794" s="36"/>
      <c r="DJ794" s="36"/>
      <c r="DK794" s="36"/>
      <c r="DL794" s="36"/>
      <c r="DM794" s="36"/>
      <c r="DN794" s="36"/>
      <c r="DO794" s="36"/>
      <c r="DP794" s="36"/>
      <c r="DQ794" s="36"/>
      <c r="DR794" s="36"/>
      <c r="DS794" s="36"/>
      <c r="DT794" s="36"/>
      <c r="DU794" s="36"/>
      <c r="DV794" s="36"/>
      <c r="DW794" s="36"/>
      <c r="DX794" s="36"/>
      <c r="DY794" s="36"/>
      <c r="DZ794" s="36"/>
      <c r="EA794" s="36"/>
      <c r="EB794" s="36"/>
      <c r="EC794" s="36"/>
      <c r="ED794" s="36"/>
      <c r="EE794" s="36"/>
      <c r="EF794" s="36"/>
      <c r="EG794" s="36"/>
      <c r="EH794" s="36"/>
      <c r="EI794" s="36"/>
      <c r="EJ794" s="36"/>
      <c r="EK794" s="36"/>
      <c r="EL794" s="36"/>
      <c r="EM794" s="36"/>
      <c r="EN794" s="36"/>
      <c r="EO794" s="36"/>
      <c r="EP794" s="36"/>
      <c r="EQ794" s="36"/>
      <c r="ER794" s="36"/>
      <c r="ES794" s="36"/>
      <c r="ET794" s="36"/>
      <c r="EU794" s="36"/>
    </row>
    <row r="795" spans="1:151" ht="183.75" customHeight="1" x14ac:dyDescent="0.3">
      <c r="A795" s="36"/>
      <c r="B795" s="36"/>
      <c r="C795" s="36"/>
      <c r="D795" s="36"/>
      <c r="E795" s="37"/>
      <c r="F795" s="36"/>
      <c r="G795" s="36"/>
      <c r="H795" s="36"/>
      <c r="I795" s="37"/>
      <c r="J795" s="38"/>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8"/>
      <c r="AS795" s="36"/>
      <c r="AT795" s="36"/>
      <c r="AU795" s="36"/>
      <c r="AV795" s="36"/>
      <c r="AW795" s="36"/>
      <c r="AX795" s="36"/>
      <c r="AY795" s="36"/>
      <c r="AZ795" s="36"/>
      <c r="BA795" s="36"/>
      <c r="BB795" s="36"/>
      <c r="BC795" s="36"/>
      <c r="BD795" s="36"/>
      <c r="BE795" s="36"/>
      <c r="BF795" s="36"/>
      <c r="BG795" s="36"/>
      <c r="BH795" s="36"/>
      <c r="BI795" s="36"/>
      <c r="BJ795" s="36"/>
      <c r="BK795" s="36"/>
      <c r="BL795" s="36"/>
      <c r="BM795" s="36"/>
      <c r="BN795" s="36"/>
      <c r="BO795" s="36"/>
      <c r="BP795" s="36"/>
      <c r="BQ795" s="36"/>
      <c r="BR795" s="36"/>
      <c r="BS795" s="36"/>
      <c r="BT795" s="36"/>
      <c r="BU795" s="36"/>
      <c r="BV795" s="36"/>
      <c r="BW795" s="36"/>
      <c r="BX795" s="36"/>
      <c r="BY795" s="36"/>
      <c r="BZ795" s="36"/>
      <c r="CA795" s="36"/>
      <c r="CB795" s="36"/>
      <c r="CC795" s="36"/>
      <c r="CD795" s="36"/>
      <c r="CE795" s="36"/>
      <c r="CF795" s="36"/>
      <c r="CG795" s="36"/>
      <c r="CH795" s="36"/>
      <c r="CI795" s="36"/>
      <c r="CJ795" s="36"/>
      <c r="CK795" s="36"/>
      <c r="CL795" s="36"/>
      <c r="CM795" s="36"/>
      <c r="CN795" s="36"/>
      <c r="CO795" s="36"/>
      <c r="CP795" s="36"/>
      <c r="CQ795" s="36"/>
      <c r="CR795" s="36"/>
      <c r="CS795" s="36"/>
      <c r="CT795" s="36"/>
      <c r="CU795" s="36"/>
      <c r="CV795" s="36"/>
      <c r="CW795" s="36"/>
      <c r="CX795" s="36"/>
      <c r="CY795" s="36"/>
      <c r="CZ795" s="36"/>
      <c r="DA795" s="36"/>
      <c r="DB795" s="36"/>
      <c r="DC795" s="36"/>
      <c r="DD795" s="36"/>
      <c r="DE795" s="36"/>
      <c r="DF795" s="36"/>
      <c r="DG795" s="36"/>
      <c r="DH795" s="36"/>
      <c r="DI795" s="36"/>
      <c r="DJ795" s="36"/>
      <c r="DK795" s="36"/>
      <c r="DL795" s="36"/>
      <c r="DM795" s="36"/>
      <c r="DN795" s="36"/>
      <c r="DO795" s="36"/>
      <c r="DP795" s="36"/>
      <c r="DQ795" s="36"/>
      <c r="DR795" s="36"/>
      <c r="DS795" s="36"/>
      <c r="DT795" s="36"/>
      <c r="DU795" s="36"/>
      <c r="DV795" s="36"/>
      <c r="DW795" s="36"/>
      <c r="DX795" s="36"/>
      <c r="DY795" s="36"/>
      <c r="DZ795" s="36"/>
      <c r="EA795" s="36"/>
      <c r="EB795" s="36"/>
      <c r="EC795" s="36"/>
      <c r="ED795" s="36"/>
      <c r="EE795" s="36"/>
      <c r="EF795" s="36"/>
      <c r="EG795" s="36"/>
      <c r="EH795" s="36"/>
      <c r="EI795" s="36"/>
      <c r="EJ795" s="36"/>
      <c r="EK795" s="36"/>
      <c r="EL795" s="36"/>
      <c r="EM795" s="36"/>
      <c r="EN795" s="36"/>
      <c r="EO795" s="36"/>
      <c r="EP795" s="36"/>
      <c r="EQ795" s="36"/>
      <c r="ER795" s="36"/>
      <c r="ES795" s="36"/>
      <c r="ET795" s="36"/>
      <c r="EU795" s="36"/>
    </row>
    <row r="796" spans="1:151" ht="183.75" customHeight="1" x14ac:dyDescent="0.3">
      <c r="A796" s="36"/>
      <c r="B796" s="36"/>
      <c r="C796" s="36"/>
      <c r="D796" s="36"/>
      <c r="E796" s="37"/>
      <c r="F796" s="36"/>
      <c r="G796" s="36"/>
      <c r="H796" s="36"/>
      <c r="I796" s="37"/>
      <c r="J796" s="38"/>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8"/>
      <c r="AS796" s="36"/>
      <c r="AT796" s="36"/>
      <c r="AU796" s="36"/>
      <c r="AV796" s="36"/>
      <c r="AW796" s="36"/>
      <c r="AX796" s="36"/>
      <c r="AY796" s="36"/>
      <c r="AZ796" s="36"/>
      <c r="BA796" s="36"/>
      <c r="BB796" s="36"/>
      <c r="BC796" s="36"/>
      <c r="BD796" s="36"/>
      <c r="BE796" s="36"/>
      <c r="BF796" s="36"/>
      <c r="BG796" s="36"/>
      <c r="BH796" s="36"/>
      <c r="BI796" s="36"/>
      <c r="BJ796" s="36"/>
      <c r="BK796" s="36"/>
      <c r="BL796" s="36"/>
      <c r="BM796" s="36"/>
      <c r="BN796" s="36"/>
      <c r="BO796" s="36"/>
      <c r="BP796" s="36"/>
      <c r="BQ796" s="36"/>
      <c r="BR796" s="36"/>
      <c r="BS796" s="36"/>
      <c r="BT796" s="36"/>
      <c r="BU796" s="36"/>
      <c r="BV796" s="36"/>
      <c r="BW796" s="36"/>
      <c r="BX796" s="36"/>
      <c r="BY796" s="36"/>
      <c r="BZ796" s="36"/>
      <c r="CA796" s="36"/>
      <c r="CB796" s="36"/>
      <c r="CC796" s="36"/>
      <c r="CD796" s="36"/>
      <c r="CE796" s="36"/>
      <c r="CF796" s="36"/>
      <c r="CG796" s="36"/>
      <c r="CH796" s="36"/>
      <c r="CI796" s="36"/>
      <c r="CJ796" s="36"/>
      <c r="CK796" s="36"/>
      <c r="CL796" s="36"/>
      <c r="CM796" s="36"/>
      <c r="CN796" s="36"/>
      <c r="CO796" s="36"/>
      <c r="CP796" s="36"/>
      <c r="CQ796" s="36"/>
      <c r="CR796" s="36"/>
      <c r="CS796" s="36"/>
      <c r="CT796" s="36"/>
      <c r="CU796" s="36"/>
      <c r="CV796" s="36"/>
      <c r="CW796" s="36"/>
      <c r="CX796" s="36"/>
      <c r="CY796" s="36"/>
      <c r="CZ796" s="36"/>
      <c r="DA796" s="36"/>
      <c r="DB796" s="36"/>
      <c r="DC796" s="36"/>
      <c r="DD796" s="36"/>
      <c r="DE796" s="36"/>
      <c r="DF796" s="36"/>
      <c r="DG796" s="36"/>
      <c r="DH796" s="36"/>
      <c r="DI796" s="36"/>
      <c r="DJ796" s="36"/>
      <c r="DK796" s="36"/>
      <c r="DL796" s="36"/>
      <c r="DM796" s="36"/>
      <c r="DN796" s="36"/>
      <c r="DO796" s="36"/>
      <c r="DP796" s="36"/>
      <c r="DQ796" s="36"/>
      <c r="DR796" s="36"/>
      <c r="DS796" s="36"/>
      <c r="DT796" s="36"/>
      <c r="DU796" s="36"/>
      <c r="DV796" s="36"/>
      <c r="DW796" s="36"/>
      <c r="DX796" s="36"/>
      <c r="DY796" s="36"/>
      <c r="DZ796" s="36"/>
      <c r="EA796" s="36"/>
      <c r="EB796" s="36"/>
      <c r="EC796" s="36"/>
      <c r="ED796" s="36"/>
      <c r="EE796" s="36"/>
      <c r="EF796" s="36"/>
      <c r="EG796" s="36"/>
      <c r="EH796" s="36"/>
      <c r="EI796" s="36"/>
      <c r="EJ796" s="36"/>
      <c r="EK796" s="36"/>
      <c r="EL796" s="36"/>
      <c r="EM796" s="36"/>
      <c r="EN796" s="36"/>
      <c r="EO796" s="36"/>
      <c r="EP796" s="36"/>
      <c r="EQ796" s="36"/>
      <c r="ER796" s="36"/>
      <c r="ES796" s="36"/>
      <c r="ET796" s="36"/>
      <c r="EU796" s="36"/>
    </row>
    <row r="797" spans="1:151" ht="183.75" customHeight="1" x14ac:dyDescent="0.3">
      <c r="A797" s="36"/>
      <c r="B797" s="36"/>
      <c r="C797" s="36"/>
      <c r="D797" s="36"/>
      <c r="E797" s="37"/>
      <c r="F797" s="36"/>
      <c r="G797" s="36"/>
      <c r="H797" s="36"/>
      <c r="I797" s="37"/>
      <c r="J797" s="38"/>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8"/>
      <c r="AS797" s="36"/>
      <c r="AT797" s="36"/>
      <c r="AU797" s="36"/>
      <c r="AV797" s="36"/>
      <c r="AW797" s="36"/>
      <c r="AX797" s="36"/>
      <c r="AY797" s="36"/>
      <c r="AZ797" s="36"/>
      <c r="BA797" s="36"/>
      <c r="BB797" s="36"/>
      <c r="BC797" s="36"/>
      <c r="BD797" s="36"/>
      <c r="BE797" s="36"/>
      <c r="BF797" s="36"/>
      <c r="BG797" s="36"/>
      <c r="BH797" s="36"/>
      <c r="BI797" s="36"/>
      <c r="BJ797" s="36"/>
      <c r="BK797" s="36"/>
      <c r="BL797" s="36"/>
      <c r="BM797" s="36"/>
      <c r="BN797" s="36"/>
      <c r="BO797" s="36"/>
      <c r="BP797" s="36"/>
      <c r="BQ797" s="36"/>
      <c r="BR797" s="36"/>
      <c r="BS797" s="36"/>
      <c r="BT797" s="36"/>
      <c r="BU797" s="36"/>
      <c r="BV797" s="36"/>
      <c r="BW797" s="36"/>
      <c r="BX797" s="36"/>
      <c r="BY797" s="36"/>
      <c r="BZ797" s="36"/>
      <c r="CA797" s="36"/>
      <c r="CB797" s="36"/>
      <c r="CC797" s="36"/>
      <c r="CD797" s="36"/>
      <c r="CE797" s="36"/>
      <c r="CF797" s="36"/>
      <c r="CG797" s="36"/>
      <c r="CH797" s="36"/>
      <c r="CI797" s="36"/>
      <c r="CJ797" s="36"/>
      <c r="CK797" s="36"/>
      <c r="CL797" s="36"/>
      <c r="CM797" s="36"/>
      <c r="CN797" s="36"/>
      <c r="CO797" s="36"/>
      <c r="CP797" s="36"/>
      <c r="CQ797" s="36"/>
      <c r="CR797" s="36"/>
      <c r="CS797" s="36"/>
      <c r="CT797" s="36"/>
      <c r="CU797" s="36"/>
      <c r="CV797" s="36"/>
      <c r="CW797" s="36"/>
      <c r="CX797" s="36"/>
      <c r="CY797" s="36"/>
      <c r="CZ797" s="36"/>
      <c r="DA797" s="36"/>
      <c r="DB797" s="36"/>
      <c r="DC797" s="36"/>
      <c r="DD797" s="36"/>
      <c r="DE797" s="36"/>
      <c r="DF797" s="36"/>
      <c r="DG797" s="36"/>
      <c r="DH797" s="36"/>
      <c r="DI797" s="36"/>
      <c r="DJ797" s="36"/>
      <c r="DK797" s="36"/>
      <c r="DL797" s="36"/>
      <c r="DM797" s="36"/>
      <c r="DN797" s="36"/>
      <c r="DO797" s="36"/>
      <c r="DP797" s="36"/>
      <c r="DQ797" s="36"/>
      <c r="DR797" s="36"/>
      <c r="DS797" s="36"/>
      <c r="DT797" s="36"/>
      <c r="DU797" s="36"/>
      <c r="DV797" s="36"/>
      <c r="DW797" s="36"/>
      <c r="DX797" s="36"/>
      <c r="DY797" s="36"/>
      <c r="DZ797" s="36"/>
      <c r="EA797" s="36"/>
      <c r="EB797" s="36"/>
      <c r="EC797" s="36"/>
      <c r="ED797" s="36"/>
      <c r="EE797" s="36"/>
      <c r="EF797" s="36"/>
      <c r="EG797" s="36"/>
      <c r="EH797" s="36"/>
      <c r="EI797" s="36"/>
      <c r="EJ797" s="36"/>
      <c r="EK797" s="36"/>
      <c r="EL797" s="36"/>
      <c r="EM797" s="36"/>
      <c r="EN797" s="36"/>
      <c r="EO797" s="36"/>
      <c r="EP797" s="36"/>
      <c r="EQ797" s="36"/>
      <c r="ER797" s="36"/>
      <c r="ES797" s="36"/>
      <c r="ET797" s="36"/>
      <c r="EU797" s="36"/>
    </row>
    <row r="798" spans="1:151" ht="183.75" customHeight="1" x14ac:dyDescent="0.3">
      <c r="A798" s="36"/>
      <c r="B798" s="36"/>
      <c r="C798" s="36"/>
      <c r="D798" s="36"/>
      <c r="E798" s="37"/>
      <c r="F798" s="36"/>
      <c r="G798" s="36"/>
      <c r="H798" s="36"/>
      <c r="I798" s="37"/>
      <c r="J798" s="38"/>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8"/>
      <c r="AS798" s="36"/>
      <c r="AT798" s="36"/>
      <c r="AU798" s="36"/>
      <c r="AV798" s="36"/>
      <c r="AW798" s="36"/>
      <c r="AX798" s="36"/>
      <c r="AY798" s="36"/>
      <c r="AZ798" s="36"/>
      <c r="BA798" s="36"/>
      <c r="BB798" s="36"/>
      <c r="BC798" s="36"/>
      <c r="BD798" s="36"/>
      <c r="BE798" s="36"/>
      <c r="BF798" s="36"/>
      <c r="BG798" s="36"/>
      <c r="BH798" s="36"/>
      <c r="BI798" s="36"/>
      <c r="BJ798" s="36"/>
      <c r="BK798" s="36"/>
      <c r="BL798" s="36"/>
      <c r="BM798" s="36"/>
      <c r="BN798" s="36"/>
      <c r="BO798" s="36"/>
      <c r="BP798" s="36"/>
      <c r="BQ798" s="36"/>
      <c r="BR798" s="36"/>
      <c r="BS798" s="36"/>
      <c r="BT798" s="36"/>
      <c r="BU798" s="36"/>
      <c r="BV798" s="36"/>
      <c r="BW798" s="36"/>
      <c r="BX798" s="36"/>
      <c r="BY798" s="36"/>
      <c r="BZ798" s="36"/>
      <c r="CA798" s="36"/>
      <c r="CB798" s="36"/>
      <c r="CC798" s="36"/>
      <c r="CD798" s="36"/>
      <c r="CE798" s="36"/>
      <c r="CF798" s="36"/>
      <c r="CG798" s="36"/>
      <c r="CH798" s="36"/>
      <c r="CI798" s="36"/>
      <c r="CJ798" s="36"/>
      <c r="CK798" s="36"/>
      <c r="CL798" s="36"/>
      <c r="CM798" s="36"/>
      <c r="CN798" s="36"/>
      <c r="CO798" s="36"/>
      <c r="CP798" s="36"/>
      <c r="CQ798" s="36"/>
      <c r="CR798" s="36"/>
      <c r="CS798" s="36"/>
      <c r="CT798" s="36"/>
      <c r="CU798" s="36"/>
      <c r="CV798" s="36"/>
      <c r="CW798" s="36"/>
      <c r="CX798" s="36"/>
      <c r="CY798" s="36"/>
      <c r="CZ798" s="36"/>
      <c r="DA798" s="36"/>
      <c r="DB798" s="36"/>
      <c r="DC798" s="36"/>
      <c r="DD798" s="36"/>
      <c r="DE798" s="36"/>
      <c r="DF798" s="36"/>
      <c r="DG798" s="36"/>
      <c r="DH798" s="36"/>
      <c r="DI798" s="36"/>
      <c r="DJ798" s="36"/>
      <c r="DK798" s="36"/>
      <c r="DL798" s="36"/>
      <c r="DM798" s="36"/>
      <c r="DN798" s="36"/>
      <c r="DO798" s="36"/>
      <c r="DP798" s="36"/>
      <c r="DQ798" s="36"/>
      <c r="DR798" s="36"/>
      <c r="DS798" s="36"/>
      <c r="DT798" s="36"/>
      <c r="DU798" s="36"/>
      <c r="DV798" s="36"/>
      <c r="DW798" s="36"/>
      <c r="DX798" s="36"/>
      <c r="DY798" s="36"/>
      <c r="DZ798" s="36"/>
      <c r="EA798" s="36"/>
      <c r="EB798" s="36"/>
      <c r="EC798" s="36"/>
      <c r="ED798" s="36"/>
      <c r="EE798" s="36"/>
      <c r="EF798" s="36"/>
      <c r="EG798" s="36"/>
      <c r="EH798" s="36"/>
      <c r="EI798" s="36"/>
      <c r="EJ798" s="36"/>
      <c r="EK798" s="36"/>
      <c r="EL798" s="36"/>
      <c r="EM798" s="36"/>
      <c r="EN798" s="36"/>
      <c r="EO798" s="36"/>
      <c r="EP798" s="36"/>
      <c r="EQ798" s="36"/>
      <c r="ER798" s="36"/>
      <c r="ES798" s="36"/>
      <c r="ET798" s="36"/>
      <c r="EU798" s="36"/>
    </row>
    <row r="799" spans="1:151" ht="183.75" customHeight="1" x14ac:dyDescent="0.3">
      <c r="A799" s="36"/>
      <c r="B799" s="36"/>
      <c r="C799" s="36"/>
      <c r="D799" s="36"/>
      <c r="E799" s="37"/>
      <c r="F799" s="36"/>
      <c r="G799" s="36"/>
      <c r="H799" s="36"/>
      <c r="I799" s="37"/>
      <c r="J799" s="38"/>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8"/>
      <c r="AS799" s="36"/>
      <c r="AT799" s="36"/>
      <c r="AU799" s="36"/>
      <c r="AV799" s="36"/>
      <c r="AW799" s="36"/>
      <c r="AX799" s="36"/>
      <c r="AY799" s="36"/>
      <c r="AZ799" s="36"/>
      <c r="BA799" s="36"/>
      <c r="BB799" s="36"/>
      <c r="BC799" s="36"/>
      <c r="BD799" s="36"/>
      <c r="BE799" s="36"/>
      <c r="BF799" s="36"/>
      <c r="BG799" s="36"/>
      <c r="BH799" s="36"/>
      <c r="BI799" s="36"/>
      <c r="BJ799" s="36"/>
      <c r="BK799" s="36"/>
      <c r="BL799" s="36"/>
      <c r="BM799" s="36"/>
      <c r="BN799" s="36"/>
      <c r="BO799" s="36"/>
      <c r="BP799" s="36"/>
      <c r="BQ799" s="36"/>
      <c r="BR799" s="36"/>
      <c r="BS799" s="36"/>
      <c r="BT799" s="36"/>
      <c r="BU799" s="36"/>
      <c r="BV799" s="36"/>
      <c r="BW799" s="36"/>
      <c r="BX799" s="36"/>
      <c r="BY799" s="36"/>
      <c r="BZ799" s="36"/>
      <c r="CA799" s="36"/>
      <c r="CB799" s="36"/>
      <c r="CC799" s="36"/>
      <c r="CD799" s="36"/>
      <c r="CE799" s="36"/>
      <c r="CF799" s="36"/>
      <c r="CG799" s="36"/>
      <c r="CH799" s="36"/>
      <c r="CI799" s="36"/>
      <c r="CJ799" s="36"/>
      <c r="CK799" s="36"/>
      <c r="CL799" s="36"/>
      <c r="CM799" s="36"/>
      <c r="CN799" s="36"/>
      <c r="CO799" s="36"/>
      <c r="CP799" s="36"/>
      <c r="CQ799" s="36"/>
      <c r="CR799" s="36"/>
      <c r="CS799" s="36"/>
      <c r="CT799" s="36"/>
      <c r="CU799" s="36"/>
      <c r="CV799" s="36"/>
      <c r="CW799" s="36"/>
      <c r="CX799" s="36"/>
      <c r="CY799" s="36"/>
      <c r="CZ799" s="36"/>
      <c r="DA799" s="36"/>
      <c r="DB799" s="36"/>
      <c r="DC799" s="36"/>
      <c r="DD799" s="36"/>
      <c r="DE799" s="36"/>
      <c r="DF799" s="36"/>
      <c r="DG799" s="36"/>
      <c r="DH799" s="36"/>
      <c r="DI799" s="36"/>
      <c r="DJ799" s="36"/>
      <c r="DK799" s="36"/>
      <c r="DL799" s="36"/>
      <c r="DM799" s="36"/>
      <c r="DN799" s="36"/>
      <c r="DO799" s="36"/>
      <c r="DP799" s="36"/>
      <c r="DQ799" s="36"/>
      <c r="DR799" s="36"/>
      <c r="DS799" s="36"/>
      <c r="DT799" s="36"/>
      <c r="DU799" s="36"/>
      <c r="DV799" s="36"/>
      <c r="DW799" s="36"/>
      <c r="DX799" s="36"/>
      <c r="DY799" s="36"/>
      <c r="DZ799" s="36"/>
      <c r="EA799" s="36"/>
      <c r="EB799" s="36"/>
      <c r="EC799" s="36"/>
      <c r="ED799" s="36"/>
      <c r="EE799" s="36"/>
      <c r="EF799" s="36"/>
      <c r="EG799" s="36"/>
      <c r="EH799" s="36"/>
      <c r="EI799" s="36"/>
      <c r="EJ799" s="36"/>
      <c r="EK799" s="36"/>
      <c r="EL799" s="36"/>
      <c r="EM799" s="36"/>
      <c r="EN799" s="36"/>
      <c r="EO799" s="36"/>
      <c r="EP799" s="36"/>
      <c r="EQ799" s="36"/>
      <c r="ER799" s="36"/>
      <c r="ES799" s="36"/>
      <c r="ET799" s="36"/>
      <c r="EU799" s="36"/>
    </row>
    <row r="800" spans="1:151" ht="183.75" customHeight="1" x14ac:dyDescent="0.3">
      <c r="A800" s="36"/>
      <c r="B800" s="36"/>
      <c r="C800" s="36"/>
      <c r="D800" s="36"/>
      <c r="E800" s="37"/>
      <c r="F800" s="36"/>
      <c r="G800" s="36"/>
      <c r="H800" s="36"/>
      <c r="I800" s="37"/>
      <c r="J800" s="38"/>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8"/>
      <c r="AS800" s="36"/>
      <c r="AT800" s="36"/>
      <c r="AU800" s="36"/>
      <c r="AV800" s="36"/>
      <c r="AW800" s="36"/>
      <c r="AX800" s="36"/>
      <c r="AY800" s="36"/>
      <c r="AZ800" s="36"/>
      <c r="BA800" s="36"/>
      <c r="BB800" s="36"/>
      <c r="BC800" s="36"/>
      <c r="BD800" s="36"/>
      <c r="BE800" s="36"/>
      <c r="BF800" s="36"/>
      <c r="BG800" s="36"/>
      <c r="BH800" s="36"/>
      <c r="BI800" s="36"/>
      <c r="BJ800" s="36"/>
      <c r="BK800" s="36"/>
      <c r="BL800" s="36"/>
      <c r="BM800" s="36"/>
      <c r="BN800" s="36"/>
      <c r="BO800" s="36"/>
      <c r="BP800" s="36"/>
      <c r="BQ800" s="36"/>
      <c r="BR800" s="36"/>
      <c r="BS800" s="36"/>
      <c r="BT800" s="36"/>
      <c r="BU800" s="36"/>
      <c r="BV800" s="36"/>
      <c r="BW800" s="36"/>
      <c r="BX800" s="36"/>
      <c r="BY800" s="36"/>
      <c r="BZ800" s="36"/>
      <c r="CA800" s="36"/>
      <c r="CB800" s="36"/>
      <c r="CC800" s="36"/>
      <c r="CD800" s="36"/>
      <c r="CE800" s="36"/>
      <c r="CF800" s="36"/>
      <c r="CG800" s="36"/>
      <c r="CH800" s="36"/>
      <c r="CI800" s="36"/>
      <c r="CJ800" s="36"/>
      <c r="CK800" s="36"/>
      <c r="CL800" s="36"/>
      <c r="CM800" s="36"/>
      <c r="CN800" s="36"/>
      <c r="CO800" s="36"/>
      <c r="CP800" s="36"/>
      <c r="CQ800" s="36"/>
      <c r="CR800" s="36"/>
      <c r="CS800" s="36"/>
      <c r="CT800" s="36"/>
      <c r="CU800" s="36"/>
      <c r="CV800" s="36"/>
      <c r="CW800" s="36"/>
      <c r="CX800" s="36"/>
      <c r="CY800" s="36"/>
      <c r="CZ800" s="36"/>
      <c r="DA800" s="36"/>
      <c r="DB800" s="36"/>
      <c r="DC800" s="36"/>
      <c r="DD800" s="36"/>
      <c r="DE800" s="36"/>
      <c r="DF800" s="36"/>
      <c r="DG800" s="36"/>
      <c r="DH800" s="36"/>
      <c r="DI800" s="36"/>
      <c r="DJ800" s="36"/>
      <c r="DK800" s="36"/>
      <c r="DL800" s="36"/>
      <c r="DM800" s="36"/>
      <c r="DN800" s="36"/>
      <c r="DO800" s="36"/>
      <c r="DP800" s="36"/>
      <c r="DQ800" s="36"/>
      <c r="DR800" s="36"/>
      <c r="DS800" s="36"/>
      <c r="DT800" s="36"/>
      <c r="DU800" s="36"/>
      <c r="DV800" s="36"/>
      <c r="DW800" s="36"/>
      <c r="DX800" s="36"/>
      <c r="DY800" s="36"/>
      <c r="DZ800" s="36"/>
      <c r="EA800" s="36"/>
      <c r="EB800" s="36"/>
      <c r="EC800" s="36"/>
      <c r="ED800" s="36"/>
      <c r="EE800" s="36"/>
      <c r="EF800" s="36"/>
      <c r="EG800" s="36"/>
      <c r="EH800" s="36"/>
      <c r="EI800" s="36"/>
      <c r="EJ800" s="36"/>
      <c r="EK800" s="36"/>
      <c r="EL800" s="36"/>
      <c r="EM800" s="36"/>
      <c r="EN800" s="36"/>
      <c r="EO800" s="36"/>
      <c r="EP800" s="36"/>
      <c r="EQ800" s="36"/>
      <c r="ER800" s="36"/>
      <c r="ES800" s="36"/>
      <c r="ET800" s="36"/>
      <c r="EU800" s="36"/>
    </row>
    <row r="801" spans="1:151" ht="183.75" customHeight="1" x14ac:dyDescent="0.3">
      <c r="A801" s="36"/>
      <c r="B801" s="36"/>
      <c r="C801" s="36"/>
      <c r="D801" s="36"/>
      <c r="E801" s="37"/>
      <c r="F801" s="36"/>
      <c r="G801" s="36"/>
      <c r="H801" s="36"/>
      <c r="I801" s="37"/>
      <c r="J801" s="38"/>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8"/>
      <c r="AS801" s="36"/>
      <c r="AT801" s="36"/>
      <c r="AU801" s="36"/>
      <c r="AV801" s="36"/>
      <c r="AW801" s="36"/>
      <c r="AX801" s="36"/>
      <c r="AY801" s="36"/>
      <c r="AZ801" s="36"/>
      <c r="BA801" s="36"/>
      <c r="BB801" s="36"/>
      <c r="BC801" s="36"/>
      <c r="BD801" s="36"/>
      <c r="BE801" s="36"/>
      <c r="BF801" s="36"/>
      <c r="BG801" s="36"/>
      <c r="BH801" s="36"/>
      <c r="BI801" s="36"/>
      <c r="BJ801" s="36"/>
      <c r="BK801" s="36"/>
      <c r="BL801" s="36"/>
      <c r="BM801" s="36"/>
      <c r="BN801" s="36"/>
      <c r="BO801" s="36"/>
      <c r="BP801" s="36"/>
      <c r="BQ801" s="36"/>
      <c r="BR801" s="36"/>
      <c r="BS801" s="36"/>
      <c r="BT801" s="36"/>
      <c r="BU801" s="36"/>
      <c r="BV801" s="36"/>
      <c r="BW801" s="36"/>
      <c r="BX801" s="36"/>
      <c r="BY801" s="36"/>
      <c r="BZ801" s="36"/>
      <c r="CA801" s="36"/>
      <c r="CB801" s="36"/>
      <c r="CC801" s="36"/>
      <c r="CD801" s="36"/>
      <c r="CE801" s="36"/>
      <c r="CF801" s="36"/>
      <c r="CG801" s="36"/>
      <c r="CH801" s="36"/>
      <c r="CI801" s="36"/>
      <c r="CJ801" s="36"/>
      <c r="CK801" s="36"/>
      <c r="CL801" s="36"/>
      <c r="CM801" s="36"/>
      <c r="CN801" s="36"/>
      <c r="CO801" s="36"/>
      <c r="CP801" s="36"/>
      <c r="CQ801" s="36"/>
      <c r="CR801" s="36"/>
      <c r="CS801" s="36"/>
      <c r="CT801" s="36"/>
      <c r="CU801" s="36"/>
      <c r="CV801" s="36"/>
      <c r="CW801" s="36"/>
      <c r="CX801" s="36"/>
      <c r="CY801" s="36"/>
      <c r="CZ801" s="36"/>
      <c r="DA801" s="36"/>
      <c r="DB801" s="36"/>
      <c r="DC801" s="36"/>
      <c r="DD801" s="36"/>
      <c r="DE801" s="36"/>
      <c r="DF801" s="36"/>
      <c r="DG801" s="36"/>
      <c r="DH801" s="36"/>
      <c r="DI801" s="36"/>
      <c r="DJ801" s="36"/>
      <c r="DK801" s="36"/>
      <c r="DL801" s="36"/>
      <c r="DM801" s="36"/>
      <c r="DN801" s="36"/>
      <c r="DO801" s="36"/>
      <c r="DP801" s="36"/>
      <c r="DQ801" s="36"/>
      <c r="DR801" s="36"/>
      <c r="DS801" s="36"/>
      <c r="DT801" s="36"/>
      <c r="DU801" s="36"/>
      <c r="DV801" s="36"/>
      <c r="DW801" s="36"/>
      <c r="DX801" s="36"/>
      <c r="DY801" s="36"/>
      <c r="DZ801" s="36"/>
      <c r="EA801" s="36"/>
      <c r="EB801" s="36"/>
      <c r="EC801" s="36"/>
      <c r="ED801" s="36"/>
      <c r="EE801" s="36"/>
      <c r="EF801" s="36"/>
      <c r="EG801" s="36"/>
      <c r="EH801" s="36"/>
      <c r="EI801" s="36"/>
      <c r="EJ801" s="36"/>
      <c r="EK801" s="36"/>
      <c r="EL801" s="36"/>
      <c r="EM801" s="36"/>
      <c r="EN801" s="36"/>
      <c r="EO801" s="36"/>
      <c r="EP801" s="36"/>
      <c r="EQ801" s="36"/>
      <c r="ER801" s="36"/>
      <c r="ES801" s="36"/>
      <c r="ET801" s="36"/>
      <c r="EU801" s="36"/>
    </row>
    <row r="802" spans="1:151" ht="183.75" customHeight="1" x14ac:dyDescent="0.3">
      <c r="A802" s="36"/>
      <c r="B802" s="36"/>
      <c r="C802" s="36"/>
      <c r="D802" s="36"/>
      <c r="E802" s="37"/>
      <c r="F802" s="36"/>
      <c r="G802" s="36"/>
      <c r="H802" s="36"/>
      <c r="I802" s="37"/>
      <c r="J802" s="38"/>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8"/>
      <c r="AS802" s="36"/>
      <c r="AT802" s="36"/>
      <c r="AU802" s="36"/>
      <c r="AV802" s="36"/>
      <c r="AW802" s="36"/>
      <c r="AX802" s="36"/>
      <c r="AY802" s="36"/>
      <c r="AZ802" s="36"/>
      <c r="BA802" s="36"/>
      <c r="BB802" s="36"/>
      <c r="BC802" s="36"/>
      <c r="BD802" s="36"/>
      <c r="BE802" s="36"/>
      <c r="BF802" s="36"/>
      <c r="BG802" s="36"/>
      <c r="BH802" s="36"/>
      <c r="BI802" s="36"/>
      <c r="BJ802" s="36"/>
      <c r="BK802" s="36"/>
      <c r="BL802" s="36"/>
      <c r="BM802" s="36"/>
      <c r="BN802" s="36"/>
      <c r="BO802" s="36"/>
      <c r="BP802" s="36"/>
      <c r="BQ802" s="36"/>
      <c r="BR802" s="36"/>
      <c r="BS802" s="36"/>
      <c r="BT802" s="36"/>
      <c r="BU802" s="36"/>
      <c r="BV802" s="36"/>
      <c r="BW802" s="36"/>
      <c r="BX802" s="36"/>
      <c r="BY802" s="36"/>
      <c r="BZ802" s="36"/>
      <c r="CA802" s="36"/>
      <c r="CB802" s="36"/>
      <c r="CC802" s="36"/>
      <c r="CD802" s="36"/>
      <c r="CE802" s="36"/>
      <c r="CF802" s="36"/>
      <c r="CG802" s="36"/>
      <c r="CH802" s="36"/>
      <c r="CI802" s="36"/>
      <c r="CJ802" s="36"/>
      <c r="CK802" s="36"/>
      <c r="CL802" s="36"/>
      <c r="CM802" s="36"/>
      <c r="CN802" s="36"/>
      <c r="CO802" s="36"/>
      <c r="CP802" s="36"/>
      <c r="CQ802" s="36"/>
      <c r="CR802" s="36"/>
      <c r="CS802" s="36"/>
      <c r="CT802" s="36"/>
      <c r="CU802" s="36"/>
      <c r="CV802" s="36"/>
      <c r="CW802" s="36"/>
      <c r="CX802" s="36"/>
      <c r="CY802" s="36"/>
      <c r="CZ802" s="36"/>
      <c r="DA802" s="36"/>
      <c r="DB802" s="36"/>
      <c r="DC802" s="36"/>
      <c r="DD802" s="36"/>
      <c r="DE802" s="36"/>
      <c r="DF802" s="36"/>
      <c r="DG802" s="36"/>
      <c r="DH802" s="36"/>
      <c r="DI802" s="36"/>
      <c r="DJ802" s="36"/>
      <c r="DK802" s="36"/>
      <c r="DL802" s="36"/>
      <c r="DM802" s="36"/>
      <c r="DN802" s="36"/>
      <c r="DO802" s="36"/>
      <c r="DP802" s="36"/>
      <c r="DQ802" s="36"/>
      <c r="DR802" s="36"/>
      <c r="DS802" s="36"/>
      <c r="DT802" s="36"/>
      <c r="DU802" s="36"/>
      <c r="DV802" s="36"/>
      <c r="DW802" s="36"/>
      <c r="DX802" s="36"/>
      <c r="DY802" s="36"/>
      <c r="DZ802" s="36"/>
      <c r="EA802" s="36"/>
      <c r="EB802" s="36"/>
      <c r="EC802" s="36"/>
      <c r="ED802" s="36"/>
      <c r="EE802" s="36"/>
      <c r="EF802" s="36"/>
      <c r="EG802" s="36"/>
      <c r="EH802" s="36"/>
      <c r="EI802" s="36"/>
      <c r="EJ802" s="36"/>
      <c r="EK802" s="36"/>
      <c r="EL802" s="36"/>
      <c r="EM802" s="36"/>
      <c r="EN802" s="36"/>
      <c r="EO802" s="36"/>
      <c r="EP802" s="36"/>
      <c r="EQ802" s="36"/>
      <c r="ER802" s="36"/>
      <c r="ES802" s="36"/>
      <c r="ET802" s="36"/>
      <c r="EU802" s="36"/>
    </row>
    <row r="803" spans="1:151" ht="183.75" customHeight="1" x14ac:dyDescent="0.3">
      <c r="A803" s="36"/>
      <c r="B803" s="36"/>
      <c r="C803" s="36"/>
      <c r="D803" s="36"/>
      <c r="E803" s="37"/>
      <c r="F803" s="36"/>
      <c r="G803" s="36"/>
      <c r="H803" s="36"/>
      <c r="I803" s="37"/>
      <c r="J803" s="38"/>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8"/>
      <c r="AS803" s="36"/>
      <c r="AT803" s="36"/>
      <c r="AU803" s="36"/>
      <c r="AV803" s="36"/>
      <c r="AW803" s="36"/>
      <c r="AX803" s="36"/>
      <c r="AY803" s="36"/>
      <c r="AZ803" s="36"/>
      <c r="BA803" s="36"/>
      <c r="BB803" s="36"/>
      <c r="BC803" s="36"/>
      <c r="BD803" s="36"/>
      <c r="BE803" s="36"/>
      <c r="BF803" s="36"/>
      <c r="BG803" s="36"/>
      <c r="BH803" s="36"/>
      <c r="BI803" s="36"/>
      <c r="BJ803" s="36"/>
      <c r="BK803" s="36"/>
      <c r="BL803" s="36"/>
      <c r="BM803" s="36"/>
      <c r="BN803" s="36"/>
      <c r="BO803" s="36"/>
      <c r="BP803" s="36"/>
      <c r="BQ803" s="36"/>
      <c r="BR803" s="36"/>
      <c r="BS803" s="36"/>
      <c r="BT803" s="36"/>
      <c r="BU803" s="36"/>
      <c r="BV803" s="36"/>
      <c r="BW803" s="36"/>
      <c r="BX803" s="36"/>
      <c r="BY803" s="36"/>
      <c r="BZ803" s="36"/>
      <c r="CA803" s="36"/>
      <c r="CB803" s="36"/>
      <c r="CC803" s="36"/>
      <c r="CD803" s="36"/>
      <c r="CE803" s="36"/>
      <c r="CF803" s="36"/>
      <c r="CG803" s="36"/>
      <c r="CH803" s="36"/>
      <c r="CI803" s="36"/>
      <c r="CJ803" s="36"/>
      <c r="CK803" s="36"/>
      <c r="CL803" s="36"/>
      <c r="CM803" s="36"/>
      <c r="CN803" s="36"/>
      <c r="CO803" s="36"/>
      <c r="CP803" s="36"/>
      <c r="CQ803" s="36"/>
      <c r="CR803" s="36"/>
      <c r="CS803" s="36"/>
      <c r="CT803" s="36"/>
      <c r="CU803" s="36"/>
      <c r="CV803" s="36"/>
      <c r="CW803" s="36"/>
      <c r="CX803" s="36"/>
      <c r="CY803" s="36"/>
      <c r="CZ803" s="36"/>
      <c r="DA803" s="36"/>
      <c r="DB803" s="36"/>
      <c r="DC803" s="36"/>
      <c r="DD803" s="36"/>
      <c r="DE803" s="36"/>
      <c r="DF803" s="36"/>
      <c r="DG803" s="36"/>
      <c r="DH803" s="36"/>
      <c r="DI803" s="36"/>
      <c r="DJ803" s="36"/>
      <c r="DK803" s="36"/>
      <c r="DL803" s="36"/>
      <c r="DM803" s="36"/>
      <c r="DN803" s="36"/>
      <c r="DO803" s="36"/>
      <c r="DP803" s="36"/>
      <c r="DQ803" s="36"/>
      <c r="DR803" s="36"/>
      <c r="DS803" s="36"/>
      <c r="DT803" s="36"/>
      <c r="DU803" s="36"/>
      <c r="DV803" s="36"/>
      <c r="DW803" s="36"/>
      <c r="DX803" s="36"/>
      <c r="DY803" s="36"/>
      <c r="DZ803" s="36"/>
      <c r="EA803" s="36"/>
      <c r="EB803" s="36"/>
      <c r="EC803" s="36"/>
      <c r="ED803" s="36"/>
      <c r="EE803" s="36"/>
      <c r="EF803" s="36"/>
      <c r="EG803" s="36"/>
      <c r="EH803" s="36"/>
      <c r="EI803" s="36"/>
      <c r="EJ803" s="36"/>
      <c r="EK803" s="36"/>
      <c r="EL803" s="36"/>
      <c r="EM803" s="36"/>
      <c r="EN803" s="36"/>
      <c r="EO803" s="36"/>
      <c r="EP803" s="36"/>
      <c r="EQ803" s="36"/>
      <c r="ER803" s="36"/>
      <c r="ES803" s="36"/>
      <c r="ET803" s="36"/>
      <c r="EU803" s="36"/>
    </row>
    <row r="804" spans="1:151" ht="183.75" customHeight="1" x14ac:dyDescent="0.3">
      <c r="A804" s="36"/>
      <c r="B804" s="36"/>
      <c r="C804" s="36"/>
      <c r="D804" s="36"/>
      <c r="E804" s="37"/>
      <c r="F804" s="36"/>
      <c r="G804" s="36"/>
      <c r="H804" s="36"/>
      <c r="I804" s="37"/>
      <c r="J804" s="38"/>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8"/>
      <c r="AS804" s="36"/>
      <c r="AT804" s="36"/>
      <c r="AU804" s="36"/>
      <c r="AV804" s="36"/>
      <c r="AW804" s="36"/>
      <c r="AX804" s="36"/>
      <c r="AY804" s="36"/>
      <c r="AZ804" s="36"/>
      <c r="BA804" s="36"/>
      <c r="BB804" s="36"/>
      <c r="BC804" s="36"/>
      <c r="BD804" s="36"/>
      <c r="BE804" s="36"/>
      <c r="BF804" s="36"/>
      <c r="BG804" s="36"/>
      <c r="BH804" s="36"/>
      <c r="BI804" s="36"/>
      <c r="BJ804" s="36"/>
      <c r="BK804" s="36"/>
      <c r="BL804" s="36"/>
      <c r="BM804" s="36"/>
      <c r="BN804" s="36"/>
      <c r="BO804" s="36"/>
      <c r="BP804" s="36"/>
      <c r="BQ804" s="36"/>
      <c r="BR804" s="36"/>
      <c r="BS804" s="36"/>
      <c r="BT804" s="36"/>
      <c r="BU804" s="36"/>
      <c r="BV804" s="36"/>
      <c r="BW804" s="36"/>
      <c r="BX804" s="36"/>
      <c r="BY804" s="36"/>
      <c r="BZ804" s="36"/>
      <c r="CA804" s="36"/>
      <c r="CB804" s="36"/>
      <c r="CC804" s="36"/>
      <c r="CD804" s="36"/>
      <c r="CE804" s="36"/>
      <c r="CF804" s="36"/>
      <c r="CG804" s="36"/>
      <c r="CH804" s="36"/>
      <c r="CI804" s="36"/>
      <c r="CJ804" s="36"/>
      <c r="CK804" s="36"/>
      <c r="CL804" s="36"/>
      <c r="CM804" s="36"/>
      <c r="CN804" s="36"/>
      <c r="CO804" s="36"/>
      <c r="CP804" s="36"/>
      <c r="CQ804" s="36"/>
      <c r="CR804" s="36"/>
      <c r="CS804" s="36"/>
      <c r="CT804" s="36"/>
      <c r="CU804" s="36"/>
      <c r="CV804" s="36"/>
      <c r="CW804" s="36"/>
      <c r="CX804" s="36"/>
      <c r="CY804" s="36"/>
      <c r="CZ804" s="36"/>
      <c r="DA804" s="36"/>
      <c r="DB804" s="36"/>
      <c r="DC804" s="36"/>
      <c r="DD804" s="36"/>
      <c r="DE804" s="36"/>
      <c r="DF804" s="36"/>
      <c r="DG804" s="36"/>
      <c r="DH804" s="36"/>
      <c r="DI804" s="36"/>
      <c r="DJ804" s="36"/>
      <c r="DK804" s="36"/>
      <c r="DL804" s="36"/>
      <c r="DM804" s="36"/>
      <c r="DN804" s="36"/>
      <c r="DO804" s="36"/>
      <c r="DP804" s="36"/>
      <c r="DQ804" s="36"/>
      <c r="DR804" s="36"/>
      <c r="DS804" s="36"/>
      <c r="DT804" s="36"/>
      <c r="DU804" s="36"/>
      <c r="DV804" s="36"/>
      <c r="DW804" s="36"/>
      <c r="DX804" s="36"/>
      <c r="DY804" s="36"/>
      <c r="DZ804" s="36"/>
      <c r="EA804" s="36"/>
      <c r="EB804" s="36"/>
      <c r="EC804" s="36"/>
      <c r="ED804" s="36"/>
      <c r="EE804" s="36"/>
      <c r="EF804" s="36"/>
      <c r="EG804" s="36"/>
      <c r="EH804" s="36"/>
      <c r="EI804" s="36"/>
      <c r="EJ804" s="36"/>
      <c r="EK804" s="36"/>
      <c r="EL804" s="36"/>
      <c r="EM804" s="36"/>
      <c r="EN804" s="36"/>
      <c r="EO804" s="36"/>
      <c r="EP804" s="36"/>
      <c r="EQ804" s="36"/>
      <c r="ER804" s="36"/>
      <c r="ES804" s="36"/>
      <c r="ET804" s="36"/>
      <c r="EU804" s="36"/>
    </row>
    <row r="805" spans="1:151" ht="183.75" customHeight="1" x14ac:dyDescent="0.3">
      <c r="A805" s="36"/>
      <c r="B805" s="36"/>
      <c r="C805" s="36"/>
      <c r="D805" s="36"/>
      <c r="E805" s="37"/>
      <c r="F805" s="36"/>
      <c r="G805" s="36"/>
      <c r="H805" s="36"/>
      <c r="I805" s="37"/>
      <c r="J805" s="38"/>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8"/>
      <c r="AS805" s="36"/>
      <c r="AT805" s="36"/>
      <c r="AU805" s="36"/>
      <c r="AV805" s="36"/>
      <c r="AW805" s="36"/>
      <c r="AX805" s="36"/>
      <c r="AY805" s="36"/>
      <c r="AZ805" s="36"/>
      <c r="BA805" s="36"/>
      <c r="BB805" s="36"/>
      <c r="BC805" s="36"/>
      <c r="BD805" s="36"/>
      <c r="BE805" s="36"/>
      <c r="BF805" s="36"/>
      <c r="BG805" s="36"/>
      <c r="BH805" s="36"/>
      <c r="BI805" s="36"/>
      <c r="BJ805" s="36"/>
      <c r="BK805" s="36"/>
      <c r="BL805" s="36"/>
      <c r="BM805" s="36"/>
      <c r="BN805" s="36"/>
      <c r="BO805" s="36"/>
      <c r="BP805" s="36"/>
      <c r="BQ805" s="36"/>
      <c r="BR805" s="36"/>
      <c r="BS805" s="36"/>
      <c r="BT805" s="36"/>
      <c r="BU805" s="36"/>
      <c r="BV805" s="36"/>
      <c r="BW805" s="36"/>
      <c r="BX805" s="36"/>
      <c r="BY805" s="36"/>
      <c r="BZ805" s="36"/>
      <c r="CA805" s="36"/>
      <c r="CB805" s="36"/>
      <c r="CC805" s="36"/>
      <c r="CD805" s="36"/>
      <c r="CE805" s="36"/>
      <c r="CF805" s="36"/>
      <c r="CG805" s="36"/>
      <c r="CH805" s="36"/>
      <c r="CI805" s="36"/>
      <c r="CJ805" s="36"/>
      <c r="CK805" s="36"/>
      <c r="CL805" s="36"/>
      <c r="CM805" s="36"/>
      <c r="CN805" s="36"/>
      <c r="CO805" s="36"/>
      <c r="CP805" s="36"/>
      <c r="CQ805" s="36"/>
      <c r="CR805" s="36"/>
      <c r="CS805" s="36"/>
      <c r="CT805" s="36"/>
      <c r="CU805" s="36"/>
      <c r="CV805" s="36"/>
      <c r="CW805" s="36"/>
      <c r="CX805" s="36"/>
      <c r="CY805" s="36"/>
      <c r="CZ805" s="36"/>
      <c r="DA805" s="36"/>
      <c r="DB805" s="36"/>
      <c r="DC805" s="36"/>
      <c r="DD805" s="36"/>
      <c r="DE805" s="36"/>
      <c r="DF805" s="36"/>
      <c r="DG805" s="36"/>
      <c r="DH805" s="36"/>
      <c r="DI805" s="36"/>
      <c r="DJ805" s="36"/>
      <c r="DK805" s="36"/>
      <c r="DL805" s="36"/>
      <c r="DM805" s="36"/>
      <c r="DN805" s="36"/>
      <c r="DO805" s="36"/>
      <c r="DP805" s="36"/>
      <c r="DQ805" s="36"/>
      <c r="DR805" s="36"/>
      <c r="DS805" s="36"/>
      <c r="DT805" s="36"/>
      <c r="DU805" s="36"/>
      <c r="DV805" s="36"/>
      <c r="DW805" s="36"/>
      <c r="DX805" s="36"/>
      <c r="DY805" s="36"/>
      <c r="DZ805" s="36"/>
      <c r="EA805" s="36"/>
      <c r="EB805" s="36"/>
      <c r="EC805" s="36"/>
      <c r="ED805" s="36"/>
      <c r="EE805" s="36"/>
      <c r="EF805" s="36"/>
      <c r="EG805" s="36"/>
      <c r="EH805" s="36"/>
      <c r="EI805" s="36"/>
      <c r="EJ805" s="36"/>
      <c r="EK805" s="36"/>
      <c r="EL805" s="36"/>
      <c r="EM805" s="36"/>
      <c r="EN805" s="36"/>
      <c r="EO805" s="36"/>
      <c r="EP805" s="36"/>
      <c r="EQ805" s="36"/>
      <c r="ER805" s="36"/>
      <c r="ES805" s="36"/>
      <c r="ET805" s="36"/>
      <c r="EU805" s="36"/>
    </row>
    <row r="806" spans="1:151" ht="183.75" customHeight="1" x14ac:dyDescent="0.3">
      <c r="A806" s="36"/>
      <c r="B806" s="36"/>
      <c r="C806" s="36"/>
      <c r="D806" s="36"/>
      <c r="E806" s="37"/>
      <c r="F806" s="36"/>
      <c r="G806" s="36"/>
      <c r="H806" s="36"/>
      <c r="I806" s="37"/>
      <c r="J806" s="38"/>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8"/>
      <c r="AS806" s="36"/>
      <c r="AT806" s="36"/>
      <c r="AU806" s="36"/>
      <c r="AV806" s="36"/>
      <c r="AW806" s="36"/>
      <c r="AX806" s="36"/>
      <c r="AY806" s="36"/>
      <c r="AZ806" s="36"/>
      <c r="BA806" s="36"/>
      <c r="BB806" s="36"/>
      <c r="BC806" s="36"/>
      <c r="BD806" s="36"/>
      <c r="BE806" s="36"/>
      <c r="BF806" s="36"/>
      <c r="BG806" s="36"/>
      <c r="BH806" s="36"/>
      <c r="BI806" s="36"/>
      <c r="BJ806" s="36"/>
      <c r="BK806" s="36"/>
      <c r="BL806" s="36"/>
      <c r="BM806" s="36"/>
      <c r="BN806" s="36"/>
      <c r="BO806" s="36"/>
      <c r="BP806" s="36"/>
      <c r="BQ806" s="36"/>
      <c r="BR806" s="36"/>
      <c r="BS806" s="36"/>
      <c r="BT806" s="36"/>
      <c r="BU806" s="36"/>
      <c r="BV806" s="36"/>
      <c r="BW806" s="36"/>
      <c r="BX806" s="36"/>
      <c r="BY806" s="36"/>
      <c r="BZ806" s="36"/>
      <c r="CA806" s="36"/>
      <c r="CB806" s="36"/>
      <c r="CC806" s="36"/>
      <c r="CD806" s="36"/>
      <c r="CE806" s="36"/>
      <c r="CF806" s="36"/>
      <c r="CG806" s="36"/>
      <c r="CH806" s="36"/>
      <c r="CI806" s="36"/>
      <c r="CJ806" s="36"/>
      <c r="CK806" s="36"/>
      <c r="CL806" s="36"/>
      <c r="CM806" s="36"/>
      <c r="CN806" s="36"/>
      <c r="CO806" s="36"/>
      <c r="CP806" s="36"/>
      <c r="CQ806" s="36"/>
      <c r="CR806" s="36"/>
      <c r="CS806" s="36"/>
      <c r="CT806" s="36"/>
      <c r="CU806" s="36"/>
      <c r="CV806" s="36"/>
      <c r="CW806" s="36"/>
      <c r="CX806" s="36"/>
      <c r="CY806" s="36"/>
      <c r="CZ806" s="36"/>
      <c r="DA806" s="36"/>
      <c r="DB806" s="36"/>
      <c r="DC806" s="36"/>
      <c r="DD806" s="36"/>
      <c r="DE806" s="36"/>
      <c r="DF806" s="36"/>
      <c r="DG806" s="36"/>
      <c r="DH806" s="36"/>
      <c r="DI806" s="36"/>
      <c r="DJ806" s="36"/>
      <c r="DK806" s="36"/>
      <c r="DL806" s="36"/>
      <c r="DM806" s="36"/>
      <c r="DN806" s="36"/>
      <c r="DO806" s="36"/>
      <c r="DP806" s="36"/>
      <c r="DQ806" s="36"/>
      <c r="DR806" s="36"/>
      <c r="DS806" s="36"/>
      <c r="DT806" s="36"/>
      <c r="DU806" s="36"/>
      <c r="DV806" s="36"/>
      <c r="DW806" s="36"/>
      <c r="DX806" s="36"/>
      <c r="DY806" s="36"/>
      <c r="DZ806" s="36"/>
      <c r="EA806" s="36"/>
      <c r="EB806" s="36"/>
      <c r="EC806" s="36"/>
      <c r="ED806" s="36"/>
      <c r="EE806" s="36"/>
      <c r="EF806" s="36"/>
      <c r="EG806" s="36"/>
      <c r="EH806" s="36"/>
      <c r="EI806" s="36"/>
      <c r="EJ806" s="36"/>
      <c r="EK806" s="36"/>
      <c r="EL806" s="36"/>
      <c r="EM806" s="36"/>
      <c r="EN806" s="36"/>
      <c r="EO806" s="36"/>
      <c r="EP806" s="36"/>
      <c r="EQ806" s="36"/>
      <c r="ER806" s="36"/>
      <c r="ES806" s="36"/>
      <c r="ET806" s="36"/>
      <c r="EU806" s="36"/>
    </row>
    <row r="807" spans="1:151" ht="183.75" customHeight="1" x14ac:dyDescent="0.3">
      <c r="A807" s="36"/>
      <c r="B807" s="36"/>
      <c r="C807" s="36"/>
      <c r="D807" s="36"/>
      <c r="E807" s="37"/>
      <c r="F807" s="36"/>
      <c r="G807" s="36"/>
      <c r="H807" s="36"/>
      <c r="I807" s="37"/>
      <c r="J807" s="38"/>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8"/>
      <c r="AS807" s="36"/>
      <c r="AT807" s="36"/>
      <c r="AU807" s="36"/>
      <c r="AV807" s="36"/>
      <c r="AW807" s="36"/>
      <c r="AX807" s="36"/>
      <c r="AY807" s="36"/>
      <c r="AZ807" s="36"/>
      <c r="BA807" s="36"/>
      <c r="BB807" s="36"/>
      <c r="BC807" s="36"/>
      <c r="BD807" s="36"/>
      <c r="BE807" s="36"/>
      <c r="BF807" s="36"/>
      <c r="BG807" s="36"/>
      <c r="BH807" s="36"/>
      <c r="BI807" s="36"/>
      <c r="BJ807" s="36"/>
      <c r="BK807" s="36"/>
      <c r="BL807" s="36"/>
      <c r="BM807" s="36"/>
      <c r="BN807" s="36"/>
      <c r="BO807" s="36"/>
      <c r="BP807" s="36"/>
      <c r="BQ807" s="36"/>
      <c r="BR807" s="36"/>
      <c r="BS807" s="36"/>
      <c r="BT807" s="36"/>
      <c r="BU807" s="36"/>
      <c r="BV807" s="36"/>
      <c r="BW807" s="36"/>
      <c r="BX807" s="36"/>
      <c r="BY807" s="36"/>
      <c r="BZ807" s="36"/>
      <c r="CA807" s="36"/>
      <c r="CB807" s="36"/>
      <c r="CC807" s="36"/>
      <c r="CD807" s="36"/>
      <c r="CE807" s="36"/>
      <c r="CF807" s="36"/>
      <c r="CG807" s="36"/>
      <c r="CH807" s="36"/>
      <c r="CI807" s="36"/>
      <c r="CJ807" s="36"/>
      <c r="CK807" s="36"/>
      <c r="CL807" s="36"/>
      <c r="CM807" s="36"/>
      <c r="CN807" s="36"/>
      <c r="CO807" s="36"/>
      <c r="CP807" s="36"/>
      <c r="CQ807" s="36"/>
      <c r="CR807" s="36"/>
      <c r="CS807" s="36"/>
      <c r="CT807" s="36"/>
      <c r="CU807" s="36"/>
      <c r="CV807" s="36"/>
      <c r="CW807" s="36"/>
      <c r="CX807" s="36"/>
      <c r="CY807" s="36"/>
      <c r="CZ807" s="36"/>
      <c r="DA807" s="36"/>
      <c r="DB807" s="36"/>
      <c r="DC807" s="36"/>
      <c r="DD807" s="36"/>
      <c r="DE807" s="36"/>
      <c r="DF807" s="36"/>
      <c r="DG807" s="36"/>
      <c r="DH807" s="36"/>
      <c r="DI807" s="36"/>
      <c r="DJ807" s="36"/>
      <c r="DK807" s="36"/>
      <c r="DL807" s="36"/>
      <c r="DM807" s="36"/>
      <c r="DN807" s="36"/>
      <c r="DO807" s="36"/>
      <c r="DP807" s="36"/>
      <c r="DQ807" s="36"/>
      <c r="DR807" s="36"/>
      <c r="DS807" s="36"/>
      <c r="DT807" s="36"/>
      <c r="DU807" s="36"/>
      <c r="DV807" s="36"/>
      <c r="DW807" s="36"/>
      <c r="DX807" s="36"/>
      <c r="DY807" s="36"/>
      <c r="DZ807" s="36"/>
      <c r="EA807" s="36"/>
      <c r="EB807" s="36"/>
      <c r="EC807" s="36"/>
      <c r="ED807" s="36"/>
      <c r="EE807" s="36"/>
      <c r="EF807" s="36"/>
      <c r="EG807" s="36"/>
      <c r="EH807" s="36"/>
      <c r="EI807" s="36"/>
      <c r="EJ807" s="36"/>
      <c r="EK807" s="36"/>
      <c r="EL807" s="36"/>
      <c r="EM807" s="36"/>
      <c r="EN807" s="36"/>
      <c r="EO807" s="36"/>
      <c r="EP807" s="36"/>
      <c r="EQ807" s="36"/>
      <c r="ER807" s="36"/>
      <c r="ES807" s="36"/>
      <c r="ET807" s="36"/>
      <c r="EU807" s="36"/>
    </row>
    <row r="808" spans="1:151" ht="183.75" customHeight="1" x14ac:dyDescent="0.3">
      <c r="A808" s="36"/>
      <c r="B808" s="36"/>
      <c r="C808" s="36"/>
      <c r="D808" s="36"/>
      <c r="E808" s="37"/>
      <c r="F808" s="36"/>
      <c r="G808" s="36"/>
      <c r="H808" s="36"/>
      <c r="I808" s="37"/>
      <c r="J808" s="38"/>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8"/>
      <c r="AS808" s="36"/>
      <c r="AT808" s="36"/>
      <c r="AU808" s="36"/>
      <c r="AV808" s="36"/>
      <c r="AW808" s="36"/>
      <c r="AX808" s="36"/>
      <c r="AY808" s="36"/>
      <c r="AZ808" s="36"/>
      <c r="BA808" s="36"/>
      <c r="BB808" s="36"/>
      <c r="BC808" s="36"/>
      <c r="BD808" s="36"/>
      <c r="BE808" s="36"/>
      <c r="BF808" s="36"/>
      <c r="BG808" s="36"/>
      <c r="BH808" s="36"/>
      <c r="BI808" s="36"/>
      <c r="BJ808" s="36"/>
      <c r="BK808" s="36"/>
      <c r="BL808" s="36"/>
      <c r="BM808" s="36"/>
      <c r="BN808" s="36"/>
      <c r="BO808" s="36"/>
      <c r="BP808" s="36"/>
      <c r="BQ808" s="36"/>
      <c r="BR808" s="36"/>
      <c r="BS808" s="36"/>
      <c r="BT808" s="36"/>
      <c r="BU808" s="36"/>
      <c r="BV808" s="36"/>
      <c r="BW808" s="36"/>
      <c r="BX808" s="36"/>
      <c r="BY808" s="36"/>
      <c r="BZ808" s="36"/>
      <c r="CA808" s="36"/>
      <c r="CB808" s="36"/>
      <c r="CC808" s="36"/>
      <c r="CD808" s="36"/>
      <c r="CE808" s="36"/>
      <c r="CF808" s="36"/>
      <c r="CG808" s="36"/>
      <c r="CH808" s="36"/>
      <c r="CI808" s="36"/>
      <c r="CJ808" s="36"/>
      <c r="CK808" s="36"/>
      <c r="CL808" s="36"/>
      <c r="CM808" s="36"/>
      <c r="CN808" s="36"/>
      <c r="CO808" s="36"/>
      <c r="CP808" s="36"/>
      <c r="CQ808" s="36"/>
      <c r="CR808" s="36"/>
      <c r="CS808" s="36"/>
      <c r="CT808" s="36"/>
      <c r="CU808" s="36"/>
      <c r="CV808" s="36"/>
      <c r="CW808" s="36"/>
      <c r="CX808" s="36"/>
      <c r="CY808" s="36"/>
      <c r="CZ808" s="36"/>
      <c r="DA808" s="36"/>
      <c r="DB808" s="36"/>
      <c r="DC808" s="36"/>
      <c r="DD808" s="36"/>
      <c r="DE808" s="36"/>
      <c r="DF808" s="36"/>
      <c r="DG808" s="36"/>
      <c r="DH808" s="36"/>
      <c r="DI808" s="36"/>
      <c r="DJ808" s="36"/>
      <c r="DK808" s="36"/>
      <c r="DL808" s="36"/>
      <c r="DM808" s="36"/>
      <c r="DN808" s="36"/>
      <c r="DO808" s="36"/>
      <c r="DP808" s="36"/>
      <c r="DQ808" s="36"/>
      <c r="DR808" s="36"/>
      <c r="DS808" s="36"/>
      <c r="DT808" s="36"/>
      <c r="DU808" s="36"/>
      <c r="DV808" s="36"/>
      <c r="DW808" s="36"/>
      <c r="DX808" s="36"/>
      <c r="DY808" s="36"/>
      <c r="DZ808" s="36"/>
      <c r="EA808" s="36"/>
      <c r="EB808" s="36"/>
      <c r="EC808" s="36"/>
      <c r="ED808" s="36"/>
      <c r="EE808" s="36"/>
      <c r="EF808" s="36"/>
      <c r="EG808" s="36"/>
      <c r="EH808" s="36"/>
      <c r="EI808" s="36"/>
      <c r="EJ808" s="36"/>
      <c r="EK808" s="36"/>
      <c r="EL808" s="36"/>
      <c r="EM808" s="36"/>
      <c r="EN808" s="36"/>
      <c r="EO808" s="36"/>
      <c r="EP808" s="36"/>
      <c r="EQ808" s="36"/>
      <c r="ER808" s="36"/>
      <c r="ES808" s="36"/>
      <c r="ET808" s="36"/>
      <c r="EU808" s="36"/>
    </row>
    <row r="809" spans="1:151" ht="183.75" customHeight="1" x14ac:dyDescent="0.3">
      <c r="A809" s="36"/>
      <c r="B809" s="36"/>
      <c r="C809" s="36"/>
      <c r="D809" s="36"/>
      <c r="E809" s="37"/>
      <c r="F809" s="36"/>
      <c r="G809" s="36"/>
      <c r="H809" s="36"/>
      <c r="I809" s="37"/>
      <c r="J809" s="38"/>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8"/>
      <c r="AS809" s="36"/>
      <c r="AT809" s="36"/>
      <c r="AU809" s="36"/>
      <c r="AV809" s="36"/>
      <c r="AW809" s="36"/>
      <c r="AX809" s="36"/>
      <c r="AY809" s="36"/>
      <c r="AZ809" s="36"/>
      <c r="BA809" s="36"/>
      <c r="BB809" s="36"/>
      <c r="BC809" s="36"/>
      <c r="BD809" s="36"/>
      <c r="BE809" s="36"/>
      <c r="BF809" s="36"/>
      <c r="BG809" s="36"/>
      <c r="BH809" s="36"/>
      <c r="BI809" s="36"/>
      <c r="BJ809" s="36"/>
      <c r="BK809" s="36"/>
      <c r="BL809" s="36"/>
      <c r="BM809" s="36"/>
      <c r="BN809" s="36"/>
      <c r="BO809" s="36"/>
      <c r="BP809" s="36"/>
      <c r="BQ809" s="36"/>
      <c r="BR809" s="36"/>
      <c r="BS809" s="36"/>
      <c r="BT809" s="36"/>
      <c r="BU809" s="36"/>
      <c r="BV809" s="36"/>
      <c r="BW809" s="36"/>
      <c r="BX809" s="36"/>
      <c r="BY809" s="36"/>
      <c r="BZ809" s="36"/>
      <c r="CA809" s="36"/>
      <c r="CB809" s="36"/>
      <c r="CC809" s="36"/>
      <c r="CD809" s="36"/>
      <c r="CE809" s="36"/>
      <c r="CF809" s="36"/>
      <c r="CG809" s="36"/>
      <c r="CH809" s="36"/>
      <c r="CI809" s="36"/>
      <c r="CJ809" s="36"/>
      <c r="CK809" s="36"/>
      <c r="CL809" s="36"/>
      <c r="CM809" s="36"/>
      <c r="CN809" s="36"/>
      <c r="CO809" s="36"/>
      <c r="CP809" s="36"/>
      <c r="CQ809" s="36"/>
      <c r="CR809" s="36"/>
      <c r="CS809" s="36"/>
      <c r="CT809" s="36"/>
      <c r="CU809" s="36"/>
      <c r="CV809" s="36"/>
      <c r="CW809" s="36"/>
      <c r="CX809" s="36"/>
      <c r="CY809" s="36"/>
      <c r="CZ809" s="36"/>
      <c r="DA809" s="36"/>
      <c r="DB809" s="36"/>
      <c r="DC809" s="36"/>
      <c r="DD809" s="36"/>
      <c r="DE809" s="36"/>
      <c r="DF809" s="36"/>
      <c r="DG809" s="36"/>
      <c r="DH809" s="36"/>
      <c r="DI809" s="36"/>
      <c r="DJ809" s="36"/>
      <c r="DK809" s="36"/>
      <c r="DL809" s="36"/>
      <c r="DM809" s="36"/>
      <c r="DN809" s="36"/>
      <c r="DO809" s="36"/>
      <c r="DP809" s="36"/>
      <c r="DQ809" s="36"/>
      <c r="DR809" s="36"/>
      <c r="DS809" s="36"/>
      <c r="DT809" s="36"/>
      <c r="DU809" s="36"/>
      <c r="DV809" s="36"/>
      <c r="DW809" s="36"/>
      <c r="DX809" s="36"/>
      <c r="DY809" s="36"/>
      <c r="DZ809" s="36"/>
      <c r="EA809" s="36"/>
      <c r="EB809" s="36"/>
      <c r="EC809" s="36"/>
      <c r="ED809" s="36"/>
      <c r="EE809" s="36"/>
      <c r="EF809" s="36"/>
      <c r="EG809" s="36"/>
      <c r="EH809" s="36"/>
      <c r="EI809" s="36"/>
      <c r="EJ809" s="36"/>
      <c r="EK809" s="36"/>
      <c r="EL809" s="36"/>
      <c r="EM809" s="36"/>
      <c r="EN809" s="36"/>
      <c r="EO809" s="36"/>
      <c r="EP809" s="36"/>
      <c r="EQ809" s="36"/>
      <c r="ER809" s="36"/>
      <c r="ES809" s="36"/>
      <c r="ET809" s="36"/>
      <c r="EU809" s="36"/>
    </row>
    <row r="810" spans="1:151" ht="183.75" customHeight="1" x14ac:dyDescent="0.3">
      <c r="A810" s="36"/>
      <c r="B810" s="36"/>
      <c r="C810" s="36"/>
      <c r="D810" s="36"/>
      <c r="E810" s="37"/>
      <c r="F810" s="36"/>
      <c r="G810" s="36"/>
      <c r="H810" s="36"/>
      <c r="I810" s="37"/>
      <c r="J810" s="38"/>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8"/>
      <c r="AS810" s="36"/>
      <c r="AT810" s="36"/>
      <c r="AU810" s="36"/>
      <c r="AV810" s="36"/>
      <c r="AW810" s="36"/>
      <c r="AX810" s="36"/>
      <c r="AY810" s="36"/>
      <c r="AZ810" s="36"/>
      <c r="BA810" s="36"/>
      <c r="BB810" s="36"/>
      <c r="BC810" s="36"/>
      <c r="BD810" s="36"/>
      <c r="BE810" s="36"/>
      <c r="BF810" s="36"/>
      <c r="BG810" s="36"/>
      <c r="BH810" s="36"/>
      <c r="BI810" s="36"/>
      <c r="BJ810" s="36"/>
      <c r="BK810" s="36"/>
      <c r="BL810" s="36"/>
      <c r="BM810" s="36"/>
      <c r="BN810" s="36"/>
      <c r="BO810" s="36"/>
      <c r="BP810" s="36"/>
      <c r="BQ810" s="36"/>
      <c r="BR810" s="36"/>
      <c r="BS810" s="36"/>
      <c r="BT810" s="36"/>
      <c r="BU810" s="36"/>
      <c r="BV810" s="36"/>
      <c r="BW810" s="36"/>
      <c r="BX810" s="36"/>
      <c r="BY810" s="36"/>
      <c r="BZ810" s="36"/>
      <c r="CA810" s="36"/>
      <c r="CB810" s="36"/>
      <c r="CC810" s="36"/>
      <c r="CD810" s="36"/>
      <c r="CE810" s="36"/>
      <c r="CF810" s="36"/>
      <c r="CG810" s="36"/>
      <c r="CH810" s="36"/>
      <c r="CI810" s="36"/>
      <c r="CJ810" s="36"/>
      <c r="CK810" s="36"/>
      <c r="CL810" s="36"/>
      <c r="CM810" s="36"/>
      <c r="CN810" s="36"/>
      <c r="CO810" s="36"/>
      <c r="CP810" s="36"/>
      <c r="CQ810" s="36"/>
      <c r="CR810" s="36"/>
      <c r="CS810" s="36"/>
      <c r="CT810" s="36"/>
      <c r="CU810" s="36"/>
      <c r="CV810" s="36"/>
      <c r="CW810" s="36"/>
      <c r="CX810" s="36"/>
      <c r="CY810" s="36"/>
      <c r="CZ810" s="36"/>
      <c r="DA810" s="36"/>
      <c r="DB810" s="36"/>
      <c r="DC810" s="36"/>
      <c r="DD810" s="36"/>
      <c r="DE810" s="36"/>
      <c r="DF810" s="36"/>
      <c r="DG810" s="36"/>
      <c r="DH810" s="36"/>
      <c r="DI810" s="36"/>
      <c r="DJ810" s="36"/>
      <c r="DK810" s="36"/>
      <c r="DL810" s="36"/>
      <c r="DM810" s="36"/>
      <c r="DN810" s="36"/>
      <c r="DO810" s="36"/>
      <c r="DP810" s="36"/>
      <c r="DQ810" s="36"/>
      <c r="DR810" s="36"/>
      <c r="DS810" s="36"/>
      <c r="DT810" s="36"/>
      <c r="DU810" s="36"/>
      <c r="DV810" s="36"/>
      <c r="DW810" s="36"/>
      <c r="DX810" s="36"/>
      <c r="DY810" s="36"/>
      <c r="DZ810" s="36"/>
      <c r="EA810" s="36"/>
      <c r="EB810" s="36"/>
      <c r="EC810" s="36"/>
      <c r="ED810" s="36"/>
      <c r="EE810" s="36"/>
      <c r="EF810" s="36"/>
      <c r="EG810" s="36"/>
      <c r="EH810" s="36"/>
      <c r="EI810" s="36"/>
      <c r="EJ810" s="36"/>
      <c r="EK810" s="36"/>
      <c r="EL810" s="36"/>
      <c r="EM810" s="36"/>
      <c r="EN810" s="36"/>
      <c r="EO810" s="36"/>
      <c r="EP810" s="36"/>
      <c r="EQ810" s="36"/>
      <c r="ER810" s="36"/>
      <c r="ES810" s="36"/>
      <c r="ET810" s="36"/>
      <c r="EU810" s="36"/>
    </row>
    <row r="811" spans="1:151" ht="183.75" customHeight="1" x14ac:dyDescent="0.3">
      <c r="A811" s="36"/>
      <c r="B811" s="36"/>
      <c r="C811" s="36"/>
      <c r="D811" s="36"/>
      <c r="E811" s="37"/>
      <c r="F811" s="36"/>
      <c r="G811" s="36"/>
      <c r="H811" s="36"/>
      <c r="I811" s="37"/>
      <c r="J811" s="38"/>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8"/>
      <c r="AS811" s="36"/>
      <c r="AT811" s="36"/>
      <c r="AU811" s="36"/>
      <c r="AV811" s="36"/>
      <c r="AW811" s="36"/>
      <c r="AX811" s="36"/>
      <c r="AY811" s="36"/>
      <c r="AZ811" s="36"/>
      <c r="BA811" s="36"/>
      <c r="BB811" s="36"/>
      <c r="BC811" s="36"/>
      <c r="BD811" s="36"/>
      <c r="BE811" s="36"/>
      <c r="BF811" s="36"/>
      <c r="BG811" s="36"/>
      <c r="BH811" s="36"/>
      <c r="BI811" s="36"/>
      <c r="BJ811" s="36"/>
      <c r="BK811" s="36"/>
      <c r="BL811" s="36"/>
      <c r="BM811" s="36"/>
      <c r="BN811" s="36"/>
      <c r="BO811" s="36"/>
      <c r="BP811" s="36"/>
      <c r="BQ811" s="36"/>
      <c r="BR811" s="36"/>
      <c r="BS811" s="36"/>
      <c r="BT811" s="36"/>
      <c r="BU811" s="36"/>
      <c r="BV811" s="36"/>
      <c r="BW811" s="36"/>
      <c r="BX811" s="36"/>
      <c r="BY811" s="36"/>
      <c r="BZ811" s="36"/>
      <c r="CA811" s="36"/>
      <c r="CB811" s="36"/>
      <c r="CC811" s="36"/>
      <c r="CD811" s="36"/>
      <c r="CE811" s="36"/>
      <c r="CF811" s="36"/>
      <c r="CG811" s="36"/>
      <c r="CH811" s="36"/>
      <c r="CI811" s="36"/>
      <c r="CJ811" s="36"/>
      <c r="CK811" s="36"/>
      <c r="CL811" s="36"/>
      <c r="CM811" s="36"/>
      <c r="CN811" s="36"/>
      <c r="CO811" s="36"/>
      <c r="CP811" s="36"/>
      <c r="CQ811" s="36"/>
      <c r="CR811" s="36"/>
      <c r="CS811" s="36"/>
      <c r="CT811" s="36"/>
      <c r="CU811" s="36"/>
      <c r="CV811" s="36"/>
      <c r="CW811" s="36"/>
      <c r="CX811" s="36"/>
      <c r="CY811" s="36"/>
      <c r="CZ811" s="36"/>
      <c r="DA811" s="36"/>
      <c r="DB811" s="36"/>
      <c r="DC811" s="36"/>
      <c r="DD811" s="36"/>
      <c r="DE811" s="36"/>
      <c r="DF811" s="36"/>
      <c r="DG811" s="36"/>
      <c r="DH811" s="36"/>
      <c r="DI811" s="36"/>
      <c r="DJ811" s="36"/>
      <c r="DK811" s="36"/>
      <c r="DL811" s="36"/>
      <c r="DM811" s="36"/>
      <c r="DN811" s="36"/>
      <c r="DO811" s="36"/>
      <c r="DP811" s="36"/>
      <c r="DQ811" s="36"/>
      <c r="DR811" s="36"/>
      <c r="DS811" s="36"/>
      <c r="DT811" s="36"/>
      <c r="DU811" s="36"/>
      <c r="DV811" s="36"/>
      <c r="DW811" s="36"/>
      <c r="DX811" s="36"/>
      <c r="DY811" s="36"/>
      <c r="DZ811" s="36"/>
      <c r="EA811" s="36"/>
      <c r="EB811" s="36"/>
      <c r="EC811" s="36"/>
      <c r="ED811" s="36"/>
      <c r="EE811" s="36"/>
      <c r="EF811" s="36"/>
      <c r="EG811" s="36"/>
      <c r="EH811" s="36"/>
      <c r="EI811" s="36"/>
      <c r="EJ811" s="36"/>
      <c r="EK811" s="36"/>
      <c r="EL811" s="36"/>
      <c r="EM811" s="36"/>
      <c r="EN811" s="36"/>
      <c r="EO811" s="36"/>
      <c r="EP811" s="36"/>
      <c r="EQ811" s="36"/>
      <c r="ER811" s="36"/>
      <c r="ES811" s="36"/>
      <c r="ET811" s="36"/>
      <c r="EU811" s="36"/>
    </row>
    <row r="812" spans="1:151" ht="183.75" customHeight="1" x14ac:dyDescent="0.3">
      <c r="A812" s="36"/>
      <c r="B812" s="36"/>
      <c r="C812" s="36"/>
      <c r="D812" s="36"/>
      <c r="E812" s="37"/>
      <c r="F812" s="36"/>
      <c r="G812" s="36"/>
      <c r="H812" s="36"/>
      <c r="I812" s="37"/>
      <c r="J812" s="38"/>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8"/>
      <c r="AS812" s="36"/>
      <c r="AT812" s="36"/>
      <c r="AU812" s="36"/>
      <c r="AV812" s="36"/>
      <c r="AW812" s="36"/>
      <c r="AX812" s="36"/>
      <c r="AY812" s="36"/>
      <c r="AZ812" s="36"/>
      <c r="BA812" s="36"/>
      <c r="BB812" s="36"/>
      <c r="BC812" s="36"/>
      <c r="BD812" s="36"/>
      <c r="BE812" s="36"/>
      <c r="BF812" s="36"/>
      <c r="BG812" s="36"/>
      <c r="BH812" s="36"/>
      <c r="BI812" s="36"/>
      <c r="BJ812" s="36"/>
      <c r="BK812" s="36"/>
      <c r="BL812" s="36"/>
      <c r="BM812" s="36"/>
      <c r="BN812" s="36"/>
      <c r="BO812" s="36"/>
      <c r="BP812" s="36"/>
      <c r="BQ812" s="36"/>
      <c r="BR812" s="36"/>
      <c r="BS812" s="36"/>
      <c r="BT812" s="36"/>
      <c r="BU812" s="36"/>
      <c r="BV812" s="36"/>
      <c r="BW812" s="36"/>
      <c r="BX812" s="36"/>
      <c r="BY812" s="36"/>
      <c r="BZ812" s="36"/>
      <c r="CA812" s="36"/>
      <c r="CB812" s="36"/>
      <c r="CC812" s="36"/>
      <c r="CD812" s="36"/>
      <c r="CE812" s="36"/>
      <c r="CF812" s="36"/>
      <c r="CG812" s="36"/>
      <c r="CH812" s="36"/>
      <c r="CI812" s="36"/>
      <c r="CJ812" s="36"/>
      <c r="CK812" s="36"/>
      <c r="CL812" s="36"/>
      <c r="CM812" s="36"/>
      <c r="CN812" s="36"/>
      <c r="CO812" s="36"/>
      <c r="CP812" s="36"/>
      <c r="CQ812" s="36"/>
      <c r="CR812" s="36"/>
      <c r="CS812" s="36"/>
      <c r="CT812" s="36"/>
      <c r="CU812" s="36"/>
      <c r="CV812" s="36"/>
      <c r="CW812" s="36"/>
      <c r="CX812" s="36"/>
      <c r="CY812" s="36"/>
      <c r="CZ812" s="36"/>
      <c r="DA812" s="36"/>
      <c r="DB812" s="36"/>
      <c r="DC812" s="36"/>
      <c r="DD812" s="36"/>
      <c r="DE812" s="36"/>
      <c r="DF812" s="36"/>
      <c r="DG812" s="36"/>
      <c r="DH812" s="36"/>
      <c r="DI812" s="36"/>
      <c r="DJ812" s="36"/>
      <c r="DK812" s="36"/>
      <c r="DL812" s="36"/>
      <c r="DM812" s="36"/>
      <c r="DN812" s="36"/>
      <c r="DO812" s="36"/>
      <c r="DP812" s="36"/>
      <c r="DQ812" s="36"/>
      <c r="DR812" s="36"/>
      <c r="DS812" s="36"/>
      <c r="DT812" s="36"/>
      <c r="DU812" s="36"/>
      <c r="DV812" s="36"/>
      <c r="DW812" s="36"/>
      <c r="DX812" s="36"/>
      <c r="DY812" s="36"/>
      <c r="DZ812" s="36"/>
      <c r="EA812" s="36"/>
      <c r="EB812" s="36"/>
      <c r="EC812" s="36"/>
      <c r="ED812" s="36"/>
      <c r="EE812" s="36"/>
      <c r="EF812" s="36"/>
      <c r="EG812" s="36"/>
      <c r="EH812" s="36"/>
      <c r="EI812" s="36"/>
      <c r="EJ812" s="36"/>
      <c r="EK812" s="36"/>
      <c r="EL812" s="36"/>
      <c r="EM812" s="36"/>
      <c r="EN812" s="36"/>
      <c r="EO812" s="36"/>
      <c r="EP812" s="36"/>
      <c r="EQ812" s="36"/>
      <c r="ER812" s="36"/>
      <c r="ES812" s="36"/>
      <c r="ET812" s="36"/>
      <c r="EU812" s="36"/>
    </row>
    <row r="813" spans="1:151" ht="183.75" customHeight="1" x14ac:dyDescent="0.3">
      <c r="A813" s="36"/>
      <c r="B813" s="36"/>
      <c r="C813" s="36"/>
      <c r="D813" s="36"/>
      <c r="E813" s="37"/>
      <c r="F813" s="36"/>
      <c r="G813" s="36"/>
      <c r="H813" s="36"/>
      <c r="I813" s="37"/>
      <c r="J813" s="38"/>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8"/>
      <c r="AS813" s="36"/>
      <c r="AT813" s="36"/>
      <c r="AU813" s="36"/>
      <c r="AV813" s="36"/>
      <c r="AW813" s="36"/>
      <c r="AX813" s="36"/>
      <c r="AY813" s="36"/>
      <c r="AZ813" s="36"/>
      <c r="BA813" s="36"/>
      <c r="BB813" s="36"/>
      <c r="BC813" s="36"/>
      <c r="BD813" s="36"/>
      <c r="BE813" s="36"/>
      <c r="BF813" s="36"/>
      <c r="BG813" s="36"/>
      <c r="BH813" s="36"/>
      <c r="BI813" s="36"/>
      <c r="BJ813" s="36"/>
      <c r="BK813" s="36"/>
      <c r="BL813" s="36"/>
      <c r="BM813" s="36"/>
      <c r="BN813" s="36"/>
      <c r="BO813" s="36"/>
      <c r="BP813" s="36"/>
      <c r="BQ813" s="36"/>
      <c r="BR813" s="36"/>
      <c r="BS813" s="36"/>
      <c r="BT813" s="36"/>
      <c r="BU813" s="36"/>
      <c r="BV813" s="36"/>
      <c r="BW813" s="36"/>
      <c r="BX813" s="36"/>
      <c r="BY813" s="36"/>
      <c r="BZ813" s="36"/>
      <c r="CA813" s="36"/>
      <c r="CB813" s="36"/>
      <c r="CC813" s="36"/>
      <c r="CD813" s="36"/>
      <c r="CE813" s="36"/>
      <c r="CF813" s="36"/>
      <c r="CG813" s="36"/>
      <c r="CH813" s="36"/>
      <c r="CI813" s="36"/>
      <c r="CJ813" s="36"/>
      <c r="CK813" s="36"/>
      <c r="CL813" s="36"/>
      <c r="CM813" s="36"/>
      <c r="CN813" s="36"/>
      <c r="CO813" s="36"/>
      <c r="CP813" s="36"/>
      <c r="CQ813" s="36"/>
      <c r="CR813" s="36"/>
      <c r="CS813" s="36"/>
      <c r="CT813" s="36"/>
      <c r="CU813" s="36"/>
      <c r="CV813" s="36"/>
      <c r="CW813" s="36"/>
      <c r="CX813" s="36"/>
      <c r="CY813" s="36"/>
      <c r="CZ813" s="36"/>
      <c r="DA813" s="36"/>
      <c r="DB813" s="36"/>
      <c r="DC813" s="36"/>
      <c r="DD813" s="36"/>
      <c r="DE813" s="36"/>
      <c r="DF813" s="36"/>
      <c r="DG813" s="36"/>
      <c r="DH813" s="36"/>
      <c r="DI813" s="36"/>
      <c r="DJ813" s="36"/>
      <c r="DK813" s="36"/>
      <c r="DL813" s="36"/>
      <c r="DM813" s="36"/>
      <c r="DN813" s="36"/>
      <c r="DO813" s="36"/>
      <c r="DP813" s="36"/>
      <c r="DQ813" s="36"/>
      <c r="DR813" s="36"/>
      <c r="DS813" s="36"/>
      <c r="DT813" s="36"/>
      <c r="DU813" s="36"/>
      <c r="DV813" s="36"/>
      <c r="DW813" s="36"/>
      <c r="DX813" s="36"/>
      <c r="DY813" s="36"/>
      <c r="DZ813" s="36"/>
      <c r="EA813" s="36"/>
      <c r="EB813" s="36"/>
      <c r="EC813" s="36"/>
      <c r="ED813" s="36"/>
      <c r="EE813" s="36"/>
      <c r="EF813" s="36"/>
      <c r="EG813" s="36"/>
      <c r="EH813" s="36"/>
      <c r="EI813" s="36"/>
      <c r="EJ813" s="36"/>
      <c r="EK813" s="36"/>
      <c r="EL813" s="36"/>
      <c r="EM813" s="36"/>
      <c r="EN813" s="36"/>
      <c r="EO813" s="36"/>
      <c r="EP813" s="36"/>
      <c r="EQ813" s="36"/>
      <c r="ER813" s="36"/>
      <c r="ES813" s="36"/>
      <c r="ET813" s="36"/>
      <c r="EU813" s="36"/>
    </row>
    <row r="814" spans="1:151" ht="183.75" customHeight="1" x14ac:dyDescent="0.3">
      <c r="A814" s="36"/>
      <c r="B814" s="36"/>
      <c r="C814" s="36"/>
      <c r="D814" s="36"/>
      <c r="E814" s="37"/>
      <c r="F814" s="36"/>
      <c r="G814" s="36"/>
      <c r="H814" s="36"/>
      <c r="I814" s="37"/>
      <c r="J814" s="38"/>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8"/>
      <c r="AS814" s="36"/>
      <c r="AT814" s="36"/>
      <c r="AU814" s="36"/>
      <c r="AV814" s="36"/>
      <c r="AW814" s="36"/>
      <c r="AX814" s="36"/>
      <c r="AY814" s="36"/>
      <c r="AZ814" s="36"/>
      <c r="BA814" s="36"/>
      <c r="BB814" s="36"/>
      <c r="BC814" s="36"/>
      <c r="BD814" s="36"/>
      <c r="BE814" s="36"/>
      <c r="BF814" s="36"/>
      <c r="BG814" s="36"/>
      <c r="BH814" s="36"/>
      <c r="BI814" s="36"/>
      <c r="BJ814" s="36"/>
      <c r="BK814" s="36"/>
      <c r="BL814" s="36"/>
      <c r="BM814" s="36"/>
      <c r="BN814" s="36"/>
      <c r="BO814" s="36"/>
      <c r="BP814" s="36"/>
      <c r="BQ814" s="36"/>
      <c r="BR814" s="36"/>
      <c r="BS814" s="36"/>
      <c r="BT814" s="36"/>
      <c r="BU814" s="36"/>
      <c r="BV814" s="36"/>
      <c r="BW814" s="36"/>
      <c r="BX814" s="36"/>
      <c r="BY814" s="36"/>
      <c r="BZ814" s="36"/>
      <c r="CA814" s="36"/>
      <c r="CB814" s="36"/>
      <c r="CC814" s="36"/>
      <c r="CD814" s="36"/>
      <c r="CE814" s="36"/>
      <c r="CF814" s="36"/>
      <c r="CG814" s="36"/>
      <c r="CH814" s="36"/>
      <c r="CI814" s="36"/>
      <c r="CJ814" s="36"/>
      <c r="CK814" s="36"/>
      <c r="CL814" s="36"/>
      <c r="CM814" s="36"/>
      <c r="CN814" s="36"/>
      <c r="CO814" s="36"/>
      <c r="CP814" s="36"/>
      <c r="CQ814" s="36"/>
      <c r="CR814" s="36"/>
      <c r="CS814" s="36"/>
      <c r="CT814" s="36"/>
      <c r="CU814" s="36"/>
      <c r="CV814" s="36"/>
      <c r="CW814" s="36"/>
      <c r="CX814" s="36"/>
      <c r="CY814" s="36"/>
      <c r="CZ814" s="36"/>
      <c r="DA814" s="36"/>
      <c r="DB814" s="36"/>
      <c r="DC814" s="36"/>
      <c r="DD814" s="36"/>
      <c r="DE814" s="36"/>
      <c r="DF814" s="36"/>
      <c r="DG814" s="36"/>
      <c r="DH814" s="36"/>
      <c r="DI814" s="36"/>
      <c r="DJ814" s="36"/>
      <c r="DK814" s="36"/>
      <c r="DL814" s="36"/>
      <c r="DM814" s="36"/>
      <c r="DN814" s="36"/>
      <c r="DO814" s="36"/>
      <c r="DP814" s="36"/>
      <c r="DQ814" s="36"/>
      <c r="DR814" s="36"/>
      <c r="DS814" s="36"/>
      <c r="DT814" s="36"/>
      <c r="DU814" s="36"/>
      <c r="DV814" s="36"/>
      <c r="DW814" s="36"/>
      <c r="DX814" s="36"/>
      <c r="DY814" s="36"/>
      <c r="DZ814" s="36"/>
      <c r="EA814" s="36"/>
      <c r="EB814" s="36"/>
      <c r="EC814" s="36"/>
      <c r="ED814" s="36"/>
      <c r="EE814" s="36"/>
      <c r="EF814" s="36"/>
      <c r="EG814" s="36"/>
      <c r="EH814" s="36"/>
      <c r="EI814" s="36"/>
      <c r="EJ814" s="36"/>
      <c r="EK814" s="36"/>
      <c r="EL814" s="36"/>
      <c r="EM814" s="36"/>
      <c r="EN814" s="36"/>
      <c r="EO814" s="36"/>
      <c r="EP814" s="36"/>
      <c r="EQ814" s="36"/>
      <c r="ER814" s="36"/>
      <c r="ES814" s="36"/>
      <c r="ET814" s="36"/>
      <c r="EU814" s="36"/>
    </row>
    <row r="815" spans="1:151" ht="183.75" customHeight="1" x14ac:dyDescent="0.3">
      <c r="A815" s="36"/>
      <c r="B815" s="36"/>
      <c r="C815" s="36"/>
      <c r="D815" s="36"/>
      <c r="E815" s="37"/>
      <c r="F815" s="36"/>
      <c r="G815" s="36"/>
      <c r="H815" s="36"/>
      <c r="I815" s="37"/>
      <c r="J815" s="38"/>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8"/>
      <c r="AS815" s="36"/>
      <c r="AT815" s="36"/>
      <c r="AU815" s="36"/>
      <c r="AV815" s="36"/>
      <c r="AW815" s="36"/>
      <c r="AX815" s="36"/>
      <c r="AY815" s="36"/>
      <c r="AZ815" s="36"/>
      <c r="BA815" s="36"/>
      <c r="BB815" s="36"/>
      <c r="BC815" s="36"/>
      <c r="BD815" s="36"/>
      <c r="BE815" s="36"/>
      <c r="BF815" s="36"/>
      <c r="BG815" s="36"/>
      <c r="BH815" s="36"/>
      <c r="BI815" s="36"/>
      <c r="BJ815" s="36"/>
      <c r="BK815" s="36"/>
      <c r="BL815" s="36"/>
      <c r="BM815" s="36"/>
      <c r="BN815" s="36"/>
      <c r="BO815" s="36"/>
      <c r="BP815" s="36"/>
      <c r="BQ815" s="36"/>
      <c r="BR815" s="36"/>
      <c r="BS815" s="36"/>
      <c r="BT815" s="36"/>
      <c r="BU815" s="36"/>
      <c r="BV815" s="36"/>
      <c r="BW815" s="36"/>
      <c r="BX815" s="36"/>
      <c r="BY815" s="36"/>
      <c r="BZ815" s="36"/>
      <c r="CA815" s="36"/>
      <c r="CB815" s="36"/>
      <c r="CC815" s="36"/>
      <c r="CD815" s="36"/>
      <c r="CE815" s="36"/>
      <c r="CF815" s="36"/>
      <c r="CG815" s="36"/>
      <c r="CH815" s="36"/>
      <c r="CI815" s="36"/>
      <c r="CJ815" s="36"/>
      <c r="CK815" s="36"/>
      <c r="CL815" s="36"/>
      <c r="CM815" s="36"/>
      <c r="CN815" s="36"/>
      <c r="CO815" s="36"/>
      <c r="CP815" s="36"/>
      <c r="CQ815" s="36"/>
      <c r="CR815" s="36"/>
      <c r="CS815" s="36"/>
      <c r="CT815" s="36"/>
      <c r="CU815" s="36"/>
      <c r="CV815" s="36"/>
      <c r="CW815" s="36"/>
      <c r="CX815" s="36"/>
      <c r="CY815" s="36"/>
      <c r="CZ815" s="36"/>
      <c r="DA815" s="36"/>
      <c r="DB815" s="36"/>
      <c r="DC815" s="36"/>
      <c r="DD815" s="36"/>
      <c r="DE815" s="36"/>
      <c r="DF815" s="36"/>
      <c r="DG815" s="36"/>
      <c r="DH815" s="36"/>
      <c r="DI815" s="36"/>
      <c r="DJ815" s="36"/>
      <c r="DK815" s="36"/>
      <c r="DL815" s="36"/>
      <c r="DM815" s="36"/>
      <c r="DN815" s="36"/>
      <c r="DO815" s="36"/>
      <c r="DP815" s="36"/>
      <c r="DQ815" s="36"/>
      <c r="DR815" s="36"/>
      <c r="DS815" s="36"/>
      <c r="DT815" s="36"/>
      <c r="DU815" s="36"/>
      <c r="DV815" s="36"/>
      <c r="DW815" s="36"/>
      <c r="DX815" s="36"/>
      <c r="DY815" s="36"/>
      <c r="DZ815" s="36"/>
      <c r="EA815" s="36"/>
      <c r="EB815" s="36"/>
      <c r="EC815" s="36"/>
      <c r="ED815" s="36"/>
      <c r="EE815" s="36"/>
      <c r="EF815" s="36"/>
      <c r="EG815" s="36"/>
      <c r="EH815" s="36"/>
      <c r="EI815" s="36"/>
      <c r="EJ815" s="36"/>
      <c r="EK815" s="36"/>
      <c r="EL815" s="36"/>
      <c r="EM815" s="36"/>
      <c r="EN815" s="36"/>
      <c r="EO815" s="36"/>
      <c r="EP815" s="36"/>
      <c r="EQ815" s="36"/>
      <c r="ER815" s="36"/>
      <c r="ES815" s="36"/>
      <c r="ET815" s="36"/>
      <c r="EU815" s="36"/>
    </row>
    <row r="816" spans="1:151" ht="183.75" customHeight="1" x14ac:dyDescent="0.3">
      <c r="A816" s="36"/>
      <c r="B816" s="36"/>
      <c r="C816" s="36"/>
      <c r="D816" s="36"/>
      <c r="E816" s="37"/>
      <c r="F816" s="36"/>
      <c r="G816" s="36"/>
      <c r="H816" s="36"/>
      <c r="I816" s="37"/>
      <c r="J816" s="38"/>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8"/>
      <c r="AS816" s="36"/>
      <c r="AT816" s="36"/>
      <c r="AU816" s="36"/>
      <c r="AV816" s="36"/>
      <c r="AW816" s="36"/>
      <c r="AX816" s="36"/>
      <c r="AY816" s="36"/>
      <c r="AZ816" s="36"/>
      <c r="BA816" s="36"/>
      <c r="BB816" s="36"/>
      <c r="BC816" s="36"/>
      <c r="BD816" s="36"/>
      <c r="BE816" s="36"/>
      <c r="BF816" s="36"/>
      <c r="BG816" s="36"/>
      <c r="BH816" s="36"/>
      <c r="BI816" s="36"/>
      <c r="BJ816" s="36"/>
      <c r="BK816" s="36"/>
      <c r="BL816" s="36"/>
      <c r="BM816" s="36"/>
      <c r="BN816" s="36"/>
      <c r="BO816" s="36"/>
      <c r="BP816" s="36"/>
      <c r="BQ816" s="36"/>
      <c r="BR816" s="36"/>
      <c r="BS816" s="36"/>
      <c r="BT816" s="36"/>
      <c r="BU816" s="36"/>
      <c r="BV816" s="36"/>
      <c r="BW816" s="36"/>
      <c r="BX816" s="36"/>
      <c r="BY816" s="36"/>
      <c r="BZ816" s="36"/>
      <c r="CA816" s="36"/>
      <c r="CB816" s="36"/>
      <c r="CC816" s="36"/>
      <c r="CD816" s="36"/>
      <c r="CE816" s="36"/>
      <c r="CF816" s="36"/>
      <c r="CG816" s="36"/>
      <c r="CH816" s="36"/>
      <c r="CI816" s="36"/>
      <c r="CJ816" s="36"/>
      <c r="CK816" s="36"/>
      <c r="CL816" s="36"/>
      <c r="CM816" s="36"/>
      <c r="CN816" s="36"/>
      <c r="CO816" s="36"/>
      <c r="CP816" s="36"/>
      <c r="CQ816" s="36"/>
      <c r="CR816" s="36"/>
      <c r="CS816" s="36"/>
      <c r="CT816" s="36"/>
      <c r="CU816" s="36"/>
      <c r="CV816" s="36"/>
      <c r="CW816" s="36"/>
      <c r="CX816" s="36"/>
      <c r="CY816" s="36"/>
      <c r="CZ816" s="36"/>
      <c r="DA816" s="36"/>
      <c r="DB816" s="36"/>
      <c r="DC816" s="36"/>
      <c r="DD816" s="36"/>
      <c r="DE816" s="36"/>
      <c r="DF816" s="36"/>
      <c r="DG816" s="36"/>
      <c r="DH816" s="36"/>
      <c r="DI816" s="36"/>
      <c r="DJ816" s="36"/>
      <c r="DK816" s="36"/>
      <c r="DL816" s="36"/>
      <c r="DM816" s="36"/>
      <c r="DN816" s="36"/>
      <c r="DO816" s="36"/>
      <c r="DP816" s="36"/>
      <c r="DQ816" s="36"/>
      <c r="DR816" s="36"/>
      <c r="DS816" s="36"/>
      <c r="DT816" s="36"/>
      <c r="DU816" s="36"/>
      <c r="DV816" s="36"/>
      <c r="DW816" s="36"/>
      <c r="DX816" s="36"/>
      <c r="DY816" s="36"/>
      <c r="DZ816" s="36"/>
      <c r="EA816" s="36"/>
      <c r="EB816" s="36"/>
      <c r="EC816" s="36"/>
      <c r="ED816" s="36"/>
      <c r="EE816" s="36"/>
      <c r="EF816" s="36"/>
      <c r="EG816" s="36"/>
      <c r="EH816" s="36"/>
      <c r="EI816" s="36"/>
      <c r="EJ816" s="36"/>
      <c r="EK816" s="36"/>
      <c r="EL816" s="36"/>
      <c r="EM816" s="36"/>
      <c r="EN816" s="36"/>
      <c r="EO816" s="36"/>
      <c r="EP816" s="36"/>
      <c r="EQ816" s="36"/>
      <c r="ER816" s="36"/>
      <c r="ES816" s="36"/>
      <c r="ET816" s="36"/>
      <c r="EU816" s="36"/>
    </row>
    <row r="817" spans="1:151" ht="183.75" customHeight="1" x14ac:dyDescent="0.3">
      <c r="A817" s="36"/>
      <c r="B817" s="36"/>
      <c r="C817" s="36"/>
      <c r="D817" s="36"/>
      <c r="E817" s="37"/>
      <c r="F817" s="36"/>
      <c r="G817" s="36"/>
      <c r="H817" s="36"/>
      <c r="I817" s="37"/>
      <c r="J817" s="38"/>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8"/>
      <c r="AS817" s="36"/>
      <c r="AT817" s="36"/>
      <c r="AU817" s="36"/>
      <c r="AV817" s="36"/>
      <c r="AW817" s="36"/>
      <c r="AX817" s="36"/>
      <c r="AY817" s="36"/>
      <c r="AZ817" s="36"/>
      <c r="BA817" s="36"/>
      <c r="BB817" s="36"/>
      <c r="BC817" s="36"/>
      <c r="BD817" s="36"/>
      <c r="BE817" s="36"/>
      <c r="BF817" s="36"/>
      <c r="BG817" s="36"/>
      <c r="BH817" s="36"/>
      <c r="BI817" s="36"/>
      <c r="BJ817" s="36"/>
      <c r="BK817" s="36"/>
      <c r="BL817" s="36"/>
      <c r="BM817" s="36"/>
      <c r="BN817" s="36"/>
      <c r="BO817" s="36"/>
      <c r="BP817" s="36"/>
      <c r="BQ817" s="36"/>
      <c r="BR817" s="36"/>
      <c r="BS817" s="36"/>
      <c r="BT817" s="36"/>
      <c r="BU817" s="36"/>
      <c r="BV817" s="36"/>
      <c r="BW817" s="36"/>
      <c r="BX817" s="36"/>
      <c r="BY817" s="36"/>
      <c r="BZ817" s="36"/>
      <c r="CA817" s="36"/>
      <c r="CB817" s="36"/>
      <c r="CC817" s="36"/>
      <c r="CD817" s="36"/>
      <c r="CE817" s="36"/>
      <c r="CF817" s="36"/>
      <c r="CG817" s="36"/>
      <c r="CH817" s="36"/>
      <c r="CI817" s="36"/>
      <c r="CJ817" s="36"/>
      <c r="CK817" s="36"/>
      <c r="CL817" s="36"/>
      <c r="CM817" s="36"/>
      <c r="CN817" s="36"/>
      <c r="CO817" s="36"/>
      <c r="CP817" s="36"/>
      <c r="CQ817" s="36"/>
      <c r="CR817" s="36"/>
      <c r="CS817" s="36"/>
      <c r="CT817" s="36"/>
      <c r="CU817" s="36"/>
      <c r="CV817" s="36"/>
      <c r="CW817" s="36"/>
      <c r="CX817" s="36"/>
      <c r="CY817" s="36"/>
      <c r="CZ817" s="36"/>
      <c r="DA817" s="36"/>
      <c r="DB817" s="36"/>
      <c r="DC817" s="36"/>
      <c r="DD817" s="36"/>
      <c r="DE817" s="36"/>
      <c r="DF817" s="36"/>
      <c r="DG817" s="36"/>
      <c r="DH817" s="36"/>
      <c r="DI817" s="36"/>
      <c r="DJ817" s="36"/>
      <c r="DK817" s="36"/>
      <c r="DL817" s="36"/>
      <c r="DM817" s="36"/>
      <c r="DN817" s="36"/>
      <c r="DO817" s="36"/>
      <c r="DP817" s="36"/>
      <c r="DQ817" s="36"/>
      <c r="DR817" s="36"/>
      <c r="DS817" s="36"/>
      <c r="DT817" s="36"/>
      <c r="DU817" s="36"/>
      <c r="DV817" s="36"/>
      <c r="DW817" s="36"/>
      <c r="DX817" s="36"/>
      <c r="DY817" s="36"/>
      <c r="DZ817" s="36"/>
      <c r="EA817" s="36"/>
      <c r="EB817" s="36"/>
      <c r="EC817" s="36"/>
      <c r="ED817" s="36"/>
      <c r="EE817" s="36"/>
      <c r="EF817" s="36"/>
      <c r="EG817" s="36"/>
      <c r="EH817" s="36"/>
      <c r="EI817" s="36"/>
      <c r="EJ817" s="36"/>
      <c r="EK817" s="36"/>
      <c r="EL817" s="36"/>
      <c r="EM817" s="36"/>
      <c r="EN817" s="36"/>
      <c r="EO817" s="36"/>
      <c r="EP817" s="36"/>
      <c r="EQ817" s="36"/>
      <c r="ER817" s="36"/>
      <c r="ES817" s="36"/>
      <c r="ET817" s="36"/>
      <c r="EU817" s="36"/>
    </row>
    <row r="818" spans="1:151" ht="183.75" customHeight="1" x14ac:dyDescent="0.3">
      <c r="A818" s="36"/>
      <c r="B818" s="36"/>
      <c r="C818" s="36"/>
      <c r="D818" s="36"/>
      <c r="E818" s="37"/>
      <c r="F818" s="36"/>
      <c r="G818" s="36"/>
      <c r="H818" s="36"/>
      <c r="I818" s="37"/>
      <c r="J818" s="38"/>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8"/>
      <c r="AS818" s="36"/>
      <c r="AT818" s="36"/>
      <c r="AU818" s="36"/>
      <c r="AV818" s="36"/>
      <c r="AW818" s="36"/>
      <c r="AX818" s="36"/>
      <c r="AY818" s="36"/>
      <c r="AZ818" s="36"/>
      <c r="BA818" s="36"/>
      <c r="BB818" s="36"/>
      <c r="BC818" s="36"/>
      <c r="BD818" s="36"/>
      <c r="BE818" s="36"/>
      <c r="BF818" s="36"/>
      <c r="BG818" s="36"/>
      <c r="BH818" s="36"/>
      <c r="BI818" s="36"/>
      <c r="BJ818" s="36"/>
      <c r="BK818" s="36"/>
      <c r="BL818" s="36"/>
      <c r="BM818" s="36"/>
      <c r="BN818" s="36"/>
      <c r="BO818" s="36"/>
      <c r="BP818" s="36"/>
      <c r="BQ818" s="36"/>
      <c r="BR818" s="36"/>
      <c r="BS818" s="36"/>
      <c r="BT818" s="36"/>
      <c r="BU818" s="36"/>
      <c r="BV818" s="36"/>
      <c r="BW818" s="36"/>
      <c r="BX818" s="36"/>
      <c r="BY818" s="36"/>
      <c r="BZ818" s="36"/>
      <c r="CA818" s="36"/>
      <c r="CB818" s="36"/>
      <c r="CC818" s="36"/>
      <c r="CD818" s="36"/>
      <c r="CE818" s="36"/>
      <c r="CF818" s="36"/>
      <c r="CG818" s="36"/>
      <c r="CH818" s="36"/>
      <c r="CI818" s="36"/>
      <c r="CJ818" s="36"/>
      <c r="CK818" s="36"/>
      <c r="CL818" s="36"/>
      <c r="CM818" s="36"/>
      <c r="CN818" s="36"/>
      <c r="CO818" s="36"/>
      <c r="CP818" s="36"/>
      <c r="CQ818" s="36"/>
      <c r="CR818" s="36"/>
      <c r="CS818" s="36"/>
      <c r="CT818" s="36"/>
      <c r="CU818" s="36"/>
      <c r="CV818" s="36"/>
      <c r="CW818" s="36"/>
      <c r="CX818" s="36"/>
      <c r="CY818" s="36"/>
      <c r="CZ818" s="36"/>
      <c r="DA818" s="36"/>
      <c r="DB818" s="36"/>
      <c r="DC818" s="36"/>
      <c r="DD818" s="36"/>
      <c r="DE818" s="36"/>
      <c r="DF818" s="36"/>
      <c r="DG818" s="36"/>
      <c r="DH818" s="36"/>
      <c r="DI818" s="36"/>
      <c r="DJ818" s="36"/>
      <c r="DK818" s="36"/>
      <c r="DL818" s="36"/>
      <c r="DM818" s="36"/>
      <c r="DN818" s="36"/>
      <c r="DO818" s="36"/>
      <c r="DP818" s="36"/>
      <c r="DQ818" s="36"/>
      <c r="DR818" s="36"/>
      <c r="DS818" s="36"/>
      <c r="DT818" s="36"/>
      <c r="DU818" s="36"/>
      <c r="DV818" s="36"/>
      <c r="DW818" s="36"/>
      <c r="DX818" s="36"/>
      <c r="DY818" s="36"/>
      <c r="DZ818" s="36"/>
      <c r="EA818" s="36"/>
      <c r="EB818" s="36"/>
      <c r="EC818" s="36"/>
      <c r="ED818" s="36"/>
      <c r="EE818" s="36"/>
      <c r="EF818" s="36"/>
      <c r="EG818" s="36"/>
      <c r="EH818" s="36"/>
      <c r="EI818" s="36"/>
      <c r="EJ818" s="36"/>
      <c r="EK818" s="36"/>
      <c r="EL818" s="36"/>
      <c r="EM818" s="36"/>
      <c r="EN818" s="36"/>
      <c r="EO818" s="36"/>
      <c r="EP818" s="36"/>
      <c r="EQ818" s="36"/>
      <c r="ER818" s="36"/>
      <c r="ES818" s="36"/>
      <c r="ET818" s="36"/>
      <c r="EU818" s="36"/>
    </row>
    <row r="819" spans="1:151" ht="183.75" customHeight="1" x14ac:dyDescent="0.3">
      <c r="A819" s="36"/>
      <c r="B819" s="36"/>
      <c r="C819" s="36"/>
      <c r="D819" s="36"/>
      <c r="E819" s="37"/>
      <c r="F819" s="36"/>
      <c r="G819" s="36"/>
      <c r="H819" s="36"/>
      <c r="I819" s="37"/>
      <c r="J819" s="38"/>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8"/>
      <c r="AS819" s="36"/>
      <c r="AT819" s="36"/>
      <c r="AU819" s="36"/>
      <c r="AV819" s="36"/>
      <c r="AW819" s="36"/>
      <c r="AX819" s="36"/>
      <c r="AY819" s="36"/>
      <c r="AZ819" s="36"/>
      <c r="BA819" s="36"/>
      <c r="BB819" s="36"/>
      <c r="BC819" s="36"/>
      <c r="BD819" s="36"/>
      <c r="BE819" s="36"/>
      <c r="BF819" s="36"/>
      <c r="BG819" s="36"/>
      <c r="BH819" s="36"/>
      <c r="BI819" s="36"/>
      <c r="BJ819" s="36"/>
      <c r="BK819" s="36"/>
      <c r="BL819" s="36"/>
      <c r="BM819" s="36"/>
      <c r="BN819" s="36"/>
      <c r="BO819" s="36"/>
      <c r="BP819" s="36"/>
      <c r="BQ819" s="36"/>
      <c r="BR819" s="36"/>
      <c r="BS819" s="36"/>
      <c r="BT819" s="36"/>
      <c r="BU819" s="36"/>
      <c r="BV819" s="36"/>
      <c r="BW819" s="36"/>
      <c r="BX819" s="36"/>
      <c r="BY819" s="36"/>
      <c r="BZ819" s="36"/>
      <c r="CA819" s="36"/>
      <c r="CB819" s="36"/>
      <c r="CC819" s="36"/>
      <c r="CD819" s="36"/>
      <c r="CE819" s="36"/>
      <c r="CF819" s="36"/>
      <c r="CG819" s="36"/>
      <c r="CH819" s="36"/>
      <c r="CI819" s="36"/>
      <c r="CJ819" s="36"/>
      <c r="CK819" s="36"/>
      <c r="CL819" s="36"/>
      <c r="CM819" s="36"/>
      <c r="CN819" s="36"/>
      <c r="CO819" s="36"/>
      <c r="CP819" s="36"/>
      <c r="CQ819" s="36"/>
      <c r="CR819" s="36"/>
      <c r="CS819" s="36"/>
      <c r="CT819" s="36"/>
      <c r="CU819" s="36"/>
      <c r="CV819" s="36"/>
      <c r="CW819" s="36"/>
      <c r="CX819" s="36"/>
      <c r="CY819" s="36"/>
      <c r="CZ819" s="36"/>
      <c r="DA819" s="36"/>
      <c r="DB819" s="36"/>
      <c r="DC819" s="36"/>
      <c r="DD819" s="36"/>
      <c r="DE819" s="36"/>
      <c r="DF819" s="36"/>
      <c r="DG819" s="36"/>
      <c r="DH819" s="36"/>
      <c r="DI819" s="36"/>
      <c r="DJ819" s="36"/>
      <c r="DK819" s="36"/>
      <c r="DL819" s="36"/>
      <c r="DM819" s="36"/>
      <c r="DN819" s="36"/>
      <c r="DO819" s="36"/>
      <c r="DP819" s="36"/>
      <c r="DQ819" s="36"/>
      <c r="DR819" s="36"/>
      <c r="DS819" s="36"/>
      <c r="DT819" s="36"/>
      <c r="DU819" s="36"/>
      <c r="DV819" s="36"/>
      <c r="DW819" s="36"/>
      <c r="DX819" s="36"/>
      <c r="DY819" s="36"/>
      <c r="DZ819" s="36"/>
      <c r="EA819" s="36"/>
      <c r="EB819" s="36"/>
      <c r="EC819" s="36"/>
      <c r="ED819" s="36"/>
      <c r="EE819" s="36"/>
      <c r="EF819" s="36"/>
      <c r="EG819" s="36"/>
      <c r="EH819" s="36"/>
      <c r="EI819" s="36"/>
      <c r="EJ819" s="36"/>
      <c r="EK819" s="36"/>
      <c r="EL819" s="36"/>
      <c r="EM819" s="36"/>
      <c r="EN819" s="36"/>
      <c r="EO819" s="36"/>
      <c r="EP819" s="36"/>
      <c r="EQ819" s="36"/>
      <c r="ER819" s="36"/>
      <c r="ES819" s="36"/>
      <c r="ET819" s="36"/>
      <c r="EU819" s="36"/>
    </row>
    <row r="820" spans="1:151" ht="183.75" customHeight="1" x14ac:dyDescent="0.3">
      <c r="A820" s="36"/>
      <c r="B820" s="36"/>
      <c r="C820" s="36"/>
      <c r="D820" s="36"/>
      <c r="E820" s="37"/>
      <c r="F820" s="36"/>
      <c r="G820" s="36"/>
      <c r="H820" s="36"/>
      <c r="I820" s="37"/>
      <c r="J820" s="38"/>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8"/>
      <c r="AS820" s="36"/>
      <c r="AT820" s="36"/>
      <c r="AU820" s="36"/>
      <c r="AV820" s="36"/>
      <c r="AW820" s="36"/>
      <c r="AX820" s="36"/>
      <c r="AY820" s="36"/>
      <c r="AZ820" s="36"/>
      <c r="BA820" s="36"/>
      <c r="BB820" s="36"/>
      <c r="BC820" s="36"/>
      <c r="BD820" s="36"/>
      <c r="BE820" s="36"/>
      <c r="BF820" s="36"/>
      <c r="BG820" s="36"/>
      <c r="BH820" s="36"/>
      <c r="BI820" s="36"/>
      <c r="BJ820" s="36"/>
      <c r="BK820" s="36"/>
      <c r="BL820" s="36"/>
      <c r="BM820" s="36"/>
      <c r="BN820" s="36"/>
      <c r="BO820" s="36"/>
      <c r="BP820" s="36"/>
      <c r="BQ820" s="36"/>
      <c r="BR820" s="36"/>
      <c r="BS820" s="36"/>
      <c r="BT820" s="36"/>
      <c r="BU820" s="36"/>
      <c r="BV820" s="36"/>
      <c r="BW820" s="36"/>
      <c r="BX820" s="36"/>
      <c r="BY820" s="36"/>
      <c r="BZ820" s="36"/>
      <c r="CA820" s="36"/>
      <c r="CB820" s="36"/>
      <c r="CC820" s="36"/>
      <c r="CD820" s="36"/>
      <c r="CE820" s="36"/>
      <c r="CF820" s="36"/>
      <c r="CG820" s="36"/>
      <c r="CH820" s="36"/>
      <c r="CI820" s="36"/>
      <c r="CJ820" s="36"/>
      <c r="CK820" s="36"/>
      <c r="CL820" s="36"/>
      <c r="CM820" s="36"/>
      <c r="CN820" s="36"/>
      <c r="CO820" s="36"/>
      <c r="CP820" s="36"/>
      <c r="CQ820" s="36"/>
      <c r="CR820" s="36"/>
      <c r="CS820" s="36"/>
      <c r="CT820" s="36"/>
      <c r="CU820" s="36"/>
      <c r="CV820" s="36"/>
      <c r="CW820" s="36"/>
      <c r="CX820" s="36"/>
      <c r="CY820" s="36"/>
      <c r="CZ820" s="36"/>
      <c r="DA820" s="36"/>
      <c r="DB820" s="36"/>
      <c r="DC820" s="36"/>
      <c r="DD820" s="36"/>
      <c r="DE820" s="36"/>
      <c r="DF820" s="36"/>
      <c r="DG820" s="36"/>
      <c r="DH820" s="36"/>
      <c r="DI820" s="36"/>
      <c r="DJ820" s="36"/>
      <c r="DK820" s="36"/>
      <c r="DL820" s="36"/>
      <c r="DM820" s="36"/>
      <c r="DN820" s="36"/>
      <c r="DO820" s="36"/>
      <c r="DP820" s="36"/>
      <c r="DQ820" s="36"/>
      <c r="DR820" s="36"/>
      <c r="DS820" s="36"/>
      <c r="DT820" s="36"/>
      <c r="DU820" s="36"/>
      <c r="DV820" s="36"/>
      <c r="DW820" s="36"/>
      <c r="DX820" s="36"/>
      <c r="DY820" s="36"/>
      <c r="DZ820" s="36"/>
      <c r="EA820" s="36"/>
      <c r="EB820" s="36"/>
      <c r="EC820" s="36"/>
      <c r="ED820" s="36"/>
      <c r="EE820" s="36"/>
      <c r="EF820" s="36"/>
      <c r="EG820" s="36"/>
      <c r="EH820" s="36"/>
      <c r="EI820" s="36"/>
      <c r="EJ820" s="36"/>
      <c r="EK820" s="36"/>
      <c r="EL820" s="36"/>
      <c r="EM820" s="36"/>
      <c r="EN820" s="36"/>
      <c r="EO820" s="36"/>
      <c r="EP820" s="36"/>
      <c r="EQ820" s="36"/>
      <c r="ER820" s="36"/>
      <c r="ES820" s="36"/>
      <c r="ET820" s="36"/>
      <c r="EU820" s="36"/>
    </row>
    <row r="821" spans="1:151" ht="183.75" customHeight="1" x14ac:dyDescent="0.3">
      <c r="A821" s="36"/>
      <c r="B821" s="36"/>
      <c r="C821" s="36"/>
      <c r="D821" s="36"/>
      <c r="E821" s="37"/>
      <c r="F821" s="36"/>
      <c r="G821" s="36"/>
      <c r="H821" s="36"/>
      <c r="I821" s="37"/>
      <c r="J821" s="38"/>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8"/>
      <c r="AS821" s="36"/>
      <c r="AT821" s="36"/>
      <c r="AU821" s="36"/>
      <c r="AV821" s="36"/>
      <c r="AW821" s="36"/>
      <c r="AX821" s="36"/>
      <c r="AY821" s="36"/>
      <c r="AZ821" s="36"/>
      <c r="BA821" s="36"/>
      <c r="BB821" s="36"/>
      <c r="BC821" s="36"/>
      <c r="BD821" s="36"/>
      <c r="BE821" s="36"/>
      <c r="BF821" s="36"/>
      <c r="BG821" s="36"/>
      <c r="BH821" s="36"/>
      <c r="BI821" s="36"/>
      <c r="BJ821" s="36"/>
      <c r="BK821" s="36"/>
      <c r="BL821" s="36"/>
      <c r="BM821" s="36"/>
      <c r="BN821" s="36"/>
      <c r="BO821" s="36"/>
      <c r="BP821" s="36"/>
      <c r="BQ821" s="36"/>
      <c r="BR821" s="36"/>
      <c r="BS821" s="36"/>
      <c r="BT821" s="36"/>
      <c r="BU821" s="36"/>
      <c r="BV821" s="36"/>
      <c r="BW821" s="36"/>
      <c r="BX821" s="36"/>
      <c r="BY821" s="36"/>
      <c r="BZ821" s="36"/>
      <c r="CA821" s="36"/>
      <c r="CB821" s="36"/>
      <c r="CC821" s="36"/>
      <c r="CD821" s="36"/>
      <c r="CE821" s="36"/>
      <c r="CF821" s="36"/>
      <c r="CG821" s="36"/>
      <c r="CH821" s="36"/>
      <c r="CI821" s="36"/>
      <c r="CJ821" s="36"/>
      <c r="CK821" s="36"/>
      <c r="CL821" s="36"/>
      <c r="CM821" s="36"/>
      <c r="CN821" s="36"/>
      <c r="CO821" s="36"/>
      <c r="CP821" s="36"/>
      <c r="CQ821" s="36"/>
      <c r="CR821" s="36"/>
      <c r="CS821" s="36"/>
      <c r="CT821" s="36"/>
      <c r="CU821" s="36"/>
      <c r="CV821" s="36"/>
      <c r="CW821" s="36"/>
      <c r="CX821" s="36"/>
      <c r="CY821" s="36"/>
      <c r="CZ821" s="36"/>
      <c r="DA821" s="36"/>
      <c r="DB821" s="36"/>
      <c r="DC821" s="36"/>
      <c r="DD821" s="36"/>
      <c r="DE821" s="36"/>
      <c r="DF821" s="36"/>
      <c r="DG821" s="36"/>
      <c r="DH821" s="36"/>
      <c r="DI821" s="36"/>
      <c r="DJ821" s="36"/>
      <c r="DK821" s="36"/>
      <c r="DL821" s="36"/>
      <c r="DM821" s="36"/>
      <c r="DN821" s="36"/>
      <c r="DO821" s="36"/>
      <c r="DP821" s="36"/>
      <c r="DQ821" s="36"/>
      <c r="DR821" s="36"/>
      <c r="DS821" s="36"/>
      <c r="DT821" s="36"/>
      <c r="DU821" s="36"/>
      <c r="DV821" s="36"/>
      <c r="DW821" s="36"/>
      <c r="DX821" s="36"/>
      <c r="DY821" s="36"/>
      <c r="DZ821" s="36"/>
      <c r="EA821" s="36"/>
      <c r="EB821" s="36"/>
      <c r="EC821" s="36"/>
      <c r="ED821" s="36"/>
      <c r="EE821" s="36"/>
      <c r="EF821" s="36"/>
      <c r="EG821" s="36"/>
      <c r="EH821" s="36"/>
      <c r="EI821" s="36"/>
      <c r="EJ821" s="36"/>
      <c r="EK821" s="36"/>
      <c r="EL821" s="36"/>
      <c r="EM821" s="36"/>
      <c r="EN821" s="36"/>
      <c r="EO821" s="36"/>
      <c r="EP821" s="36"/>
      <c r="EQ821" s="36"/>
      <c r="ER821" s="36"/>
      <c r="ES821" s="36"/>
      <c r="ET821" s="36"/>
      <c r="EU821" s="36"/>
    </row>
    <row r="822" spans="1:151" ht="183.75" customHeight="1" x14ac:dyDescent="0.3">
      <c r="A822" s="36"/>
      <c r="B822" s="36"/>
      <c r="C822" s="36"/>
      <c r="D822" s="36"/>
      <c r="E822" s="37"/>
      <c r="F822" s="36"/>
      <c r="G822" s="36"/>
      <c r="H822" s="36"/>
      <c r="I822" s="37"/>
      <c r="J822" s="38"/>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8"/>
      <c r="AS822" s="36"/>
      <c r="AT822" s="36"/>
      <c r="AU822" s="36"/>
      <c r="AV822" s="36"/>
      <c r="AW822" s="36"/>
      <c r="AX822" s="36"/>
      <c r="AY822" s="36"/>
      <c r="AZ822" s="36"/>
      <c r="BA822" s="36"/>
      <c r="BB822" s="36"/>
      <c r="BC822" s="36"/>
      <c r="BD822" s="36"/>
      <c r="BE822" s="36"/>
      <c r="BF822" s="36"/>
      <c r="BG822" s="36"/>
      <c r="BH822" s="36"/>
      <c r="BI822" s="36"/>
      <c r="BJ822" s="36"/>
      <c r="BK822" s="36"/>
      <c r="BL822" s="36"/>
      <c r="BM822" s="36"/>
      <c r="BN822" s="36"/>
      <c r="BO822" s="36"/>
      <c r="BP822" s="36"/>
      <c r="BQ822" s="36"/>
      <c r="BR822" s="36"/>
      <c r="BS822" s="36"/>
      <c r="BT822" s="36"/>
      <c r="BU822" s="36"/>
      <c r="BV822" s="36"/>
      <c r="BW822" s="36"/>
      <c r="BX822" s="36"/>
      <c r="BY822" s="36"/>
      <c r="BZ822" s="36"/>
      <c r="CA822" s="36"/>
      <c r="CB822" s="36"/>
      <c r="CC822" s="36"/>
      <c r="CD822" s="36"/>
      <c r="CE822" s="36"/>
      <c r="CF822" s="36"/>
      <c r="CG822" s="36"/>
      <c r="CH822" s="36"/>
      <c r="CI822" s="36"/>
      <c r="CJ822" s="36"/>
      <c r="CK822" s="36"/>
      <c r="CL822" s="36"/>
      <c r="CM822" s="36"/>
      <c r="CN822" s="36"/>
      <c r="CO822" s="36"/>
      <c r="CP822" s="36"/>
      <c r="CQ822" s="36"/>
      <c r="CR822" s="36"/>
      <c r="CS822" s="36"/>
      <c r="CT822" s="36"/>
      <c r="CU822" s="36"/>
      <c r="CV822" s="36"/>
      <c r="CW822" s="36"/>
      <c r="CX822" s="36"/>
      <c r="CY822" s="36"/>
      <c r="CZ822" s="36"/>
      <c r="DA822" s="36"/>
      <c r="DB822" s="36"/>
      <c r="DC822" s="36"/>
      <c r="DD822" s="36"/>
      <c r="DE822" s="36"/>
      <c r="DF822" s="36"/>
      <c r="DG822" s="36"/>
      <c r="DH822" s="36"/>
      <c r="DI822" s="36"/>
      <c r="DJ822" s="36"/>
      <c r="DK822" s="36"/>
      <c r="DL822" s="36"/>
      <c r="DM822" s="36"/>
      <c r="DN822" s="36"/>
      <c r="DO822" s="36"/>
      <c r="DP822" s="36"/>
      <c r="DQ822" s="36"/>
      <c r="DR822" s="36"/>
      <c r="DS822" s="36"/>
      <c r="DT822" s="36"/>
      <c r="DU822" s="36"/>
      <c r="DV822" s="36"/>
      <c r="DW822" s="36"/>
      <c r="DX822" s="36"/>
      <c r="DY822" s="36"/>
      <c r="DZ822" s="36"/>
      <c r="EA822" s="36"/>
      <c r="EB822" s="36"/>
      <c r="EC822" s="36"/>
      <c r="ED822" s="36"/>
      <c r="EE822" s="36"/>
      <c r="EF822" s="36"/>
      <c r="EG822" s="36"/>
      <c r="EH822" s="36"/>
      <c r="EI822" s="36"/>
      <c r="EJ822" s="36"/>
      <c r="EK822" s="36"/>
      <c r="EL822" s="36"/>
      <c r="EM822" s="36"/>
      <c r="EN822" s="36"/>
      <c r="EO822" s="36"/>
      <c r="EP822" s="36"/>
      <c r="EQ822" s="36"/>
      <c r="ER822" s="36"/>
      <c r="ES822" s="36"/>
      <c r="ET822" s="36"/>
      <c r="EU822" s="36"/>
    </row>
    <row r="823" spans="1:151" ht="183.75" customHeight="1" x14ac:dyDescent="0.3">
      <c r="A823" s="36"/>
      <c r="B823" s="36"/>
      <c r="C823" s="36"/>
      <c r="D823" s="36"/>
      <c r="E823" s="37"/>
      <c r="F823" s="36"/>
      <c r="G823" s="36"/>
      <c r="H823" s="36"/>
      <c r="I823" s="37"/>
      <c r="J823" s="38"/>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8"/>
      <c r="AS823" s="36"/>
      <c r="AT823" s="36"/>
      <c r="AU823" s="36"/>
      <c r="AV823" s="36"/>
      <c r="AW823" s="36"/>
      <c r="AX823" s="36"/>
      <c r="AY823" s="36"/>
      <c r="AZ823" s="36"/>
      <c r="BA823" s="36"/>
      <c r="BB823" s="36"/>
      <c r="BC823" s="36"/>
      <c r="BD823" s="36"/>
      <c r="BE823" s="36"/>
      <c r="BF823" s="36"/>
      <c r="BG823" s="36"/>
      <c r="BH823" s="36"/>
      <c r="BI823" s="36"/>
      <c r="BJ823" s="36"/>
      <c r="BK823" s="36"/>
      <c r="BL823" s="36"/>
      <c r="BM823" s="36"/>
      <c r="BN823" s="36"/>
      <c r="BO823" s="36"/>
      <c r="BP823" s="36"/>
      <c r="BQ823" s="36"/>
      <c r="BR823" s="36"/>
      <c r="BS823" s="36"/>
      <c r="BT823" s="36"/>
      <c r="BU823" s="36"/>
      <c r="BV823" s="36"/>
      <c r="BW823" s="36"/>
      <c r="BX823" s="36"/>
      <c r="BY823" s="36"/>
      <c r="BZ823" s="36"/>
      <c r="CA823" s="36"/>
      <c r="CB823" s="36"/>
      <c r="CC823" s="36"/>
      <c r="CD823" s="36"/>
      <c r="CE823" s="36"/>
      <c r="CF823" s="36"/>
      <c r="CG823" s="36"/>
      <c r="CH823" s="36"/>
      <c r="CI823" s="36"/>
      <c r="CJ823" s="36"/>
      <c r="CK823" s="36"/>
      <c r="CL823" s="36"/>
      <c r="CM823" s="36"/>
      <c r="CN823" s="36"/>
      <c r="CO823" s="36"/>
      <c r="CP823" s="36"/>
      <c r="CQ823" s="36"/>
      <c r="CR823" s="36"/>
      <c r="CS823" s="36"/>
      <c r="CT823" s="36"/>
      <c r="CU823" s="36"/>
      <c r="CV823" s="36"/>
      <c r="CW823" s="36"/>
      <c r="CX823" s="36"/>
      <c r="CY823" s="36"/>
      <c r="CZ823" s="36"/>
      <c r="DA823" s="36"/>
      <c r="DB823" s="36"/>
      <c r="DC823" s="36"/>
      <c r="DD823" s="36"/>
      <c r="DE823" s="36"/>
      <c r="DF823" s="36"/>
      <c r="DG823" s="36"/>
      <c r="DH823" s="36"/>
      <c r="DI823" s="36"/>
      <c r="DJ823" s="36"/>
      <c r="DK823" s="36"/>
      <c r="DL823" s="36"/>
      <c r="DM823" s="36"/>
      <c r="DN823" s="36"/>
      <c r="DO823" s="36"/>
      <c r="DP823" s="36"/>
      <c r="DQ823" s="36"/>
      <c r="DR823" s="36"/>
      <c r="DS823" s="36"/>
      <c r="DT823" s="36"/>
      <c r="DU823" s="36"/>
      <c r="DV823" s="36"/>
      <c r="DW823" s="36"/>
      <c r="DX823" s="36"/>
      <c r="DY823" s="36"/>
      <c r="DZ823" s="36"/>
      <c r="EA823" s="36"/>
      <c r="EB823" s="36"/>
      <c r="EC823" s="36"/>
      <c r="ED823" s="36"/>
      <c r="EE823" s="36"/>
      <c r="EF823" s="36"/>
      <c r="EG823" s="36"/>
      <c r="EH823" s="36"/>
      <c r="EI823" s="36"/>
      <c r="EJ823" s="36"/>
      <c r="EK823" s="36"/>
      <c r="EL823" s="36"/>
      <c r="EM823" s="36"/>
      <c r="EN823" s="36"/>
      <c r="EO823" s="36"/>
      <c r="EP823" s="36"/>
      <c r="EQ823" s="36"/>
      <c r="ER823" s="36"/>
      <c r="ES823" s="36"/>
      <c r="ET823" s="36"/>
      <c r="EU823" s="36"/>
    </row>
    <row r="824" spans="1:151" ht="183.75" customHeight="1" x14ac:dyDescent="0.3">
      <c r="A824" s="36"/>
      <c r="B824" s="36"/>
      <c r="C824" s="36"/>
      <c r="D824" s="36"/>
      <c r="E824" s="37"/>
      <c r="F824" s="36"/>
      <c r="G824" s="36"/>
      <c r="H824" s="36"/>
      <c r="I824" s="37"/>
      <c r="J824" s="38"/>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8"/>
      <c r="AS824" s="36"/>
      <c r="AT824" s="36"/>
      <c r="AU824" s="36"/>
      <c r="AV824" s="36"/>
      <c r="AW824" s="36"/>
      <c r="AX824" s="36"/>
      <c r="AY824" s="36"/>
      <c r="AZ824" s="36"/>
      <c r="BA824" s="36"/>
      <c r="BB824" s="36"/>
      <c r="BC824" s="36"/>
      <c r="BD824" s="36"/>
      <c r="BE824" s="36"/>
      <c r="BF824" s="36"/>
      <c r="BG824" s="36"/>
      <c r="BH824" s="36"/>
      <c r="BI824" s="36"/>
      <c r="BJ824" s="36"/>
      <c r="BK824" s="36"/>
      <c r="BL824" s="36"/>
      <c r="BM824" s="36"/>
      <c r="BN824" s="36"/>
      <c r="BO824" s="36"/>
      <c r="BP824" s="36"/>
      <c r="BQ824" s="36"/>
      <c r="BR824" s="36"/>
      <c r="BS824" s="36"/>
      <c r="BT824" s="36"/>
      <c r="BU824" s="36"/>
      <c r="BV824" s="36"/>
      <c r="BW824" s="36"/>
      <c r="BX824" s="36"/>
      <c r="BY824" s="36"/>
      <c r="BZ824" s="36"/>
      <c r="CA824" s="36"/>
      <c r="CB824" s="36"/>
      <c r="CC824" s="36"/>
      <c r="CD824" s="36"/>
      <c r="CE824" s="36"/>
      <c r="CF824" s="36"/>
      <c r="CG824" s="36"/>
      <c r="CH824" s="36"/>
      <c r="CI824" s="36"/>
      <c r="CJ824" s="36"/>
      <c r="CK824" s="36"/>
      <c r="CL824" s="36"/>
      <c r="CM824" s="36"/>
      <c r="CN824" s="36"/>
      <c r="CO824" s="36"/>
      <c r="CP824" s="36"/>
      <c r="CQ824" s="36"/>
      <c r="CR824" s="36"/>
      <c r="CS824" s="36"/>
      <c r="CT824" s="36"/>
      <c r="CU824" s="36"/>
      <c r="CV824" s="36"/>
      <c r="CW824" s="36"/>
      <c r="CX824" s="36"/>
      <c r="CY824" s="36"/>
      <c r="CZ824" s="36"/>
      <c r="DA824" s="36"/>
      <c r="DB824" s="36"/>
      <c r="DC824" s="36"/>
      <c r="DD824" s="36"/>
      <c r="DE824" s="36"/>
      <c r="DF824" s="36"/>
      <c r="DG824" s="36"/>
      <c r="DH824" s="36"/>
      <c r="DI824" s="36"/>
      <c r="DJ824" s="36"/>
      <c r="DK824" s="36"/>
      <c r="DL824" s="36"/>
      <c r="DM824" s="36"/>
      <c r="DN824" s="36"/>
      <c r="DO824" s="36"/>
      <c r="DP824" s="36"/>
      <c r="DQ824" s="36"/>
      <c r="DR824" s="36"/>
      <c r="DS824" s="36"/>
      <c r="DT824" s="36"/>
      <c r="DU824" s="36"/>
      <c r="DV824" s="36"/>
      <c r="DW824" s="36"/>
      <c r="DX824" s="36"/>
      <c r="DY824" s="36"/>
      <c r="DZ824" s="36"/>
      <c r="EA824" s="36"/>
      <c r="EB824" s="36"/>
      <c r="EC824" s="36"/>
      <c r="ED824" s="36"/>
      <c r="EE824" s="36"/>
      <c r="EF824" s="36"/>
      <c r="EG824" s="36"/>
      <c r="EH824" s="36"/>
      <c r="EI824" s="36"/>
      <c r="EJ824" s="36"/>
      <c r="EK824" s="36"/>
      <c r="EL824" s="36"/>
      <c r="EM824" s="36"/>
      <c r="EN824" s="36"/>
      <c r="EO824" s="36"/>
      <c r="EP824" s="36"/>
      <c r="EQ824" s="36"/>
      <c r="ER824" s="36"/>
      <c r="ES824" s="36"/>
      <c r="ET824" s="36"/>
      <c r="EU824" s="36"/>
    </row>
    <row r="825" spans="1:151" ht="183.75" customHeight="1" x14ac:dyDescent="0.3">
      <c r="A825" s="36"/>
      <c r="B825" s="36"/>
      <c r="C825" s="36"/>
      <c r="D825" s="36"/>
      <c r="E825" s="37"/>
      <c r="F825" s="36"/>
      <c r="G825" s="36"/>
      <c r="H825" s="36"/>
      <c r="I825" s="37"/>
      <c r="J825" s="38"/>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8"/>
      <c r="AS825" s="36"/>
      <c r="AT825" s="36"/>
      <c r="AU825" s="36"/>
      <c r="AV825" s="36"/>
      <c r="AW825" s="36"/>
      <c r="AX825" s="36"/>
      <c r="AY825" s="36"/>
      <c r="AZ825" s="36"/>
      <c r="BA825" s="36"/>
      <c r="BB825" s="36"/>
      <c r="BC825" s="36"/>
      <c r="BD825" s="36"/>
      <c r="BE825" s="36"/>
      <c r="BF825" s="36"/>
      <c r="BG825" s="36"/>
      <c r="BH825" s="36"/>
      <c r="BI825" s="36"/>
      <c r="BJ825" s="36"/>
      <c r="BK825" s="36"/>
      <c r="BL825" s="36"/>
      <c r="BM825" s="36"/>
      <c r="BN825" s="36"/>
      <c r="BO825" s="36"/>
      <c r="BP825" s="36"/>
      <c r="BQ825" s="36"/>
      <c r="BR825" s="36"/>
      <c r="BS825" s="36"/>
      <c r="BT825" s="36"/>
      <c r="BU825" s="36"/>
      <c r="BV825" s="36"/>
      <c r="BW825" s="36"/>
      <c r="BX825" s="36"/>
      <c r="BY825" s="36"/>
      <c r="BZ825" s="36"/>
      <c r="CA825" s="36"/>
      <c r="CB825" s="36"/>
      <c r="CC825" s="36"/>
      <c r="CD825" s="36"/>
      <c r="CE825" s="36"/>
      <c r="CF825" s="36"/>
      <c r="CG825" s="36"/>
      <c r="CH825" s="36"/>
      <c r="CI825" s="36"/>
      <c r="CJ825" s="36"/>
      <c r="CK825" s="36"/>
      <c r="CL825" s="36"/>
      <c r="CM825" s="36"/>
      <c r="CN825" s="36"/>
      <c r="CO825" s="36"/>
      <c r="CP825" s="36"/>
      <c r="CQ825" s="36"/>
      <c r="CR825" s="36"/>
      <c r="CS825" s="36"/>
      <c r="CT825" s="36"/>
      <c r="CU825" s="36"/>
      <c r="CV825" s="36"/>
      <c r="CW825" s="36"/>
      <c r="CX825" s="36"/>
      <c r="CY825" s="36"/>
      <c r="CZ825" s="36"/>
      <c r="DA825" s="36"/>
      <c r="DB825" s="36"/>
      <c r="DC825" s="36"/>
      <c r="DD825" s="36"/>
      <c r="DE825" s="36"/>
      <c r="DF825" s="36"/>
      <c r="DG825" s="36"/>
      <c r="DH825" s="36"/>
      <c r="DI825" s="36"/>
      <c r="DJ825" s="36"/>
      <c r="DK825" s="36"/>
      <c r="DL825" s="36"/>
      <c r="DM825" s="36"/>
      <c r="DN825" s="36"/>
      <c r="DO825" s="36"/>
      <c r="DP825" s="36"/>
      <c r="DQ825" s="36"/>
      <c r="DR825" s="36"/>
      <c r="DS825" s="36"/>
      <c r="DT825" s="36"/>
      <c r="DU825" s="36"/>
      <c r="DV825" s="36"/>
      <c r="DW825" s="36"/>
      <c r="DX825" s="36"/>
      <c r="DY825" s="36"/>
      <c r="DZ825" s="36"/>
      <c r="EA825" s="36"/>
      <c r="EB825" s="36"/>
      <c r="EC825" s="36"/>
      <c r="ED825" s="36"/>
      <c r="EE825" s="36"/>
      <c r="EF825" s="36"/>
      <c r="EG825" s="36"/>
      <c r="EH825" s="36"/>
      <c r="EI825" s="36"/>
      <c r="EJ825" s="36"/>
      <c r="EK825" s="36"/>
      <c r="EL825" s="36"/>
      <c r="EM825" s="36"/>
      <c r="EN825" s="36"/>
      <c r="EO825" s="36"/>
      <c r="EP825" s="36"/>
      <c r="EQ825" s="36"/>
      <c r="ER825" s="36"/>
      <c r="ES825" s="36"/>
      <c r="ET825" s="36"/>
      <c r="EU825" s="36"/>
    </row>
    <row r="826" spans="1:151" ht="183.75" customHeight="1" x14ac:dyDescent="0.3">
      <c r="A826" s="36"/>
      <c r="B826" s="36"/>
      <c r="C826" s="36"/>
      <c r="D826" s="36"/>
      <c r="E826" s="37"/>
      <c r="F826" s="36"/>
      <c r="G826" s="36"/>
      <c r="H826" s="36"/>
      <c r="I826" s="37"/>
      <c r="J826" s="38"/>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8"/>
      <c r="AS826" s="36"/>
      <c r="AT826" s="36"/>
      <c r="AU826" s="36"/>
      <c r="AV826" s="36"/>
      <c r="AW826" s="36"/>
      <c r="AX826" s="36"/>
      <c r="AY826" s="36"/>
      <c r="AZ826" s="36"/>
      <c r="BA826" s="36"/>
      <c r="BB826" s="36"/>
      <c r="BC826" s="36"/>
      <c r="BD826" s="36"/>
      <c r="BE826" s="36"/>
      <c r="BF826" s="36"/>
      <c r="BG826" s="36"/>
      <c r="BH826" s="36"/>
      <c r="BI826" s="36"/>
      <c r="BJ826" s="36"/>
      <c r="BK826" s="36"/>
      <c r="BL826" s="36"/>
      <c r="BM826" s="36"/>
      <c r="BN826" s="36"/>
      <c r="BO826" s="36"/>
      <c r="BP826" s="36"/>
      <c r="BQ826" s="36"/>
      <c r="BR826" s="36"/>
      <c r="BS826" s="36"/>
      <c r="BT826" s="36"/>
      <c r="BU826" s="36"/>
      <c r="BV826" s="36"/>
      <c r="BW826" s="36"/>
      <c r="BX826" s="36"/>
      <c r="BY826" s="36"/>
      <c r="BZ826" s="36"/>
      <c r="CA826" s="36"/>
      <c r="CB826" s="36"/>
      <c r="CC826" s="36"/>
      <c r="CD826" s="36"/>
      <c r="CE826" s="36"/>
      <c r="CF826" s="36"/>
      <c r="CG826" s="36"/>
      <c r="CH826" s="36"/>
      <c r="CI826" s="36"/>
      <c r="CJ826" s="36"/>
      <c r="CK826" s="36"/>
      <c r="CL826" s="36"/>
      <c r="CM826" s="36"/>
      <c r="CN826" s="36"/>
      <c r="CO826" s="36"/>
      <c r="CP826" s="36"/>
      <c r="CQ826" s="36"/>
      <c r="CR826" s="36"/>
      <c r="CS826" s="36"/>
      <c r="CT826" s="36"/>
      <c r="CU826" s="36"/>
      <c r="CV826" s="36"/>
      <c r="CW826" s="36"/>
      <c r="CX826" s="36"/>
      <c r="CY826" s="36"/>
      <c r="CZ826" s="36"/>
      <c r="DA826" s="36"/>
      <c r="DB826" s="36"/>
      <c r="DC826" s="36"/>
      <c r="DD826" s="36"/>
      <c r="DE826" s="36"/>
      <c r="DF826" s="36"/>
      <c r="DG826" s="36"/>
      <c r="DH826" s="36"/>
      <c r="DI826" s="36"/>
      <c r="DJ826" s="36"/>
      <c r="DK826" s="36"/>
      <c r="DL826" s="36"/>
      <c r="DM826" s="36"/>
      <c r="DN826" s="36"/>
      <c r="DO826" s="36"/>
      <c r="DP826" s="36"/>
      <c r="DQ826" s="36"/>
      <c r="DR826" s="36"/>
      <c r="DS826" s="36"/>
      <c r="DT826" s="36"/>
      <c r="DU826" s="36"/>
      <c r="DV826" s="36"/>
      <c r="DW826" s="36"/>
      <c r="DX826" s="36"/>
      <c r="DY826" s="36"/>
      <c r="DZ826" s="36"/>
      <c r="EA826" s="36"/>
      <c r="EB826" s="36"/>
      <c r="EC826" s="36"/>
      <c r="ED826" s="36"/>
      <c r="EE826" s="36"/>
      <c r="EF826" s="36"/>
      <c r="EG826" s="36"/>
      <c r="EH826" s="36"/>
      <c r="EI826" s="36"/>
      <c r="EJ826" s="36"/>
      <c r="EK826" s="36"/>
      <c r="EL826" s="36"/>
      <c r="EM826" s="36"/>
      <c r="EN826" s="36"/>
      <c r="EO826" s="36"/>
      <c r="EP826" s="36"/>
      <c r="EQ826" s="36"/>
      <c r="ER826" s="36"/>
      <c r="ES826" s="36"/>
      <c r="ET826" s="36"/>
      <c r="EU826" s="36"/>
    </row>
    <row r="827" spans="1:151" ht="183.75" customHeight="1" x14ac:dyDescent="0.3">
      <c r="A827" s="36"/>
      <c r="B827" s="36"/>
      <c r="C827" s="36"/>
      <c r="D827" s="36"/>
      <c r="E827" s="37"/>
      <c r="F827" s="36"/>
      <c r="G827" s="36"/>
      <c r="H827" s="36"/>
      <c r="I827" s="37"/>
      <c r="J827" s="38"/>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8"/>
      <c r="AS827" s="36"/>
      <c r="AT827" s="36"/>
      <c r="AU827" s="36"/>
      <c r="AV827" s="36"/>
      <c r="AW827" s="36"/>
      <c r="AX827" s="36"/>
      <c r="AY827" s="36"/>
      <c r="AZ827" s="36"/>
      <c r="BA827" s="36"/>
      <c r="BB827" s="36"/>
      <c r="BC827" s="36"/>
      <c r="BD827" s="36"/>
      <c r="BE827" s="36"/>
      <c r="BF827" s="36"/>
      <c r="BG827" s="36"/>
      <c r="BH827" s="36"/>
      <c r="BI827" s="36"/>
      <c r="BJ827" s="36"/>
      <c r="BK827" s="36"/>
      <c r="BL827" s="36"/>
      <c r="BM827" s="36"/>
      <c r="BN827" s="36"/>
      <c r="BO827" s="36"/>
      <c r="BP827" s="36"/>
      <c r="BQ827" s="36"/>
      <c r="BR827" s="36"/>
      <c r="BS827" s="36"/>
      <c r="BT827" s="36"/>
      <c r="BU827" s="36"/>
      <c r="BV827" s="36"/>
      <c r="BW827" s="36"/>
      <c r="BX827" s="36"/>
      <c r="BY827" s="36"/>
      <c r="BZ827" s="36"/>
      <c r="CA827" s="36"/>
      <c r="CB827" s="36"/>
      <c r="CC827" s="36"/>
      <c r="CD827" s="36"/>
      <c r="CE827" s="36"/>
      <c r="CF827" s="36"/>
      <c r="CG827" s="36"/>
      <c r="CH827" s="36"/>
      <c r="CI827" s="36"/>
      <c r="CJ827" s="36"/>
      <c r="CK827" s="36"/>
      <c r="CL827" s="36"/>
      <c r="CM827" s="36"/>
      <c r="CN827" s="36"/>
      <c r="CO827" s="36"/>
      <c r="CP827" s="36"/>
      <c r="CQ827" s="36"/>
      <c r="CR827" s="36"/>
      <c r="CS827" s="36"/>
      <c r="CT827" s="36"/>
      <c r="CU827" s="36"/>
      <c r="CV827" s="36"/>
      <c r="CW827" s="36"/>
      <c r="CX827" s="36"/>
      <c r="CY827" s="36"/>
      <c r="CZ827" s="36"/>
      <c r="DA827" s="36"/>
      <c r="DB827" s="36"/>
      <c r="DC827" s="36"/>
      <c r="DD827" s="36"/>
      <c r="DE827" s="36"/>
      <c r="DF827" s="36"/>
      <c r="DG827" s="36"/>
      <c r="DH827" s="36"/>
      <c r="DI827" s="36"/>
      <c r="DJ827" s="36"/>
      <c r="DK827" s="36"/>
      <c r="DL827" s="36"/>
      <c r="DM827" s="36"/>
      <c r="DN827" s="36"/>
      <c r="DO827" s="36"/>
      <c r="DP827" s="36"/>
      <c r="DQ827" s="36"/>
      <c r="DR827" s="36"/>
      <c r="DS827" s="36"/>
      <c r="DT827" s="36"/>
      <c r="DU827" s="36"/>
      <c r="DV827" s="36"/>
      <c r="DW827" s="36"/>
      <c r="DX827" s="36"/>
      <c r="DY827" s="36"/>
      <c r="DZ827" s="36"/>
      <c r="EA827" s="36"/>
      <c r="EB827" s="36"/>
      <c r="EC827" s="36"/>
      <c r="ED827" s="36"/>
      <c r="EE827" s="36"/>
      <c r="EF827" s="36"/>
      <c r="EG827" s="36"/>
      <c r="EH827" s="36"/>
      <c r="EI827" s="36"/>
      <c r="EJ827" s="36"/>
      <c r="EK827" s="36"/>
      <c r="EL827" s="36"/>
      <c r="EM827" s="36"/>
      <c r="EN827" s="36"/>
      <c r="EO827" s="36"/>
      <c r="EP827" s="36"/>
      <c r="EQ827" s="36"/>
      <c r="ER827" s="36"/>
      <c r="ES827" s="36"/>
      <c r="ET827" s="36"/>
      <c r="EU827" s="36"/>
    </row>
    <row r="828" spans="1:151" ht="183.75" customHeight="1" x14ac:dyDescent="0.3">
      <c r="A828" s="36"/>
      <c r="B828" s="36"/>
      <c r="C828" s="36"/>
      <c r="D828" s="36"/>
      <c r="E828" s="37"/>
      <c r="F828" s="36"/>
      <c r="G828" s="36"/>
      <c r="H828" s="36"/>
      <c r="I828" s="37"/>
      <c r="J828" s="38"/>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8"/>
      <c r="AS828" s="36"/>
      <c r="AT828" s="36"/>
      <c r="AU828" s="36"/>
      <c r="AV828" s="36"/>
      <c r="AW828" s="36"/>
      <c r="AX828" s="36"/>
      <c r="AY828" s="36"/>
      <c r="AZ828" s="36"/>
      <c r="BA828" s="36"/>
      <c r="BB828" s="36"/>
      <c r="BC828" s="36"/>
      <c r="BD828" s="36"/>
      <c r="BE828" s="36"/>
      <c r="BF828" s="36"/>
      <c r="BG828" s="36"/>
      <c r="BH828" s="36"/>
      <c r="BI828" s="36"/>
      <c r="BJ828" s="36"/>
      <c r="BK828" s="36"/>
      <c r="BL828" s="36"/>
      <c r="BM828" s="36"/>
      <c r="BN828" s="36"/>
      <c r="BO828" s="36"/>
      <c r="BP828" s="36"/>
      <c r="BQ828" s="36"/>
      <c r="BR828" s="36"/>
      <c r="BS828" s="36"/>
      <c r="BT828" s="36"/>
      <c r="BU828" s="36"/>
      <c r="BV828" s="36"/>
      <c r="BW828" s="36"/>
      <c r="BX828" s="36"/>
      <c r="BY828" s="36"/>
      <c r="BZ828" s="36"/>
      <c r="CA828" s="36"/>
      <c r="CB828" s="36"/>
      <c r="CC828" s="36"/>
      <c r="CD828" s="36"/>
      <c r="CE828" s="36"/>
      <c r="CF828" s="36"/>
      <c r="CG828" s="36"/>
      <c r="CH828" s="36"/>
      <c r="CI828" s="36"/>
      <c r="CJ828" s="36"/>
      <c r="CK828" s="36"/>
      <c r="CL828" s="36"/>
      <c r="CM828" s="36"/>
      <c r="CN828" s="36"/>
      <c r="CO828" s="36"/>
      <c r="CP828" s="36"/>
      <c r="CQ828" s="36"/>
      <c r="CR828" s="36"/>
      <c r="CS828" s="36"/>
      <c r="CT828" s="36"/>
      <c r="CU828" s="36"/>
      <c r="CV828" s="36"/>
      <c r="CW828" s="36"/>
      <c r="CX828" s="36"/>
      <c r="CY828" s="36"/>
      <c r="CZ828" s="36"/>
      <c r="DA828" s="36"/>
      <c r="DB828" s="36"/>
      <c r="DC828" s="36"/>
      <c r="DD828" s="36"/>
      <c r="DE828" s="36"/>
      <c r="DF828" s="36"/>
      <c r="DG828" s="36"/>
      <c r="DH828" s="36"/>
      <c r="DI828" s="36"/>
      <c r="DJ828" s="36"/>
      <c r="DK828" s="36"/>
      <c r="DL828" s="36"/>
      <c r="DM828" s="36"/>
      <c r="DN828" s="36"/>
      <c r="DO828" s="36"/>
      <c r="DP828" s="36"/>
      <c r="DQ828" s="36"/>
      <c r="DR828" s="36"/>
      <c r="DS828" s="36"/>
      <c r="DT828" s="36"/>
      <c r="DU828" s="36"/>
      <c r="DV828" s="36"/>
      <c r="DW828" s="36"/>
      <c r="DX828" s="36"/>
      <c r="DY828" s="36"/>
      <c r="DZ828" s="36"/>
      <c r="EA828" s="36"/>
      <c r="EB828" s="36"/>
      <c r="EC828" s="36"/>
      <c r="ED828" s="36"/>
      <c r="EE828" s="36"/>
      <c r="EF828" s="36"/>
      <c r="EG828" s="36"/>
      <c r="EH828" s="36"/>
      <c r="EI828" s="36"/>
      <c r="EJ828" s="36"/>
      <c r="EK828" s="36"/>
      <c r="EL828" s="36"/>
      <c r="EM828" s="36"/>
      <c r="EN828" s="36"/>
      <c r="EO828" s="36"/>
      <c r="EP828" s="36"/>
      <c r="EQ828" s="36"/>
      <c r="ER828" s="36"/>
      <c r="ES828" s="36"/>
      <c r="ET828" s="36"/>
      <c r="EU828" s="36"/>
    </row>
    <row r="829" spans="1:151" ht="183.75" customHeight="1" x14ac:dyDescent="0.3">
      <c r="A829" s="36"/>
      <c r="B829" s="36"/>
      <c r="C829" s="36"/>
      <c r="D829" s="36"/>
      <c r="E829" s="37"/>
      <c r="F829" s="36"/>
      <c r="G829" s="36"/>
      <c r="H829" s="36"/>
      <c r="I829" s="37"/>
      <c r="J829" s="38"/>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8"/>
      <c r="AS829" s="36"/>
      <c r="AT829" s="36"/>
      <c r="AU829" s="36"/>
      <c r="AV829" s="36"/>
      <c r="AW829" s="36"/>
      <c r="AX829" s="36"/>
      <c r="AY829" s="36"/>
      <c r="AZ829" s="36"/>
      <c r="BA829" s="36"/>
      <c r="BB829" s="36"/>
      <c r="BC829" s="36"/>
      <c r="BD829" s="36"/>
      <c r="BE829" s="36"/>
      <c r="BF829" s="36"/>
      <c r="BG829" s="36"/>
      <c r="BH829" s="36"/>
      <c r="BI829" s="36"/>
      <c r="BJ829" s="36"/>
      <c r="BK829" s="36"/>
      <c r="BL829" s="36"/>
      <c r="BM829" s="36"/>
      <c r="BN829" s="36"/>
      <c r="BO829" s="36"/>
      <c r="BP829" s="36"/>
      <c r="BQ829" s="36"/>
      <c r="BR829" s="36"/>
      <c r="BS829" s="36"/>
      <c r="BT829" s="36"/>
      <c r="BU829" s="36"/>
      <c r="BV829" s="36"/>
      <c r="BW829" s="36"/>
      <c r="BX829" s="36"/>
      <c r="BY829" s="36"/>
      <c r="BZ829" s="36"/>
      <c r="CA829" s="36"/>
      <c r="CB829" s="36"/>
      <c r="CC829" s="36"/>
      <c r="CD829" s="36"/>
      <c r="CE829" s="36"/>
      <c r="CF829" s="36"/>
      <c r="CG829" s="36"/>
      <c r="CH829" s="36"/>
      <c r="CI829" s="36"/>
      <c r="CJ829" s="36"/>
      <c r="CK829" s="36"/>
      <c r="CL829" s="36"/>
      <c r="CM829" s="36"/>
      <c r="CN829" s="36"/>
      <c r="CO829" s="36"/>
      <c r="CP829" s="36"/>
      <c r="CQ829" s="36"/>
      <c r="CR829" s="36"/>
      <c r="CS829" s="36"/>
      <c r="CT829" s="36"/>
      <c r="CU829" s="36"/>
      <c r="CV829" s="36"/>
      <c r="CW829" s="36"/>
      <c r="CX829" s="36"/>
      <c r="CY829" s="36"/>
      <c r="CZ829" s="36"/>
      <c r="DA829" s="36"/>
      <c r="DB829" s="36"/>
      <c r="DC829" s="36"/>
      <c r="DD829" s="36"/>
      <c r="DE829" s="36"/>
      <c r="DF829" s="36"/>
      <c r="DG829" s="36"/>
      <c r="DH829" s="36"/>
      <c r="DI829" s="36"/>
      <c r="DJ829" s="36"/>
      <c r="DK829" s="36"/>
      <c r="DL829" s="36"/>
      <c r="DM829" s="36"/>
      <c r="DN829" s="36"/>
      <c r="DO829" s="36"/>
      <c r="DP829" s="36"/>
      <c r="DQ829" s="36"/>
      <c r="DR829" s="36"/>
      <c r="DS829" s="36"/>
      <c r="DT829" s="36"/>
      <c r="DU829" s="36"/>
      <c r="DV829" s="36"/>
      <c r="DW829" s="36"/>
      <c r="DX829" s="36"/>
      <c r="DY829" s="36"/>
      <c r="DZ829" s="36"/>
      <c r="EA829" s="36"/>
      <c r="EB829" s="36"/>
      <c r="EC829" s="36"/>
      <c r="ED829" s="36"/>
      <c r="EE829" s="36"/>
      <c r="EF829" s="36"/>
      <c r="EG829" s="36"/>
      <c r="EH829" s="36"/>
      <c r="EI829" s="36"/>
      <c r="EJ829" s="36"/>
      <c r="EK829" s="36"/>
      <c r="EL829" s="36"/>
      <c r="EM829" s="36"/>
      <c r="EN829" s="36"/>
      <c r="EO829" s="36"/>
      <c r="EP829" s="36"/>
      <c r="EQ829" s="36"/>
      <c r="ER829" s="36"/>
      <c r="ES829" s="36"/>
      <c r="ET829" s="36"/>
      <c r="EU829" s="36"/>
    </row>
    <row r="830" spans="1:151" ht="183.75" customHeight="1" x14ac:dyDescent="0.3">
      <c r="A830" s="36"/>
      <c r="B830" s="36"/>
      <c r="C830" s="36"/>
      <c r="D830" s="36"/>
      <c r="E830" s="37"/>
      <c r="F830" s="36"/>
      <c r="G830" s="36"/>
      <c r="H830" s="36"/>
      <c r="I830" s="37"/>
      <c r="J830" s="38"/>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8"/>
      <c r="AS830" s="36"/>
      <c r="AT830" s="36"/>
      <c r="AU830" s="36"/>
      <c r="AV830" s="36"/>
      <c r="AW830" s="36"/>
      <c r="AX830" s="36"/>
      <c r="AY830" s="36"/>
      <c r="AZ830" s="36"/>
      <c r="BA830" s="36"/>
      <c r="BB830" s="36"/>
      <c r="BC830" s="36"/>
      <c r="BD830" s="36"/>
      <c r="BE830" s="36"/>
      <c r="BF830" s="36"/>
      <c r="BG830" s="36"/>
      <c r="BH830" s="36"/>
      <c r="BI830" s="36"/>
      <c r="BJ830" s="36"/>
      <c r="BK830" s="36"/>
      <c r="BL830" s="36"/>
      <c r="BM830" s="36"/>
      <c r="BN830" s="36"/>
      <c r="BO830" s="36"/>
      <c r="BP830" s="36"/>
      <c r="BQ830" s="36"/>
      <c r="BR830" s="36"/>
      <c r="BS830" s="36"/>
      <c r="BT830" s="36"/>
      <c r="BU830" s="36"/>
      <c r="BV830" s="36"/>
      <c r="BW830" s="36"/>
      <c r="BX830" s="36"/>
      <c r="BY830" s="36"/>
      <c r="BZ830" s="36"/>
      <c r="CA830" s="36"/>
      <c r="CB830" s="36"/>
      <c r="CC830" s="36"/>
      <c r="CD830" s="36"/>
      <c r="CE830" s="36"/>
      <c r="CF830" s="36"/>
      <c r="CG830" s="36"/>
      <c r="CH830" s="36"/>
      <c r="CI830" s="36"/>
      <c r="CJ830" s="36"/>
      <c r="CK830" s="36"/>
      <c r="CL830" s="36"/>
      <c r="CM830" s="36"/>
      <c r="CN830" s="36"/>
      <c r="CO830" s="36"/>
      <c r="CP830" s="36"/>
      <c r="CQ830" s="36"/>
      <c r="CR830" s="36"/>
      <c r="CS830" s="36"/>
      <c r="CT830" s="36"/>
      <c r="CU830" s="36"/>
      <c r="CV830" s="36"/>
      <c r="CW830" s="36"/>
      <c r="CX830" s="36"/>
      <c r="CY830" s="36"/>
      <c r="CZ830" s="36"/>
      <c r="DA830" s="36"/>
      <c r="DB830" s="36"/>
      <c r="DC830" s="36"/>
      <c r="DD830" s="36"/>
      <c r="DE830" s="36"/>
      <c r="DF830" s="36"/>
      <c r="DG830" s="36"/>
      <c r="DH830" s="36"/>
      <c r="DI830" s="36"/>
      <c r="DJ830" s="36"/>
      <c r="DK830" s="36"/>
      <c r="DL830" s="36"/>
      <c r="DM830" s="36"/>
      <c r="DN830" s="36"/>
      <c r="DO830" s="36"/>
      <c r="DP830" s="36"/>
      <c r="DQ830" s="36"/>
      <c r="DR830" s="36"/>
      <c r="DS830" s="36"/>
      <c r="DT830" s="36"/>
      <c r="DU830" s="36"/>
      <c r="DV830" s="36"/>
      <c r="DW830" s="36"/>
      <c r="DX830" s="36"/>
      <c r="DY830" s="36"/>
      <c r="DZ830" s="36"/>
      <c r="EA830" s="36"/>
      <c r="EB830" s="36"/>
      <c r="EC830" s="36"/>
      <c r="ED830" s="36"/>
      <c r="EE830" s="36"/>
      <c r="EF830" s="36"/>
      <c r="EG830" s="36"/>
      <c r="EH830" s="36"/>
      <c r="EI830" s="36"/>
      <c r="EJ830" s="36"/>
      <c r="EK830" s="36"/>
      <c r="EL830" s="36"/>
      <c r="EM830" s="36"/>
      <c r="EN830" s="36"/>
      <c r="EO830" s="36"/>
      <c r="EP830" s="36"/>
      <c r="EQ830" s="36"/>
      <c r="ER830" s="36"/>
      <c r="ES830" s="36"/>
      <c r="ET830" s="36"/>
      <c r="EU830" s="36"/>
    </row>
    <row r="831" spans="1:151" ht="183.75" customHeight="1" x14ac:dyDescent="0.3">
      <c r="A831" s="36"/>
      <c r="B831" s="36"/>
      <c r="C831" s="36"/>
      <c r="D831" s="36"/>
      <c r="E831" s="37"/>
      <c r="F831" s="36"/>
      <c r="G831" s="36"/>
      <c r="H831" s="36"/>
      <c r="I831" s="37"/>
      <c r="J831" s="38"/>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8"/>
      <c r="AS831" s="36"/>
      <c r="AT831" s="36"/>
      <c r="AU831" s="36"/>
      <c r="AV831" s="36"/>
      <c r="AW831" s="36"/>
      <c r="AX831" s="36"/>
      <c r="AY831" s="36"/>
      <c r="AZ831" s="36"/>
      <c r="BA831" s="36"/>
      <c r="BB831" s="36"/>
      <c r="BC831" s="36"/>
      <c r="BD831" s="36"/>
      <c r="BE831" s="36"/>
      <c r="BF831" s="36"/>
      <c r="BG831" s="36"/>
      <c r="BH831" s="36"/>
      <c r="BI831" s="36"/>
      <c r="BJ831" s="36"/>
      <c r="BK831" s="36"/>
      <c r="BL831" s="36"/>
      <c r="BM831" s="36"/>
      <c r="BN831" s="36"/>
      <c r="BO831" s="36"/>
      <c r="BP831" s="36"/>
      <c r="BQ831" s="36"/>
      <c r="BR831" s="36"/>
      <c r="BS831" s="36"/>
      <c r="BT831" s="36"/>
      <c r="BU831" s="36"/>
      <c r="BV831" s="36"/>
      <c r="BW831" s="36"/>
      <c r="BX831" s="36"/>
      <c r="BY831" s="36"/>
      <c r="BZ831" s="36"/>
      <c r="CA831" s="36"/>
      <c r="CB831" s="36"/>
      <c r="CC831" s="36"/>
      <c r="CD831" s="36"/>
      <c r="CE831" s="36"/>
      <c r="CF831" s="36"/>
      <c r="CG831" s="36"/>
      <c r="CH831" s="36"/>
      <c r="CI831" s="36"/>
      <c r="CJ831" s="36"/>
      <c r="CK831" s="36"/>
      <c r="CL831" s="36"/>
      <c r="CM831" s="36"/>
      <c r="CN831" s="36"/>
      <c r="CO831" s="36"/>
      <c r="CP831" s="36"/>
      <c r="CQ831" s="36"/>
      <c r="CR831" s="36"/>
      <c r="CS831" s="36"/>
      <c r="CT831" s="36"/>
      <c r="CU831" s="36"/>
      <c r="CV831" s="36"/>
      <c r="CW831" s="36"/>
      <c r="CX831" s="36"/>
      <c r="CY831" s="36"/>
      <c r="CZ831" s="36"/>
      <c r="DA831" s="36"/>
      <c r="DB831" s="36"/>
      <c r="DC831" s="36"/>
      <c r="DD831" s="36"/>
      <c r="DE831" s="36"/>
      <c r="DF831" s="36"/>
      <c r="DG831" s="36"/>
      <c r="DH831" s="36"/>
      <c r="DI831" s="36"/>
      <c r="DJ831" s="36"/>
      <c r="DK831" s="36"/>
      <c r="DL831" s="36"/>
      <c r="DM831" s="36"/>
      <c r="DN831" s="36"/>
      <c r="DO831" s="36"/>
      <c r="DP831" s="36"/>
      <c r="DQ831" s="36"/>
      <c r="DR831" s="36"/>
      <c r="DS831" s="36"/>
      <c r="DT831" s="36"/>
      <c r="DU831" s="36"/>
      <c r="DV831" s="36"/>
      <c r="DW831" s="36"/>
      <c r="DX831" s="36"/>
      <c r="DY831" s="36"/>
      <c r="DZ831" s="36"/>
      <c r="EA831" s="36"/>
      <c r="EB831" s="36"/>
      <c r="EC831" s="36"/>
      <c r="ED831" s="36"/>
      <c r="EE831" s="36"/>
      <c r="EF831" s="36"/>
      <c r="EG831" s="36"/>
      <c r="EH831" s="36"/>
      <c r="EI831" s="36"/>
      <c r="EJ831" s="36"/>
      <c r="EK831" s="36"/>
      <c r="EL831" s="36"/>
      <c r="EM831" s="36"/>
      <c r="EN831" s="36"/>
      <c r="EO831" s="36"/>
      <c r="EP831" s="36"/>
      <c r="EQ831" s="36"/>
      <c r="ER831" s="36"/>
      <c r="ES831" s="36"/>
      <c r="ET831" s="36"/>
      <c r="EU831" s="36"/>
    </row>
    <row r="832" spans="1:151" ht="183.75" customHeight="1" x14ac:dyDescent="0.3">
      <c r="A832" s="36"/>
      <c r="B832" s="36"/>
      <c r="C832" s="36"/>
      <c r="D832" s="36"/>
      <c r="E832" s="37"/>
      <c r="F832" s="36"/>
      <c r="G832" s="36"/>
      <c r="H832" s="36"/>
      <c r="I832" s="37"/>
      <c r="J832" s="38"/>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8"/>
      <c r="AS832" s="36"/>
      <c r="AT832" s="36"/>
      <c r="AU832" s="36"/>
      <c r="AV832" s="36"/>
      <c r="AW832" s="36"/>
      <c r="AX832" s="36"/>
      <c r="AY832" s="36"/>
      <c r="AZ832" s="36"/>
      <c r="BA832" s="36"/>
      <c r="BB832" s="36"/>
      <c r="BC832" s="36"/>
      <c r="BD832" s="36"/>
      <c r="BE832" s="36"/>
      <c r="BF832" s="36"/>
      <c r="BG832" s="36"/>
      <c r="BH832" s="36"/>
      <c r="BI832" s="36"/>
      <c r="BJ832" s="36"/>
      <c r="BK832" s="36"/>
      <c r="BL832" s="36"/>
      <c r="BM832" s="36"/>
      <c r="BN832" s="36"/>
      <c r="BO832" s="36"/>
      <c r="BP832" s="36"/>
      <c r="BQ832" s="36"/>
      <c r="BR832" s="36"/>
      <c r="BS832" s="36"/>
      <c r="BT832" s="36"/>
      <c r="BU832" s="36"/>
      <c r="BV832" s="36"/>
      <c r="BW832" s="36"/>
      <c r="BX832" s="36"/>
      <c r="BY832" s="36"/>
      <c r="BZ832" s="36"/>
      <c r="CA832" s="36"/>
      <c r="CB832" s="36"/>
      <c r="CC832" s="36"/>
      <c r="CD832" s="36"/>
      <c r="CE832" s="36"/>
      <c r="CF832" s="36"/>
      <c r="CG832" s="36"/>
      <c r="CH832" s="36"/>
      <c r="CI832" s="36"/>
      <c r="CJ832" s="36"/>
      <c r="CK832" s="36"/>
      <c r="CL832" s="36"/>
      <c r="CM832" s="36"/>
      <c r="CN832" s="36"/>
      <c r="CO832" s="36"/>
      <c r="CP832" s="36"/>
      <c r="CQ832" s="36"/>
      <c r="CR832" s="36"/>
      <c r="CS832" s="36"/>
      <c r="CT832" s="36"/>
      <c r="CU832" s="36"/>
      <c r="CV832" s="36"/>
      <c r="CW832" s="36"/>
      <c r="CX832" s="36"/>
      <c r="CY832" s="36"/>
      <c r="CZ832" s="36"/>
      <c r="DA832" s="36"/>
      <c r="DB832" s="36"/>
      <c r="DC832" s="36"/>
      <c r="DD832" s="36"/>
      <c r="DE832" s="36"/>
      <c r="DF832" s="36"/>
      <c r="DG832" s="36"/>
      <c r="DH832" s="36"/>
      <c r="DI832" s="36"/>
      <c r="DJ832" s="36"/>
      <c r="DK832" s="36"/>
      <c r="DL832" s="36"/>
      <c r="DM832" s="36"/>
      <c r="DN832" s="36"/>
      <c r="DO832" s="36"/>
      <c r="DP832" s="36"/>
      <c r="DQ832" s="36"/>
      <c r="DR832" s="36"/>
      <c r="DS832" s="36"/>
      <c r="DT832" s="36"/>
      <c r="DU832" s="36"/>
      <c r="DV832" s="36"/>
      <c r="DW832" s="36"/>
      <c r="DX832" s="36"/>
      <c r="DY832" s="36"/>
      <c r="DZ832" s="36"/>
      <c r="EA832" s="36"/>
      <c r="EB832" s="36"/>
      <c r="EC832" s="36"/>
      <c r="ED832" s="36"/>
      <c r="EE832" s="36"/>
      <c r="EF832" s="36"/>
      <c r="EG832" s="36"/>
      <c r="EH832" s="36"/>
      <c r="EI832" s="36"/>
      <c r="EJ832" s="36"/>
      <c r="EK832" s="36"/>
      <c r="EL832" s="36"/>
      <c r="EM832" s="36"/>
      <c r="EN832" s="36"/>
      <c r="EO832" s="36"/>
      <c r="EP832" s="36"/>
      <c r="EQ832" s="36"/>
      <c r="ER832" s="36"/>
      <c r="ES832" s="36"/>
      <c r="ET832" s="36"/>
      <c r="EU832" s="36"/>
    </row>
    <row r="833" spans="1:151" ht="183.75" customHeight="1" x14ac:dyDescent="0.3">
      <c r="A833" s="36"/>
      <c r="B833" s="36"/>
      <c r="C833" s="36"/>
      <c r="D833" s="36"/>
      <c r="E833" s="37"/>
      <c r="F833" s="36"/>
      <c r="G833" s="36"/>
      <c r="H833" s="36"/>
      <c r="I833" s="37"/>
      <c r="J833" s="38"/>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8"/>
      <c r="AS833" s="36"/>
      <c r="AT833" s="36"/>
      <c r="AU833" s="36"/>
      <c r="AV833" s="36"/>
      <c r="AW833" s="36"/>
      <c r="AX833" s="36"/>
      <c r="AY833" s="36"/>
      <c r="AZ833" s="36"/>
      <c r="BA833" s="36"/>
      <c r="BB833" s="36"/>
      <c r="BC833" s="36"/>
      <c r="BD833" s="36"/>
      <c r="BE833" s="36"/>
      <c r="BF833" s="36"/>
      <c r="BG833" s="36"/>
      <c r="BH833" s="36"/>
      <c r="BI833" s="36"/>
      <c r="BJ833" s="36"/>
      <c r="BK833" s="36"/>
      <c r="BL833" s="36"/>
      <c r="BM833" s="36"/>
      <c r="BN833" s="36"/>
      <c r="BO833" s="36"/>
      <c r="BP833" s="36"/>
      <c r="BQ833" s="36"/>
      <c r="BR833" s="36"/>
      <c r="BS833" s="36"/>
      <c r="BT833" s="36"/>
      <c r="BU833" s="36"/>
      <c r="BV833" s="36"/>
      <c r="BW833" s="36"/>
      <c r="BX833" s="36"/>
      <c r="BY833" s="36"/>
      <c r="BZ833" s="36"/>
      <c r="CA833" s="36"/>
      <c r="CB833" s="36"/>
      <c r="CC833" s="36"/>
      <c r="CD833" s="36"/>
      <c r="CE833" s="36"/>
      <c r="CF833" s="36"/>
      <c r="CG833" s="36"/>
      <c r="CH833" s="36"/>
      <c r="CI833" s="36"/>
      <c r="CJ833" s="36"/>
      <c r="CK833" s="36"/>
      <c r="CL833" s="36"/>
      <c r="CM833" s="36"/>
      <c r="CN833" s="36"/>
      <c r="CO833" s="36"/>
      <c r="CP833" s="36"/>
      <c r="CQ833" s="36"/>
      <c r="CR833" s="36"/>
      <c r="CS833" s="36"/>
      <c r="CT833" s="36"/>
      <c r="CU833" s="36"/>
      <c r="CV833" s="36"/>
      <c r="CW833" s="36"/>
      <c r="CX833" s="36"/>
      <c r="CY833" s="36"/>
      <c r="CZ833" s="36"/>
      <c r="DA833" s="36"/>
      <c r="DB833" s="36"/>
      <c r="DC833" s="36"/>
      <c r="DD833" s="36"/>
      <c r="DE833" s="36"/>
      <c r="DF833" s="36"/>
      <c r="DG833" s="36"/>
      <c r="DH833" s="36"/>
      <c r="DI833" s="36"/>
      <c r="DJ833" s="36"/>
      <c r="DK833" s="36"/>
      <c r="DL833" s="36"/>
      <c r="DM833" s="36"/>
      <c r="DN833" s="36"/>
      <c r="DO833" s="36"/>
      <c r="DP833" s="36"/>
      <c r="DQ833" s="36"/>
      <c r="DR833" s="36"/>
      <c r="DS833" s="36"/>
      <c r="DT833" s="36"/>
      <c r="DU833" s="36"/>
      <c r="DV833" s="36"/>
      <c r="DW833" s="36"/>
      <c r="DX833" s="36"/>
      <c r="DY833" s="36"/>
      <c r="DZ833" s="36"/>
      <c r="EA833" s="36"/>
      <c r="EB833" s="36"/>
      <c r="EC833" s="36"/>
      <c r="ED833" s="36"/>
      <c r="EE833" s="36"/>
      <c r="EF833" s="36"/>
      <c r="EG833" s="36"/>
      <c r="EH833" s="36"/>
      <c r="EI833" s="36"/>
      <c r="EJ833" s="36"/>
      <c r="EK833" s="36"/>
      <c r="EL833" s="36"/>
      <c r="EM833" s="36"/>
      <c r="EN833" s="36"/>
      <c r="EO833" s="36"/>
      <c r="EP833" s="36"/>
      <c r="EQ833" s="36"/>
      <c r="ER833" s="36"/>
      <c r="ES833" s="36"/>
      <c r="ET833" s="36"/>
      <c r="EU833" s="36"/>
    </row>
    <row r="834" spans="1:151" ht="183.75" customHeight="1" x14ac:dyDescent="0.3">
      <c r="A834" s="36"/>
      <c r="B834" s="36"/>
      <c r="C834" s="36"/>
      <c r="D834" s="36"/>
      <c r="E834" s="37"/>
      <c r="F834" s="36"/>
      <c r="G834" s="36"/>
      <c r="H834" s="36"/>
      <c r="I834" s="37"/>
      <c r="J834" s="38"/>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8"/>
      <c r="AS834" s="36"/>
      <c r="AT834" s="36"/>
      <c r="AU834" s="36"/>
      <c r="AV834" s="36"/>
      <c r="AW834" s="36"/>
      <c r="AX834" s="36"/>
      <c r="AY834" s="36"/>
      <c r="AZ834" s="36"/>
      <c r="BA834" s="36"/>
      <c r="BB834" s="36"/>
      <c r="BC834" s="36"/>
      <c r="BD834" s="36"/>
      <c r="BE834" s="36"/>
      <c r="BF834" s="36"/>
      <c r="BG834" s="36"/>
      <c r="BH834" s="36"/>
      <c r="BI834" s="36"/>
      <c r="BJ834" s="36"/>
      <c r="BK834" s="36"/>
      <c r="BL834" s="36"/>
      <c r="BM834" s="36"/>
      <c r="BN834" s="36"/>
      <c r="BO834" s="36"/>
      <c r="BP834" s="36"/>
      <c r="BQ834" s="36"/>
      <c r="BR834" s="36"/>
      <c r="BS834" s="36"/>
      <c r="BT834" s="36"/>
      <c r="BU834" s="36"/>
      <c r="BV834" s="36"/>
      <c r="BW834" s="36"/>
      <c r="BX834" s="36"/>
      <c r="BY834" s="36"/>
      <c r="BZ834" s="36"/>
      <c r="CA834" s="36"/>
      <c r="CB834" s="36"/>
      <c r="CC834" s="36"/>
      <c r="CD834" s="36"/>
      <c r="CE834" s="36"/>
      <c r="CF834" s="36"/>
      <c r="CG834" s="36"/>
      <c r="CH834" s="36"/>
      <c r="CI834" s="36"/>
      <c r="CJ834" s="36"/>
      <c r="CK834" s="36"/>
      <c r="CL834" s="36"/>
      <c r="CM834" s="36"/>
      <c r="CN834" s="36"/>
      <c r="CO834" s="36"/>
      <c r="CP834" s="36"/>
      <c r="CQ834" s="36"/>
      <c r="CR834" s="36"/>
      <c r="CS834" s="36"/>
      <c r="CT834" s="36"/>
      <c r="CU834" s="36"/>
      <c r="CV834" s="36"/>
      <c r="CW834" s="36"/>
      <c r="CX834" s="36"/>
      <c r="CY834" s="36"/>
      <c r="CZ834" s="36"/>
      <c r="DA834" s="36"/>
      <c r="DB834" s="36"/>
      <c r="DC834" s="36"/>
      <c r="DD834" s="36"/>
      <c r="DE834" s="36"/>
      <c r="DF834" s="36"/>
      <c r="DG834" s="36"/>
      <c r="DH834" s="36"/>
      <c r="DI834" s="36"/>
      <c r="DJ834" s="36"/>
      <c r="DK834" s="36"/>
      <c r="DL834" s="36"/>
      <c r="DM834" s="36"/>
      <c r="DN834" s="36"/>
      <c r="DO834" s="36"/>
      <c r="DP834" s="36"/>
      <c r="DQ834" s="36"/>
      <c r="DR834" s="36"/>
      <c r="DS834" s="36"/>
      <c r="DT834" s="36"/>
      <c r="DU834" s="36"/>
      <c r="DV834" s="36"/>
      <c r="DW834" s="36"/>
      <c r="DX834" s="36"/>
      <c r="DY834" s="36"/>
      <c r="DZ834" s="36"/>
      <c r="EA834" s="36"/>
      <c r="EB834" s="36"/>
      <c r="EC834" s="36"/>
      <c r="ED834" s="36"/>
      <c r="EE834" s="36"/>
      <c r="EF834" s="36"/>
      <c r="EG834" s="36"/>
      <c r="EH834" s="36"/>
      <c r="EI834" s="36"/>
      <c r="EJ834" s="36"/>
      <c r="EK834" s="36"/>
      <c r="EL834" s="36"/>
      <c r="EM834" s="36"/>
      <c r="EN834" s="36"/>
      <c r="EO834" s="36"/>
      <c r="EP834" s="36"/>
      <c r="EQ834" s="36"/>
      <c r="ER834" s="36"/>
      <c r="ES834" s="36"/>
      <c r="ET834" s="36"/>
      <c r="EU834" s="36"/>
    </row>
    <row r="835" spans="1:151" ht="183.75" customHeight="1" x14ac:dyDescent="0.3">
      <c r="A835" s="36"/>
      <c r="B835" s="36"/>
      <c r="C835" s="36"/>
      <c r="D835" s="36"/>
      <c r="E835" s="37"/>
      <c r="F835" s="36"/>
      <c r="G835" s="36"/>
      <c r="H835" s="36"/>
      <c r="I835" s="37"/>
      <c r="J835" s="38"/>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8"/>
      <c r="AS835" s="36"/>
      <c r="AT835" s="36"/>
      <c r="AU835" s="36"/>
      <c r="AV835" s="36"/>
      <c r="AW835" s="36"/>
      <c r="AX835" s="36"/>
      <c r="AY835" s="36"/>
      <c r="AZ835" s="36"/>
      <c r="BA835" s="36"/>
      <c r="BB835" s="36"/>
      <c r="BC835" s="36"/>
      <c r="BD835" s="36"/>
      <c r="BE835" s="36"/>
      <c r="BF835" s="36"/>
      <c r="BG835" s="36"/>
      <c r="BH835" s="36"/>
      <c r="BI835" s="36"/>
      <c r="BJ835" s="36"/>
      <c r="BK835" s="36"/>
      <c r="BL835" s="36"/>
      <c r="BM835" s="36"/>
      <c r="BN835" s="36"/>
      <c r="BO835" s="36"/>
      <c r="BP835" s="36"/>
      <c r="BQ835" s="36"/>
      <c r="BR835" s="36"/>
      <c r="BS835" s="36"/>
      <c r="BT835" s="36"/>
      <c r="BU835" s="36"/>
      <c r="BV835" s="36"/>
      <c r="BW835" s="36"/>
      <c r="BX835" s="36"/>
      <c r="BY835" s="36"/>
      <c r="BZ835" s="36"/>
      <c r="CA835" s="36"/>
      <c r="CB835" s="36"/>
      <c r="CC835" s="36"/>
      <c r="CD835" s="36"/>
      <c r="CE835" s="36"/>
      <c r="CF835" s="36"/>
      <c r="CG835" s="36"/>
      <c r="CH835" s="36"/>
      <c r="CI835" s="36"/>
      <c r="CJ835" s="36"/>
      <c r="CK835" s="36"/>
      <c r="CL835" s="36"/>
      <c r="CM835" s="36"/>
      <c r="CN835" s="36"/>
      <c r="CO835" s="36"/>
      <c r="CP835" s="36"/>
      <c r="CQ835" s="36"/>
      <c r="CR835" s="36"/>
      <c r="CS835" s="36"/>
      <c r="CT835" s="36"/>
      <c r="CU835" s="36"/>
      <c r="CV835" s="36"/>
      <c r="CW835" s="36"/>
      <c r="CX835" s="36"/>
      <c r="CY835" s="36"/>
      <c r="CZ835" s="36"/>
      <c r="DA835" s="36"/>
      <c r="DB835" s="36"/>
      <c r="DC835" s="36"/>
      <c r="DD835" s="36"/>
      <c r="DE835" s="36"/>
      <c r="DF835" s="36"/>
      <c r="DG835" s="36"/>
      <c r="DH835" s="36"/>
      <c r="DI835" s="36"/>
      <c r="DJ835" s="36"/>
      <c r="DK835" s="36"/>
      <c r="DL835" s="36"/>
      <c r="DM835" s="36"/>
      <c r="DN835" s="36"/>
      <c r="DO835" s="36"/>
      <c r="DP835" s="36"/>
      <c r="DQ835" s="36"/>
      <c r="DR835" s="36"/>
      <c r="DS835" s="36"/>
      <c r="DT835" s="36"/>
      <c r="DU835" s="36"/>
      <c r="DV835" s="36"/>
      <c r="DW835" s="36"/>
      <c r="DX835" s="36"/>
      <c r="DY835" s="36"/>
      <c r="DZ835" s="36"/>
      <c r="EA835" s="36"/>
      <c r="EB835" s="36"/>
      <c r="EC835" s="36"/>
      <c r="ED835" s="36"/>
      <c r="EE835" s="36"/>
      <c r="EF835" s="36"/>
      <c r="EG835" s="36"/>
      <c r="EH835" s="36"/>
      <c r="EI835" s="36"/>
      <c r="EJ835" s="36"/>
      <c r="EK835" s="36"/>
      <c r="EL835" s="36"/>
      <c r="EM835" s="36"/>
      <c r="EN835" s="36"/>
      <c r="EO835" s="36"/>
      <c r="EP835" s="36"/>
      <c r="EQ835" s="36"/>
      <c r="ER835" s="36"/>
      <c r="ES835" s="36"/>
      <c r="ET835" s="36"/>
      <c r="EU835" s="36"/>
    </row>
    <row r="836" spans="1:151" ht="183.75" customHeight="1" x14ac:dyDescent="0.3">
      <c r="A836" s="36"/>
      <c r="B836" s="36"/>
      <c r="C836" s="36"/>
      <c r="D836" s="36"/>
      <c r="E836" s="37"/>
      <c r="F836" s="36"/>
      <c r="G836" s="36"/>
      <c r="H836" s="36"/>
      <c r="I836" s="37"/>
      <c r="J836" s="38"/>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8"/>
      <c r="AS836" s="36"/>
      <c r="AT836" s="36"/>
      <c r="AU836" s="36"/>
      <c r="AV836" s="36"/>
      <c r="AW836" s="36"/>
      <c r="AX836" s="36"/>
      <c r="AY836" s="36"/>
      <c r="AZ836" s="36"/>
      <c r="BA836" s="36"/>
      <c r="BB836" s="36"/>
      <c r="BC836" s="36"/>
      <c r="BD836" s="36"/>
      <c r="BE836" s="36"/>
      <c r="BF836" s="36"/>
      <c r="BG836" s="36"/>
      <c r="BH836" s="36"/>
      <c r="BI836" s="36"/>
      <c r="BJ836" s="36"/>
      <c r="BK836" s="36"/>
      <c r="BL836" s="36"/>
      <c r="BM836" s="36"/>
      <c r="BN836" s="36"/>
      <c r="BO836" s="36"/>
      <c r="BP836" s="36"/>
      <c r="BQ836" s="36"/>
      <c r="BR836" s="36"/>
      <c r="BS836" s="36"/>
      <c r="BT836" s="36"/>
      <c r="BU836" s="36"/>
      <c r="BV836" s="36"/>
      <c r="BW836" s="36"/>
      <c r="BX836" s="36"/>
      <c r="BY836" s="36"/>
      <c r="BZ836" s="36"/>
      <c r="CA836" s="36"/>
      <c r="CB836" s="36"/>
      <c r="CC836" s="36"/>
      <c r="CD836" s="36"/>
      <c r="CE836" s="36"/>
      <c r="CF836" s="36"/>
      <c r="CG836" s="36"/>
      <c r="CH836" s="36"/>
      <c r="CI836" s="36"/>
      <c r="CJ836" s="36"/>
      <c r="CK836" s="36"/>
      <c r="CL836" s="36"/>
      <c r="CM836" s="36"/>
      <c r="CN836" s="36"/>
      <c r="CO836" s="36"/>
      <c r="CP836" s="36"/>
      <c r="CQ836" s="36"/>
      <c r="CR836" s="36"/>
      <c r="CS836" s="36"/>
      <c r="CT836" s="36"/>
      <c r="CU836" s="36"/>
      <c r="CV836" s="36"/>
      <c r="CW836" s="36"/>
      <c r="CX836" s="36"/>
      <c r="CY836" s="36"/>
      <c r="CZ836" s="36"/>
      <c r="DA836" s="36"/>
      <c r="DB836" s="36"/>
      <c r="DC836" s="36"/>
      <c r="DD836" s="36"/>
      <c r="DE836" s="36"/>
      <c r="DF836" s="36"/>
      <c r="DG836" s="36"/>
      <c r="DH836" s="36"/>
      <c r="DI836" s="36"/>
      <c r="DJ836" s="36"/>
      <c r="DK836" s="36"/>
      <c r="DL836" s="36"/>
      <c r="DM836" s="36"/>
      <c r="DN836" s="36"/>
      <c r="DO836" s="36"/>
      <c r="DP836" s="36"/>
      <c r="DQ836" s="36"/>
      <c r="DR836" s="36"/>
      <c r="DS836" s="36"/>
      <c r="DT836" s="36"/>
      <c r="DU836" s="36"/>
      <c r="DV836" s="36"/>
      <c r="DW836" s="36"/>
      <c r="DX836" s="36"/>
      <c r="DY836" s="36"/>
      <c r="DZ836" s="36"/>
      <c r="EA836" s="36"/>
      <c r="EB836" s="36"/>
      <c r="EC836" s="36"/>
      <c r="ED836" s="36"/>
      <c r="EE836" s="36"/>
      <c r="EF836" s="36"/>
      <c r="EG836" s="36"/>
      <c r="EH836" s="36"/>
      <c r="EI836" s="36"/>
      <c r="EJ836" s="36"/>
      <c r="EK836" s="36"/>
      <c r="EL836" s="36"/>
      <c r="EM836" s="36"/>
      <c r="EN836" s="36"/>
      <c r="EO836" s="36"/>
      <c r="EP836" s="36"/>
      <c r="EQ836" s="36"/>
      <c r="ER836" s="36"/>
      <c r="ES836" s="36"/>
      <c r="ET836" s="36"/>
      <c r="EU836" s="36"/>
    </row>
    <row r="837" spans="1:151" ht="183.75" customHeight="1" x14ac:dyDescent="0.3">
      <c r="A837" s="36"/>
      <c r="B837" s="36"/>
      <c r="C837" s="36"/>
      <c r="D837" s="36"/>
      <c r="E837" s="37"/>
      <c r="F837" s="36"/>
      <c r="G837" s="36"/>
      <c r="H837" s="36"/>
      <c r="I837" s="37"/>
      <c r="J837" s="38"/>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8"/>
      <c r="AS837" s="36"/>
      <c r="AT837" s="36"/>
      <c r="AU837" s="36"/>
      <c r="AV837" s="36"/>
      <c r="AW837" s="36"/>
      <c r="AX837" s="36"/>
      <c r="AY837" s="36"/>
      <c r="AZ837" s="36"/>
      <c r="BA837" s="36"/>
      <c r="BB837" s="36"/>
      <c r="BC837" s="36"/>
      <c r="BD837" s="36"/>
      <c r="BE837" s="36"/>
      <c r="BF837" s="36"/>
      <c r="BG837" s="36"/>
      <c r="BH837" s="36"/>
      <c r="BI837" s="36"/>
      <c r="BJ837" s="36"/>
      <c r="BK837" s="36"/>
      <c r="BL837" s="36"/>
      <c r="BM837" s="36"/>
      <c r="BN837" s="36"/>
      <c r="BO837" s="36"/>
      <c r="BP837" s="36"/>
      <c r="BQ837" s="36"/>
      <c r="BR837" s="36"/>
      <c r="BS837" s="36"/>
      <c r="BT837" s="36"/>
      <c r="BU837" s="36"/>
      <c r="BV837" s="36"/>
      <c r="BW837" s="36"/>
      <c r="BX837" s="36"/>
      <c r="BY837" s="36"/>
      <c r="BZ837" s="36"/>
      <c r="CA837" s="36"/>
      <c r="CB837" s="36"/>
      <c r="CC837" s="36"/>
      <c r="CD837" s="36"/>
      <c r="CE837" s="36"/>
      <c r="CF837" s="36"/>
      <c r="CG837" s="36"/>
      <c r="CH837" s="36"/>
      <c r="CI837" s="36"/>
      <c r="CJ837" s="36"/>
      <c r="CK837" s="36"/>
      <c r="CL837" s="36"/>
      <c r="CM837" s="36"/>
      <c r="CN837" s="36"/>
      <c r="CO837" s="36"/>
      <c r="CP837" s="36"/>
      <c r="CQ837" s="36"/>
      <c r="CR837" s="36"/>
      <c r="CS837" s="36"/>
      <c r="CT837" s="36"/>
      <c r="CU837" s="36"/>
      <c r="CV837" s="36"/>
      <c r="CW837" s="36"/>
      <c r="CX837" s="36"/>
      <c r="CY837" s="36"/>
      <c r="CZ837" s="36"/>
      <c r="DA837" s="36"/>
      <c r="DB837" s="36"/>
      <c r="DC837" s="36"/>
      <c r="DD837" s="36"/>
      <c r="DE837" s="36"/>
      <c r="DF837" s="36"/>
      <c r="DG837" s="36"/>
      <c r="DH837" s="36"/>
      <c r="DI837" s="36"/>
      <c r="DJ837" s="36"/>
      <c r="DK837" s="36"/>
      <c r="DL837" s="36"/>
      <c r="DM837" s="36"/>
      <c r="DN837" s="36"/>
      <c r="DO837" s="36"/>
      <c r="DP837" s="36"/>
      <c r="DQ837" s="36"/>
      <c r="DR837" s="36"/>
      <c r="DS837" s="36"/>
      <c r="DT837" s="36"/>
      <c r="DU837" s="36"/>
      <c r="DV837" s="36"/>
      <c r="DW837" s="36"/>
      <c r="DX837" s="36"/>
      <c r="DY837" s="36"/>
      <c r="DZ837" s="36"/>
      <c r="EA837" s="36"/>
      <c r="EB837" s="36"/>
      <c r="EC837" s="36"/>
      <c r="ED837" s="36"/>
      <c r="EE837" s="36"/>
      <c r="EF837" s="36"/>
      <c r="EG837" s="36"/>
      <c r="EH837" s="36"/>
      <c r="EI837" s="36"/>
      <c r="EJ837" s="36"/>
      <c r="EK837" s="36"/>
      <c r="EL837" s="36"/>
      <c r="EM837" s="36"/>
      <c r="EN837" s="36"/>
      <c r="EO837" s="36"/>
      <c r="EP837" s="36"/>
      <c r="EQ837" s="36"/>
      <c r="ER837" s="36"/>
      <c r="ES837" s="36"/>
      <c r="ET837" s="36"/>
      <c r="EU837" s="36"/>
    </row>
    <row r="838" spans="1:151" ht="183.75" customHeight="1" x14ac:dyDescent="0.3">
      <c r="A838" s="36"/>
      <c r="B838" s="36"/>
      <c r="C838" s="36"/>
      <c r="D838" s="36"/>
      <c r="E838" s="37"/>
      <c r="F838" s="36"/>
      <c r="G838" s="36"/>
      <c r="H838" s="36"/>
      <c r="I838" s="37"/>
      <c r="J838" s="38"/>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8"/>
      <c r="AS838" s="36"/>
      <c r="AT838" s="36"/>
      <c r="AU838" s="36"/>
      <c r="AV838" s="36"/>
      <c r="AW838" s="36"/>
      <c r="AX838" s="36"/>
      <c r="AY838" s="36"/>
      <c r="AZ838" s="36"/>
      <c r="BA838" s="36"/>
      <c r="BB838" s="36"/>
      <c r="BC838" s="36"/>
      <c r="BD838" s="36"/>
      <c r="BE838" s="36"/>
      <c r="BF838" s="36"/>
      <c r="BG838" s="36"/>
      <c r="BH838" s="36"/>
      <c r="BI838" s="36"/>
      <c r="BJ838" s="36"/>
      <c r="BK838" s="36"/>
      <c r="BL838" s="36"/>
      <c r="BM838" s="36"/>
      <c r="BN838" s="36"/>
      <c r="BO838" s="36"/>
      <c r="BP838" s="36"/>
      <c r="BQ838" s="36"/>
      <c r="BR838" s="36"/>
      <c r="BS838" s="36"/>
      <c r="BT838" s="36"/>
      <c r="BU838" s="36"/>
      <c r="BV838" s="36"/>
      <c r="BW838" s="36"/>
      <c r="BX838" s="36"/>
      <c r="BY838" s="36"/>
      <c r="BZ838" s="36"/>
      <c r="CA838" s="36"/>
      <c r="CB838" s="36"/>
      <c r="CC838" s="36"/>
      <c r="CD838" s="36"/>
      <c r="CE838" s="36"/>
      <c r="CF838" s="36"/>
      <c r="CG838" s="36"/>
      <c r="CH838" s="36"/>
      <c r="CI838" s="36"/>
      <c r="CJ838" s="36"/>
      <c r="CK838" s="36"/>
      <c r="CL838" s="36"/>
      <c r="CM838" s="36"/>
      <c r="CN838" s="36"/>
      <c r="CO838" s="36"/>
      <c r="CP838" s="36"/>
      <c r="CQ838" s="36"/>
      <c r="CR838" s="36"/>
      <c r="CS838" s="36"/>
      <c r="CT838" s="36"/>
      <c r="CU838" s="36"/>
      <c r="CV838" s="36"/>
      <c r="CW838" s="36"/>
      <c r="CX838" s="36"/>
      <c r="CY838" s="36"/>
      <c r="CZ838" s="36"/>
      <c r="DA838" s="36"/>
      <c r="DB838" s="36"/>
      <c r="DC838" s="36"/>
      <c r="DD838" s="36"/>
      <c r="DE838" s="36"/>
      <c r="DF838" s="36"/>
      <c r="DG838" s="36"/>
      <c r="DH838" s="36"/>
      <c r="DI838" s="36"/>
      <c r="DJ838" s="36"/>
      <c r="DK838" s="36"/>
      <c r="DL838" s="36"/>
      <c r="DM838" s="36"/>
      <c r="DN838" s="36"/>
      <c r="DO838" s="36"/>
      <c r="DP838" s="36"/>
      <c r="DQ838" s="36"/>
      <c r="DR838" s="36"/>
      <c r="DS838" s="36"/>
      <c r="DT838" s="36"/>
      <c r="DU838" s="36"/>
      <c r="DV838" s="36"/>
      <c r="DW838" s="36"/>
      <c r="DX838" s="36"/>
      <c r="DY838" s="36"/>
      <c r="DZ838" s="36"/>
      <c r="EA838" s="36"/>
      <c r="EB838" s="36"/>
      <c r="EC838" s="36"/>
      <c r="ED838" s="36"/>
      <c r="EE838" s="36"/>
      <c r="EF838" s="36"/>
      <c r="EG838" s="36"/>
      <c r="EH838" s="36"/>
      <c r="EI838" s="36"/>
      <c r="EJ838" s="36"/>
      <c r="EK838" s="36"/>
      <c r="EL838" s="36"/>
      <c r="EM838" s="36"/>
      <c r="EN838" s="36"/>
      <c r="EO838" s="36"/>
      <c r="EP838" s="36"/>
      <c r="EQ838" s="36"/>
      <c r="ER838" s="36"/>
      <c r="ES838" s="36"/>
      <c r="ET838" s="36"/>
      <c r="EU838" s="36"/>
    </row>
    <row r="839" spans="1:151" ht="183.75" customHeight="1" x14ac:dyDescent="0.3">
      <c r="A839" s="36"/>
      <c r="B839" s="36"/>
      <c r="C839" s="36"/>
      <c r="D839" s="36"/>
      <c r="E839" s="37"/>
      <c r="F839" s="36"/>
      <c r="G839" s="36"/>
      <c r="H839" s="36"/>
      <c r="I839" s="37"/>
      <c r="J839" s="38"/>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8"/>
      <c r="AS839" s="36"/>
      <c r="AT839" s="36"/>
      <c r="AU839" s="36"/>
      <c r="AV839" s="36"/>
      <c r="AW839" s="36"/>
      <c r="AX839" s="36"/>
      <c r="AY839" s="36"/>
      <c r="AZ839" s="36"/>
      <c r="BA839" s="36"/>
      <c r="BB839" s="36"/>
      <c r="BC839" s="36"/>
      <c r="BD839" s="36"/>
      <c r="BE839" s="36"/>
      <c r="BF839" s="36"/>
      <c r="BG839" s="36"/>
      <c r="BH839" s="36"/>
      <c r="BI839" s="36"/>
      <c r="BJ839" s="36"/>
      <c r="BK839" s="36"/>
      <c r="BL839" s="36"/>
      <c r="BM839" s="36"/>
      <c r="BN839" s="36"/>
      <c r="BO839" s="36"/>
      <c r="BP839" s="36"/>
      <c r="BQ839" s="36"/>
      <c r="BR839" s="36"/>
      <c r="BS839" s="36"/>
      <c r="BT839" s="36"/>
      <c r="BU839" s="36"/>
      <c r="BV839" s="36"/>
      <c r="BW839" s="36"/>
      <c r="BX839" s="36"/>
      <c r="BY839" s="36"/>
      <c r="BZ839" s="36"/>
      <c r="CA839" s="36"/>
      <c r="CB839" s="36"/>
      <c r="CC839" s="36"/>
      <c r="CD839" s="36"/>
      <c r="CE839" s="36"/>
      <c r="CF839" s="36"/>
      <c r="CG839" s="36"/>
      <c r="CH839" s="36"/>
      <c r="CI839" s="36"/>
      <c r="CJ839" s="36"/>
      <c r="CK839" s="36"/>
      <c r="CL839" s="36"/>
      <c r="CM839" s="36"/>
      <c r="CN839" s="36"/>
      <c r="CO839" s="36"/>
      <c r="CP839" s="36"/>
      <c r="CQ839" s="36"/>
      <c r="CR839" s="36"/>
      <c r="CS839" s="36"/>
      <c r="CT839" s="36"/>
      <c r="CU839" s="36"/>
      <c r="CV839" s="36"/>
      <c r="CW839" s="36"/>
      <c r="CX839" s="36"/>
      <c r="CY839" s="36"/>
      <c r="CZ839" s="36"/>
      <c r="DA839" s="36"/>
      <c r="DB839" s="36"/>
      <c r="DC839" s="36"/>
      <c r="DD839" s="36"/>
      <c r="DE839" s="36"/>
      <c r="DF839" s="36"/>
      <c r="DG839" s="36"/>
      <c r="DH839" s="36"/>
      <c r="DI839" s="36"/>
      <c r="DJ839" s="36"/>
      <c r="DK839" s="36"/>
      <c r="DL839" s="36"/>
      <c r="DM839" s="36"/>
      <c r="DN839" s="36"/>
      <c r="DO839" s="36"/>
      <c r="DP839" s="36"/>
      <c r="DQ839" s="36"/>
      <c r="DR839" s="36"/>
      <c r="DS839" s="36"/>
      <c r="DT839" s="36"/>
      <c r="DU839" s="36"/>
      <c r="DV839" s="36"/>
      <c r="DW839" s="36"/>
      <c r="DX839" s="36"/>
      <c r="DY839" s="36"/>
      <c r="DZ839" s="36"/>
      <c r="EA839" s="36"/>
      <c r="EB839" s="36"/>
      <c r="EC839" s="36"/>
      <c r="ED839" s="36"/>
      <c r="EE839" s="36"/>
      <c r="EF839" s="36"/>
      <c r="EG839" s="36"/>
      <c r="EH839" s="36"/>
      <c r="EI839" s="36"/>
      <c r="EJ839" s="36"/>
      <c r="EK839" s="36"/>
      <c r="EL839" s="36"/>
      <c r="EM839" s="36"/>
      <c r="EN839" s="36"/>
      <c r="EO839" s="36"/>
      <c r="EP839" s="36"/>
      <c r="EQ839" s="36"/>
      <c r="ER839" s="36"/>
      <c r="ES839" s="36"/>
      <c r="ET839" s="36"/>
      <c r="EU839" s="36"/>
    </row>
    <row r="840" spans="1:151" ht="183.75" customHeight="1" x14ac:dyDescent="0.3">
      <c r="A840" s="36"/>
      <c r="B840" s="36"/>
      <c r="C840" s="36"/>
      <c r="D840" s="36"/>
      <c r="E840" s="37"/>
      <c r="F840" s="36"/>
      <c r="G840" s="36"/>
      <c r="H840" s="36"/>
      <c r="I840" s="37"/>
      <c r="J840" s="38"/>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8"/>
      <c r="AS840" s="36"/>
      <c r="AT840" s="36"/>
      <c r="AU840" s="36"/>
      <c r="AV840" s="36"/>
      <c r="AW840" s="36"/>
      <c r="AX840" s="36"/>
      <c r="AY840" s="36"/>
      <c r="AZ840" s="36"/>
      <c r="BA840" s="36"/>
      <c r="BB840" s="36"/>
      <c r="BC840" s="36"/>
      <c r="BD840" s="36"/>
      <c r="BE840" s="36"/>
      <c r="BF840" s="36"/>
      <c r="BG840" s="36"/>
      <c r="BH840" s="36"/>
      <c r="BI840" s="36"/>
      <c r="BJ840" s="36"/>
      <c r="BK840" s="36"/>
      <c r="BL840" s="36"/>
      <c r="BM840" s="36"/>
      <c r="BN840" s="36"/>
      <c r="BO840" s="36"/>
      <c r="BP840" s="36"/>
      <c r="BQ840" s="36"/>
      <c r="BR840" s="36"/>
      <c r="BS840" s="36"/>
      <c r="BT840" s="36"/>
      <c r="BU840" s="36"/>
      <c r="BV840" s="36"/>
      <c r="BW840" s="36"/>
      <c r="BX840" s="36"/>
      <c r="BY840" s="36"/>
      <c r="BZ840" s="36"/>
      <c r="CA840" s="36"/>
      <c r="CB840" s="36"/>
      <c r="CC840" s="36"/>
      <c r="CD840" s="36"/>
      <c r="CE840" s="36"/>
      <c r="CF840" s="36"/>
      <c r="CG840" s="36"/>
      <c r="CH840" s="36"/>
      <c r="CI840" s="36"/>
      <c r="CJ840" s="36"/>
      <c r="CK840" s="36"/>
      <c r="CL840" s="36"/>
      <c r="CM840" s="36"/>
      <c r="CN840" s="36"/>
      <c r="CO840" s="36"/>
      <c r="CP840" s="36"/>
      <c r="CQ840" s="36"/>
      <c r="CR840" s="36"/>
      <c r="CS840" s="36"/>
      <c r="CT840" s="36"/>
      <c r="CU840" s="36"/>
      <c r="CV840" s="36"/>
      <c r="CW840" s="36"/>
      <c r="CX840" s="36"/>
      <c r="CY840" s="36"/>
      <c r="CZ840" s="36"/>
      <c r="DA840" s="36"/>
      <c r="DB840" s="36"/>
      <c r="DC840" s="36"/>
      <c r="DD840" s="36"/>
      <c r="DE840" s="36"/>
      <c r="DF840" s="36"/>
      <c r="DG840" s="36"/>
      <c r="DH840" s="36"/>
      <c r="DI840" s="36"/>
      <c r="DJ840" s="36"/>
      <c r="DK840" s="36"/>
      <c r="DL840" s="36"/>
      <c r="DM840" s="36"/>
      <c r="DN840" s="36"/>
      <c r="DO840" s="36"/>
      <c r="DP840" s="36"/>
      <c r="DQ840" s="36"/>
      <c r="DR840" s="36"/>
      <c r="DS840" s="36"/>
      <c r="DT840" s="36"/>
      <c r="DU840" s="36"/>
      <c r="DV840" s="36"/>
      <c r="DW840" s="36"/>
      <c r="DX840" s="36"/>
      <c r="DY840" s="36"/>
      <c r="DZ840" s="36"/>
      <c r="EA840" s="36"/>
      <c r="EB840" s="36"/>
      <c r="EC840" s="36"/>
      <c r="ED840" s="36"/>
      <c r="EE840" s="36"/>
      <c r="EF840" s="36"/>
      <c r="EG840" s="36"/>
      <c r="EH840" s="36"/>
      <c r="EI840" s="36"/>
      <c r="EJ840" s="36"/>
      <c r="EK840" s="36"/>
      <c r="EL840" s="36"/>
      <c r="EM840" s="36"/>
      <c r="EN840" s="36"/>
      <c r="EO840" s="36"/>
      <c r="EP840" s="36"/>
      <c r="EQ840" s="36"/>
      <c r="ER840" s="36"/>
      <c r="ES840" s="36"/>
      <c r="ET840" s="36"/>
      <c r="EU840" s="36"/>
    </row>
    <row r="841" spans="1:151" ht="183.75" customHeight="1" x14ac:dyDescent="0.3">
      <c r="A841" s="36"/>
      <c r="B841" s="36"/>
      <c r="C841" s="36"/>
      <c r="D841" s="36"/>
      <c r="E841" s="37"/>
      <c r="F841" s="36"/>
      <c r="G841" s="36"/>
      <c r="H841" s="36"/>
      <c r="I841" s="37"/>
      <c r="J841" s="38"/>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8"/>
      <c r="AS841" s="36"/>
      <c r="AT841" s="36"/>
      <c r="AU841" s="36"/>
      <c r="AV841" s="36"/>
      <c r="AW841" s="36"/>
      <c r="AX841" s="36"/>
      <c r="AY841" s="36"/>
      <c r="AZ841" s="36"/>
      <c r="BA841" s="36"/>
      <c r="BB841" s="36"/>
      <c r="BC841" s="36"/>
      <c r="BD841" s="36"/>
      <c r="BE841" s="36"/>
      <c r="BF841" s="36"/>
      <c r="BG841" s="36"/>
      <c r="BH841" s="36"/>
      <c r="BI841" s="36"/>
      <c r="BJ841" s="36"/>
      <c r="BK841" s="36"/>
      <c r="BL841" s="36"/>
      <c r="BM841" s="36"/>
      <c r="BN841" s="36"/>
      <c r="BO841" s="36"/>
      <c r="BP841" s="36"/>
      <c r="BQ841" s="36"/>
      <c r="BR841" s="36"/>
      <c r="BS841" s="36"/>
      <c r="BT841" s="36"/>
      <c r="BU841" s="36"/>
      <c r="BV841" s="36"/>
      <c r="BW841" s="36"/>
      <c r="BX841" s="36"/>
      <c r="BY841" s="36"/>
      <c r="BZ841" s="36"/>
      <c r="CA841" s="36"/>
      <c r="CB841" s="36"/>
      <c r="CC841" s="36"/>
      <c r="CD841" s="36"/>
      <c r="CE841" s="36"/>
      <c r="CF841" s="36"/>
      <c r="CG841" s="36"/>
      <c r="CH841" s="36"/>
      <c r="CI841" s="36"/>
      <c r="CJ841" s="36"/>
      <c r="CK841" s="36"/>
      <c r="CL841" s="36"/>
      <c r="CM841" s="36"/>
      <c r="CN841" s="36"/>
      <c r="CO841" s="36"/>
      <c r="CP841" s="36"/>
      <c r="CQ841" s="36"/>
      <c r="CR841" s="36"/>
      <c r="CS841" s="36"/>
      <c r="CT841" s="36"/>
      <c r="CU841" s="36"/>
      <c r="CV841" s="36"/>
      <c r="CW841" s="36"/>
      <c r="CX841" s="36"/>
      <c r="CY841" s="36"/>
      <c r="CZ841" s="36"/>
      <c r="DA841" s="36"/>
      <c r="DB841" s="36"/>
      <c r="DC841" s="36"/>
      <c r="DD841" s="36"/>
      <c r="DE841" s="36"/>
      <c r="DF841" s="36"/>
      <c r="DG841" s="36"/>
      <c r="DH841" s="36"/>
      <c r="DI841" s="36"/>
      <c r="DJ841" s="36"/>
      <c r="DK841" s="36"/>
      <c r="DL841" s="36"/>
      <c r="DM841" s="36"/>
      <c r="DN841" s="36"/>
      <c r="DO841" s="36"/>
      <c r="DP841" s="36"/>
      <c r="DQ841" s="36"/>
      <c r="DR841" s="36"/>
      <c r="DS841" s="36"/>
      <c r="DT841" s="36"/>
      <c r="DU841" s="36"/>
      <c r="DV841" s="36"/>
      <c r="DW841" s="36"/>
      <c r="DX841" s="36"/>
      <c r="DY841" s="36"/>
      <c r="DZ841" s="36"/>
      <c r="EA841" s="36"/>
      <c r="EB841" s="36"/>
      <c r="EC841" s="36"/>
      <c r="ED841" s="36"/>
      <c r="EE841" s="36"/>
      <c r="EF841" s="36"/>
      <c r="EG841" s="36"/>
      <c r="EH841" s="36"/>
      <c r="EI841" s="36"/>
      <c r="EJ841" s="36"/>
      <c r="EK841" s="36"/>
      <c r="EL841" s="36"/>
      <c r="EM841" s="36"/>
      <c r="EN841" s="36"/>
      <c r="EO841" s="36"/>
      <c r="EP841" s="36"/>
      <c r="EQ841" s="36"/>
      <c r="ER841" s="36"/>
      <c r="ES841" s="36"/>
      <c r="ET841" s="36"/>
      <c r="EU841" s="36"/>
    </row>
    <row r="842" spans="1:151" ht="183.75" customHeight="1" x14ac:dyDescent="0.3">
      <c r="A842" s="36"/>
      <c r="B842" s="36"/>
      <c r="C842" s="36"/>
      <c r="D842" s="36"/>
      <c r="E842" s="37"/>
      <c r="F842" s="36"/>
      <c r="G842" s="36"/>
      <c r="H842" s="36"/>
      <c r="I842" s="37"/>
      <c r="J842" s="38"/>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8"/>
      <c r="AS842" s="36"/>
      <c r="AT842" s="36"/>
      <c r="AU842" s="36"/>
      <c r="AV842" s="36"/>
      <c r="AW842" s="36"/>
      <c r="AX842" s="36"/>
      <c r="AY842" s="36"/>
      <c r="AZ842" s="36"/>
      <c r="BA842" s="36"/>
      <c r="BB842" s="36"/>
      <c r="BC842" s="36"/>
      <c r="BD842" s="36"/>
      <c r="BE842" s="36"/>
      <c r="BF842" s="36"/>
      <c r="BG842" s="36"/>
      <c r="BH842" s="36"/>
      <c r="BI842" s="36"/>
      <c r="BJ842" s="36"/>
      <c r="BK842" s="36"/>
      <c r="BL842" s="36"/>
      <c r="BM842" s="36"/>
      <c r="BN842" s="36"/>
      <c r="BO842" s="36"/>
      <c r="BP842" s="36"/>
      <c r="BQ842" s="36"/>
      <c r="BR842" s="36"/>
      <c r="BS842" s="36"/>
      <c r="BT842" s="36"/>
      <c r="BU842" s="36"/>
      <c r="BV842" s="36"/>
      <c r="BW842" s="36"/>
      <c r="BX842" s="36"/>
      <c r="BY842" s="36"/>
      <c r="BZ842" s="36"/>
      <c r="CA842" s="36"/>
      <c r="CB842" s="36"/>
      <c r="CC842" s="36"/>
      <c r="CD842" s="36"/>
      <c r="CE842" s="36"/>
      <c r="CF842" s="36"/>
      <c r="CG842" s="36"/>
      <c r="CH842" s="36"/>
      <c r="CI842" s="36"/>
      <c r="CJ842" s="36"/>
      <c r="CK842" s="36"/>
      <c r="CL842" s="36"/>
      <c r="CM842" s="36"/>
      <c r="CN842" s="36"/>
      <c r="CO842" s="36"/>
      <c r="CP842" s="36"/>
      <c r="CQ842" s="36"/>
      <c r="CR842" s="36"/>
      <c r="CS842" s="36"/>
      <c r="CT842" s="36"/>
      <c r="CU842" s="36"/>
      <c r="CV842" s="36"/>
      <c r="CW842" s="36"/>
      <c r="CX842" s="36"/>
      <c r="CY842" s="36"/>
      <c r="CZ842" s="36"/>
      <c r="DA842" s="36"/>
      <c r="DB842" s="36"/>
      <c r="DC842" s="36"/>
      <c r="DD842" s="36"/>
      <c r="DE842" s="36"/>
      <c r="DF842" s="36"/>
      <c r="DG842" s="36"/>
      <c r="DH842" s="36"/>
      <c r="DI842" s="36"/>
      <c r="DJ842" s="36"/>
      <c r="DK842" s="36"/>
      <c r="DL842" s="36"/>
      <c r="DM842" s="36"/>
      <c r="DN842" s="36"/>
      <c r="DO842" s="36"/>
      <c r="DP842" s="36"/>
      <c r="DQ842" s="36"/>
      <c r="DR842" s="36"/>
      <c r="DS842" s="36"/>
      <c r="DT842" s="36"/>
      <c r="DU842" s="36"/>
      <c r="DV842" s="36"/>
      <c r="DW842" s="36"/>
      <c r="DX842" s="36"/>
      <c r="DY842" s="36"/>
      <c r="DZ842" s="36"/>
      <c r="EA842" s="36"/>
      <c r="EB842" s="36"/>
      <c r="EC842" s="36"/>
      <c r="ED842" s="36"/>
      <c r="EE842" s="36"/>
      <c r="EF842" s="36"/>
      <c r="EG842" s="36"/>
      <c r="EH842" s="36"/>
      <c r="EI842" s="36"/>
      <c r="EJ842" s="36"/>
      <c r="EK842" s="36"/>
      <c r="EL842" s="36"/>
      <c r="EM842" s="36"/>
      <c r="EN842" s="36"/>
      <c r="EO842" s="36"/>
      <c r="EP842" s="36"/>
      <c r="EQ842" s="36"/>
      <c r="ER842" s="36"/>
      <c r="ES842" s="36"/>
      <c r="ET842" s="36"/>
      <c r="EU842" s="36"/>
    </row>
    <row r="843" spans="1:151" ht="183.75" customHeight="1" x14ac:dyDescent="0.3">
      <c r="A843" s="36"/>
      <c r="B843" s="36"/>
      <c r="C843" s="36"/>
      <c r="D843" s="36"/>
      <c r="E843" s="37"/>
      <c r="F843" s="36"/>
      <c r="G843" s="36"/>
      <c r="H843" s="36"/>
      <c r="I843" s="37"/>
      <c r="J843" s="38"/>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8"/>
      <c r="AS843" s="36"/>
      <c r="AT843" s="36"/>
      <c r="AU843" s="36"/>
      <c r="AV843" s="36"/>
      <c r="AW843" s="36"/>
      <c r="AX843" s="36"/>
      <c r="AY843" s="36"/>
      <c r="AZ843" s="36"/>
      <c r="BA843" s="36"/>
      <c r="BB843" s="36"/>
      <c r="BC843" s="36"/>
      <c r="BD843" s="36"/>
      <c r="BE843" s="36"/>
      <c r="BF843" s="36"/>
      <c r="BG843" s="36"/>
      <c r="BH843" s="36"/>
      <c r="BI843" s="36"/>
      <c r="BJ843" s="36"/>
      <c r="BK843" s="36"/>
      <c r="BL843" s="36"/>
      <c r="BM843" s="36"/>
      <c r="BN843" s="36"/>
      <c r="BO843" s="36"/>
      <c r="BP843" s="36"/>
      <c r="BQ843" s="36"/>
      <c r="BR843" s="36"/>
      <c r="BS843" s="36"/>
      <c r="BT843" s="36"/>
      <c r="BU843" s="36"/>
      <c r="BV843" s="36"/>
      <c r="BW843" s="36"/>
      <c r="BX843" s="36"/>
      <c r="BY843" s="36"/>
      <c r="BZ843" s="36"/>
      <c r="CA843" s="36"/>
      <c r="CB843" s="36"/>
      <c r="CC843" s="36"/>
      <c r="CD843" s="36"/>
      <c r="CE843" s="36"/>
      <c r="CF843" s="36"/>
      <c r="CG843" s="36"/>
      <c r="CH843" s="36"/>
      <c r="CI843" s="36"/>
      <c r="CJ843" s="36"/>
      <c r="CK843" s="36"/>
      <c r="CL843" s="36"/>
      <c r="CM843" s="36"/>
      <c r="CN843" s="36"/>
      <c r="CO843" s="36"/>
      <c r="CP843" s="36"/>
      <c r="CQ843" s="36"/>
      <c r="CR843" s="36"/>
      <c r="CS843" s="36"/>
      <c r="CT843" s="36"/>
      <c r="CU843" s="36"/>
      <c r="CV843" s="36"/>
      <c r="CW843" s="36"/>
      <c r="CX843" s="36"/>
      <c r="CY843" s="36"/>
      <c r="CZ843" s="36"/>
      <c r="DA843" s="36"/>
      <c r="DB843" s="36"/>
      <c r="DC843" s="36"/>
      <c r="DD843" s="36"/>
      <c r="DE843" s="36"/>
      <c r="DF843" s="36"/>
      <c r="DG843" s="36"/>
      <c r="DH843" s="36"/>
      <c r="DI843" s="36"/>
      <c r="DJ843" s="36"/>
      <c r="DK843" s="36"/>
      <c r="DL843" s="36"/>
      <c r="DM843" s="36"/>
      <c r="DN843" s="36"/>
      <c r="DO843" s="36"/>
      <c r="DP843" s="36"/>
      <c r="DQ843" s="36"/>
      <c r="DR843" s="36"/>
      <c r="DS843" s="36"/>
      <c r="DT843" s="36"/>
      <c r="DU843" s="36"/>
      <c r="DV843" s="36"/>
      <c r="DW843" s="36"/>
      <c r="DX843" s="36"/>
      <c r="DY843" s="36"/>
      <c r="DZ843" s="36"/>
      <c r="EA843" s="36"/>
      <c r="EB843" s="36"/>
      <c r="EC843" s="36"/>
      <c r="ED843" s="36"/>
      <c r="EE843" s="36"/>
      <c r="EF843" s="36"/>
      <c r="EG843" s="36"/>
      <c r="EH843" s="36"/>
      <c r="EI843" s="36"/>
      <c r="EJ843" s="36"/>
      <c r="EK843" s="36"/>
      <c r="EL843" s="36"/>
      <c r="EM843" s="36"/>
      <c r="EN843" s="36"/>
      <c r="EO843" s="36"/>
      <c r="EP843" s="36"/>
      <c r="EQ843" s="36"/>
      <c r="ER843" s="36"/>
      <c r="ES843" s="36"/>
      <c r="ET843" s="36"/>
      <c r="EU843" s="36"/>
    </row>
    <row r="844" spans="1:151" ht="183.75" customHeight="1" x14ac:dyDescent="0.3">
      <c r="A844" s="36"/>
      <c r="B844" s="36"/>
      <c r="C844" s="36"/>
      <c r="D844" s="36"/>
      <c r="E844" s="37"/>
      <c r="F844" s="36"/>
      <c r="G844" s="36"/>
      <c r="H844" s="36"/>
      <c r="I844" s="37"/>
      <c r="J844" s="38"/>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8"/>
      <c r="AS844" s="36"/>
      <c r="AT844" s="36"/>
      <c r="AU844" s="36"/>
      <c r="AV844" s="36"/>
      <c r="AW844" s="36"/>
      <c r="AX844" s="36"/>
      <c r="AY844" s="36"/>
      <c r="AZ844" s="36"/>
      <c r="BA844" s="36"/>
      <c r="BB844" s="36"/>
      <c r="BC844" s="36"/>
      <c r="BD844" s="36"/>
      <c r="BE844" s="36"/>
      <c r="BF844" s="36"/>
      <c r="BG844" s="36"/>
      <c r="BH844" s="36"/>
      <c r="BI844" s="36"/>
      <c r="BJ844" s="36"/>
      <c r="BK844" s="36"/>
      <c r="BL844" s="36"/>
      <c r="BM844" s="36"/>
      <c r="BN844" s="36"/>
      <c r="BO844" s="36"/>
      <c r="BP844" s="36"/>
      <c r="BQ844" s="36"/>
      <c r="BR844" s="36"/>
      <c r="BS844" s="36"/>
      <c r="BT844" s="36"/>
      <c r="BU844" s="36"/>
      <c r="BV844" s="36"/>
      <c r="BW844" s="36"/>
      <c r="BX844" s="36"/>
      <c r="BY844" s="36"/>
      <c r="BZ844" s="36"/>
      <c r="CA844" s="36"/>
      <c r="CB844" s="36"/>
      <c r="CC844" s="36"/>
      <c r="CD844" s="36"/>
      <c r="CE844" s="36"/>
      <c r="CF844" s="36"/>
      <c r="CG844" s="36"/>
      <c r="CH844" s="36"/>
      <c r="CI844" s="36"/>
      <c r="CJ844" s="36"/>
      <c r="CK844" s="36"/>
      <c r="CL844" s="36"/>
      <c r="CM844" s="36"/>
      <c r="CN844" s="36"/>
      <c r="CO844" s="36"/>
      <c r="CP844" s="36"/>
      <c r="CQ844" s="36"/>
      <c r="CR844" s="36"/>
      <c r="CS844" s="36"/>
      <c r="CT844" s="36"/>
      <c r="CU844" s="36"/>
      <c r="CV844" s="36"/>
      <c r="CW844" s="36"/>
      <c r="CX844" s="36"/>
      <c r="CY844" s="36"/>
      <c r="CZ844" s="36"/>
      <c r="DA844" s="36"/>
      <c r="DB844" s="36"/>
      <c r="DC844" s="36"/>
      <c r="DD844" s="36"/>
      <c r="DE844" s="36"/>
      <c r="DF844" s="36"/>
      <c r="DG844" s="36"/>
      <c r="DH844" s="36"/>
      <c r="DI844" s="36"/>
      <c r="DJ844" s="36"/>
      <c r="DK844" s="36"/>
      <c r="DL844" s="36"/>
      <c r="DM844" s="36"/>
      <c r="DN844" s="36"/>
      <c r="DO844" s="36"/>
      <c r="DP844" s="36"/>
      <c r="DQ844" s="36"/>
      <c r="DR844" s="36"/>
      <c r="DS844" s="36"/>
      <c r="DT844" s="36"/>
      <c r="DU844" s="36"/>
      <c r="DV844" s="36"/>
      <c r="DW844" s="36"/>
      <c r="DX844" s="36"/>
      <c r="DY844" s="36"/>
      <c r="DZ844" s="36"/>
      <c r="EA844" s="36"/>
      <c r="EB844" s="36"/>
      <c r="EC844" s="36"/>
      <c r="ED844" s="36"/>
      <c r="EE844" s="36"/>
      <c r="EF844" s="36"/>
      <c r="EG844" s="36"/>
      <c r="EH844" s="36"/>
      <c r="EI844" s="36"/>
      <c r="EJ844" s="36"/>
      <c r="EK844" s="36"/>
      <c r="EL844" s="36"/>
      <c r="EM844" s="36"/>
      <c r="EN844" s="36"/>
      <c r="EO844" s="36"/>
      <c r="EP844" s="36"/>
      <c r="EQ844" s="36"/>
      <c r="ER844" s="36"/>
      <c r="ES844" s="36"/>
      <c r="ET844" s="36"/>
      <c r="EU844" s="36"/>
    </row>
    <row r="845" spans="1:151" ht="183.75" customHeight="1" x14ac:dyDescent="0.3">
      <c r="A845" s="36"/>
      <c r="B845" s="36"/>
      <c r="C845" s="36"/>
      <c r="D845" s="36"/>
      <c r="E845" s="37"/>
      <c r="F845" s="36"/>
      <c r="G845" s="36"/>
      <c r="H845" s="36"/>
      <c r="I845" s="37"/>
      <c r="J845" s="38"/>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8"/>
      <c r="AS845" s="36"/>
      <c r="AT845" s="36"/>
      <c r="AU845" s="36"/>
      <c r="AV845" s="36"/>
      <c r="AW845" s="36"/>
      <c r="AX845" s="36"/>
      <c r="AY845" s="36"/>
      <c r="AZ845" s="36"/>
      <c r="BA845" s="36"/>
      <c r="BB845" s="36"/>
      <c r="BC845" s="36"/>
      <c r="BD845" s="36"/>
      <c r="BE845" s="36"/>
      <c r="BF845" s="36"/>
      <c r="BG845" s="36"/>
      <c r="BH845" s="36"/>
      <c r="BI845" s="36"/>
      <c r="BJ845" s="36"/>
      <c r="BK845" s="36"/>
      <c r="BL845" s="36"/>
      <c r="BM845" s="36"/>
      <c r="BN845" s="36"/>
      <c r="BO845" s="36"/>
      <c r="BP845" s="36"/>
      <c r="BQ845" s="36"/>
      <c r="BR845" s="36"/>
      <c r="BS845" s="36"/>
      <c r="BT845" s="36"/>
      <c r="BU845" s="36"/>
      <c r="BV845" s="36"/>
      <c r="BW845" s="36"/>
      <c r="BX845" s="36"/>
      <c r="BY845" s="36"/>
      <c r="BZ845" s="36"/>
      <c r="CA845" s="36"/>
      <c r="CB845" s="36"/>
      <c r="CC845" s="36"/>
      <c r="CD845" s="36"/>
      <c r="CE845" s="36"/>
      <c r="CF845" s="36"/>
      <c r="CG845" s="36"/>
      <c r="CH845" s="36"/>
      <c r="CI845" s="36"/>
      <c r="CJ845" s="36"/>
      <c r="CK845" s="36"/>
      <c r="CL845" s="36"/>
      <c r="CM845" s="36"/>
      <c r="CN845" s="36"/>
      <c r="CO845" s="36"/>
      <c r="CP845" s="36"/>
      <c r="CQ845" s="36"/>
      <c r="CR845" s="36"/>
      <c r="CS845" s="36"/>
      <c r="CT845" s="36"/>
      <c r="CU845" s="36"/>
      <c r="CV845" s="36"/>
      <c r="CW845" s="36"/>
      <c r="CX845" s="36"/>
      <c r="CY845" s="36"/>
      <c r="CZ845" s="36"/>
      <c r="DA845" s="36"/>
      <c r="DB845" s="36"/>
      <c r="DC845" s="36"/>
      <c r="DD845" s="36"/>
      <c r="DE845" s="36"/>
      <c r="DF845" s="36"/>
      <c r="DG845" s="36"/>
      <c r="DH845" s="36"/>
      <c r="DI845" s="36"/>
      <c r="DJ845" s="36"/>
      <c r="DK845" s="36"/>
      <c r="DL845" s="36"/>
      <c r="DM845" s="36"/>
      <c r="DN845" s="36"/>
      <c r="DO845" s="36"/>
      <c r="DP845" s="36"/>
      <c r="DQ845" s="36"/>
      <c r="DR845" s="36"/>
      <c r="DS845" s="36"/>
      <c r="DT845" s="36"/>
      <c r="DU845" s="36"/>
      <c r="DV845" s="36"/>
      <c r="DW845" s="36"/>
      <c r="DX845" s="36"/>
      <c r="DY845" s="36"/>
      <c r="DZ845" s="36"/>
      <c r="EA845" s="36"/>
      <c r="EB845" s="36"/>
      <c r="EC845" s="36"/>
      <c r="ED845" s="36"/>
      <c r="EE845" s="36"/>
      <c r="EF845" s="36"/>
      <c r="EG845" s="36"/>
      <c r="EH845" s="36"/>
      <c r="EI845" s="36"/>
      <c r="EJ845" s="36"/>
      <c r="EK845" s="36"/>
      <c r="EL845" s="36"/>
      <c r="EM845" s="36"/>
      <c r="EN845" s="36"/>
      <c r="EO845" s="36"/>
      <c r="EP845" s="36"/>
      <c r="EQ845" s="36"/>
      <c r="ER845" s="36"/>
      <c r="ES845" s="36"/>
      <c r="ET845" s="36"/>
      <c r="EU845" s="36"/>
    </row>
    <row r="846" spans="1:151" ht="183.75" customHeight="1" x14ac:dyDescent="0.3">
      <c r="A846" s="36"/>
      <c r="B846" s="36"/>
      <c r="C846" s="36"/>
      <c r="D846" s="36"/>
      <c r="E846" s="37"/>
      <c r="F846" s="36"/>
      <c r="G846" s="36"/>
      <c r="H846" s="36"/>
      <c r="I846" s="37"/>
      <c r="J846" s="38"/>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8"/>
      <c r="AS846" s="36"/>
      <c r="AT846" s="36"/>
      <c r="AU846" s="36"/>
      <c r="AV846" s="36"/>
      <c r="AW846" s="36"/>
      <c r="AX846" s="36"/>
      <c r="AY846" s="36"/>
      <c r="AZ846" s="36"/>
      <c r="BA846" s="36"/>
      <c r="BB846" s="36"/>
      <c r="BC846" s="36"/>
      <c r="BD846" s="36"/>
      <c r="BE846" s="36"/>
      <c r="BF846" s="36"/>
      <c r="BG846" s="36"/>
      <c r="BH846" s="36"/>
      <c r="BI846" s="36"/>
      <c r="BJ846" s="36"/>
      <c r="BK846" s="36"/>
      <c r="BL846" s="36"/>
      <c r="BM846" s="36"/>
      <c r="BN846" s="36"/>
      <c r="BO846" s="36"/>
      <c r="BP846" s="36"/>
      <c r="BQ846" s="36"/>
      <c r="BR846" s="36"/>
      <c r="BS846" s="36"/>
      <c r="BT846" s="36"/>
      <c r="BU846" s="36"/>
      <c r="BV846" s="36"/>
      <c r="BW846" s="36"/>
      <c r="BX846" s="36"/>
      <c r="BY846" s="36"/>
      <c r="BZ846" s="36"/>
      <c r="CA846" s="36"/>
      <c r="CB846" s="36"/>
      <c r="CC846" s="36"/>
      <c r="CD846" s="36"/>
      <c r="CE846" s="36"/>
      <c r="CF846" s="36"/>
      <c r="CG846" s="36"/>
      <c r="CH846" s="36"/>
      <c r="CI846" s="36"/>
      <c r="CJ846" s="36"/>
      <c r="CK846" s="36"/>
      <c r="CL846" s="36"/>
      <c r="CM846" s="36"/>
      <c r="CN846" s="36"/>
      <c r="CO846" s="36"/>
      <c r="CP846" s="36"/>
      <c r="CQ846" s="36"/>
      <c r="CR846" s="36"/>
      <c r="CS846" s="36"/>
      <c r="CT846" s="36"/>
      <c r="CU846" s="36"/>
      <c r="CV846" s="36"/>
      <c r="CW846" s="36"/>
      <c r="CX846" s="36"/>
      <c r="CY846" s="36"/>
      <c r="CZ846" s="36"/>
      <c r="DA846" s="36"/>
      <c r="DB846" s="36"/>
      <c r="DC846" s="36"/>
      <c r="DD846" s="36"/>
      <c r="DE846" s="36"/>
      <c r="DF846" s="36"/>
      <c r="DG846" s="36"/>
      <c r="DH846" s="36"/>
      <c r="DI846" s="36"/>
      <c r="DJ846" s="36"/>
      <c r="DK846" s="36"/>
      <c r="DL846" s="36"/>
      <c r="DM846" s="36"/>
      <c r="DN846" s="36"/>
      <c r="DO846" s="36"/>
      <c r="DP846" s="36"/>
      <c r="DQ846" s="36"/>
      <c r="DR846" s="36"/>
      <c r="DS846" s="36"/>
      <c r="DT846" s="36"/>
      <c r="DU846" s="36"/>
      <c r="DV846" s="36"/>
      <c r="DW846" s="36"/>
      <c r="DX846" s="36"/>
      <c r="DY846" s="36"/>
      <c r="DZ846" s="36"/>
      <c r="EA846" s="36"/>
      <c r="EB846" s="36"/>
      <c r="EC846" s="36"/>
      <c r="ED846" s="36"/>
      <c r="EE846" s="36"/>
      <c r="EF846" s="36"/>
      <c r="EG846" s="36"/>
      <c r="EH846" s="36"/>
      <c r="EI846" s="36"/>
      <c r="EJ846" s="36"/>
      <c r="EK846" s="36"/>
      <c r="EL846" s="36"/>
      <c r="EM846" s="36"/>
      <c r="EN846" s="36"/>
      <c r="EO846" s="36"/>
      <c r="EP846" s="36"/>
      <c r="EQ846" s="36"/>
      <c r="ER846" s="36"/>
      <c r="ES846" s="36"/>
      <c r="ET846" s="36"/>
      <c r="EU846" s="36"/>
    </row>
    <row r="847" spans="1:151" ht="183.75" customHeight="1" x14ac:dyDescent="0.3">
      <c r="A847" s="36"/>
      <c r="B847" s="36"/>
      <c r="C847" s="36"/>
      <c r="D847" s="36"/>
      <c r="E847" s="37"/>
      <c r="F847" s="36"/>
      <c r="G847" s="36"/>
      <c r="H847" s="36"/>
      <c r="I847" s="37"/>
      <c r="J847" s="38"/>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8"/>
      <c r="AS847" s="36"/>
      <c r="AT847" s="36"/>
      <c r="AU847" s="36"/>
      <c r="AV847" s="36"/>
      <c r="AW847" s="36"/>
      <c r="AX847" s="36"/>
      <c r="AY847" s="36"/>
      <c r="AZ847" s="36"/>
      <c r="BA847" s="36"/>
      <c r="BB847" s="36"/>
      <c r="BC847" s="36"/>
      <c r="BD847" s="36"/>
      <c r="BE847" s="36"/>
      <c r="BF847" s="36"/>
      <c r="BG847" s="36"/>
      <c r="BH847" s="36"/>
      <c r="BI847" s="36"/>
      <c r="BJ847" s="36"/>
      <c r="BK847" s="36"/>
      <c r="BL847" s="36"/>
      <c r="BM847" s="36"/>
      <c r="BN847" s="36"/>
      <c r="BO847" s="36"/>
      <c r="BP847" s="36"/>
      <c r="BQ847" s="36"/>
      <c r="BR847" s="36"/>
      <c r="BS847" s="36"/>
      <c r="BT847" s="36"/>
      <c r="BU847" s="36"/>
      <c r="BV847" s="36"/>
      <c r="BW847" s="36"/>
      <c r="BX847" s="36"/>
      <c r="BY847" s="36"/>
      <c r="BZ847" s="36"/>
      <c r="CA847" s="36"/>
      <c r="CB847" s="36"/>
      <c r="CC847" s="36"/>
      <c r="CD847" s="36"/>
      <c r="CE847" s="36"/>
      <c r="CF847" s="36"/>
      <c r="CG847" s="36"/>
      <c r="CH847" s="36"/>
      <c r="CI847" s="36"/>
      <c r="CJ847" s="36"/>
      <c r="CK847" s="36"/>
      <c r="CL847" s="36"/>
      <c r="CM847" s="36"/>
      <c r="CN847" s="36"/>
      <c r="CO847" s="36"/>
      <c r="CP847" s="36"/>
      <c r="CQ847" s="36"/>
      <c r="CR847" s="36"/>
      <c r="CS847" s="36"/>
      <c r="CT847" s="36"/>
      <c r="CU847" s="36"/>
      <c r="CV847" s="36"/>
      <c r="CW847" s="36"/>
      <c r="CX847" s="36"/>
      <c r="CY847" s="36"/>
      <c r="CZ847" s="36"/>
      <c r="DA847" s="36"/>
      <c r="DB847" s="36"/>
      <c r="DC847" s="36"/>
      <c r="DD847" s="36"/>
      <c r="DE847" s="36"/>
      <c r="DF847" s="36"/>
      <c r="DG847" s="36"/>
      <c r="DH847" s="36"/>
      <c r="DI847" s="36"/>
      <c r="DJ847" s="36"/>
      <c r="DK847" s="36"/>
      <c r="DL847" s="36"/>
      <c r="DM847" s="36"/>
      <c r="DN847" s="36"/>
      <c r="DO847" s="36"/>
      <c r="DP847" s="36"/>
      <c r="DQ847" s="36"/>
      <c r="DR847" s="36"/>
      <c r="DS847" s="36"/>
      <c r="DT847" s="36"/>
      <c r="DU847" s="36"/>
      <c r="DV847" s="36"/>
      <c r="DW847" s="36"/>
      <c r="DX847" s="36"/>
      <c r="DY847" s="36"/>
      <c r="DZ847" s="36"/>
      <c r="EA847" s="36"/>
      <c r="EB847" s="36"/>
      <c r="EC847" s="36"/>
      <c r="ED847" s="36"/>
      <c r="EE847" s="36"/>
      <c r="EF847" s="36"/>
      <c r="EG847" s="36"/>
      <c r="EH847" s="36"/>
      <c r="EI847" s="36"/>
      <c r="EJ847" s="36"/>
      <c r="EK847" s="36"/>
      <c r="EL847" s="36"/>
      <c r="EM847" s="36"/>
      <c r="EN847" s="36"/>
      <c r="EO847" s="36"/>
      <c r="EP847" s="36"/>
      <c r="EQ847" s="36"/>
      <c r="ER847" s="36"/>
      <c r="ES847" s="36"/>
      <c r="ET847" s="36"/>
      <c r="EU847" s="36"/>
    </row>
    <row r="848" spans="1:151" ht="183.75" customHeight="1" x14ac:dyDescent="0.3">
      <c r="A848" s="36"/>
      <c r="B848" s="36"/>
      <c r="C848" s="36"/>
      <c r="D848" s="36"/>
      <c r="E848" s="37"/>
      <c r="F848" s="36"/>
      <c r="G848" s="36"/>
      <c r="H848" s="36"/>
      <c r="I848" s="37"/>
      <c r="J848" s="38"/>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8"/>
      <c r="AS848" s="36"/>
      <c r="AT848" s="36"/>
      <c r="AU848" s="36"/>
      <c r="AV848" s="36"/>
      <c r="AW848" s="36"/>
      <c r="AX848" s="36"/>
      <c r="AY848" s="36"/>
      <c r="AZ848" s="36"/>
      <c r="BA848" s="36"/>
      <c r="BB848" s="36"/>
      <c r="BC848" s="36"/>
      <c r="BD848" s="36"/>
      <c r="BE848" s="36"/>
      <c r="BF848" s="36"/>
      <c r="BG848" s="36"/>
      <c r="BH848" s="36"/>
      <c r="BI848" s="36"/>
      <c r="BJ848" s="36"/>
      <c r="BK848" s="36"/>
      <c r="BL848" s="36"/>
      <c r="BM848" s="36"/>
      <c r="BN848" s="36"/>
      <c r="BO848" s="36"/>
      <c r="BP848" s="36"/>
      <c r="BQ848" s="36"/>
      <c r="BR848" s="36"/>
      <c r="BS848" s="36"/>
      <c r="BT848" s="36"/>
      <c r="BU848" s="36"/>
      <c r="BV848" s="36"/>
      <c r="BW848" s="36"/>
      <c r="BX848" s="36"/>
      <c r="BY848" s="36"/>
      <c r="BZ848" s="36"/>
      <c r="CA848" s="36"/>
      <c r="CB848" s="36"/>
      <c r="CC848" s="36"/>
      <c r="CD848" s="36"/>
      <c r="CE848" s="36"/>
      <c r="CF848" s="36"/>
      <c r="CG848" s="36"/>
      <c r="CH848" s="36"/>
      <c r="CI848" s="36"/>
      <c r="CJ848" s="36"/>
      <c r="CK848" s="36"/>
      <c r="CL848" s="36"/>
      <c r="CM848" s="36"/>
      <c r="CN848" s="36"/>
      <c r="CO848" s="36"/>
      <c r="CP848" s="36"/>
      <c r="CQ848" s="36"/>
      <c r="CR848" s="36"/>
      <c r="CS848" s="36"/>
      <c r="CT848" s="36"/>
      <c r="CU848" s="36"/>
      <c r="CV848" s="36"/>
      <c r="CW848" s="36"/>
      <c r="CX848" s="36"/>
      <c r="CY848" s="36"/>
      <c r="CZ848" s="36"/>
      <c r="DA848" s="36"/>
      <c r="DB848" s="36"/>
      <c r="DC848" s="36"/>
      <c r="DD848" s="36"/>
      <c r="DE848" s="36"/>
      <c r="DF848" s="36"/>
      <c r="DG848" s="36"/>
      <c r="DH848" s="36"/>
      <c r="DI848" s="36"/>
      <c r="DJ848" s="36"/>
      <c r="DK848" s="36"/>
      <c r="DL848" s="36"/>
      <c r="DM848" s="36"/>
      <c r="DN848" s="36"/>
      <c r="DO848" s="36"/>
      <c r="DP848" s="36"/>
      <c r="DQ848" s="36"/>
      <c r="DR848" s="36"/>
      <c r="DS848" s="36"/>
      <c r="DT848" s="36"/>
      <c r="DU848" s="36"/>
      <c r="DV848" s="36"/>
      <c r="DW848" s="36"/>
      <c r="DX848" s="36"/>
      <c r="DY848" s="36"/>
      <c r="DZ848" s="36"/>
      <c r="EA848" s="36"/>
      <c r="EB848" s="36"/>
      <c r="EC848" s="36"/>
      <c r="ED848" s="36"/>
      <c r="EE848" s="36"/>
      <c r="EF848" s="36"/>
      <c r="EG848" s="36"/>
      <c r="EH848" s="36"/>
      <c r="EI848" s="36"/>
      <c r="EJ848" s="36"/>
      <c r="EK848" s="36"/>
      <c r="EL848" s="36"/>
      <c r="EM848" s="36"/>
      <c r="EN848" s="36"/>
      <c r="EO848" s="36"/>
      <c r="EP848" s="36"/>
      <c r="EQ848" s="36"/>
      <c r="ER848" s="36"/>
      <c r="ES848" s="36"/>
      <c r="ET848" s="36"/>
      <c r="EU848" s="36"/>
    </row>
    <row r="849" spans="1:151" ht="183.75" customHeight="1" x14ac:dyDescent="0.3">
      <c r="A849" s="36"/>
      <c r="B849" s="36"/>
      <c r="C849" s="36"/>
      <c r="D849" s="36"/>
      <c r="E849" s="37"/>
      <c r="F849" s="36"/>
      <c r="G849" s="36"/>
      <c r="H849" s="36"/>
      <c r="I849" s="37"/>
      <c r="J849" s="38"/>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8"/>
      <c r="AS849" s="36"/>
      <c r="AT849" s="36"/>
      <c r="AU849" s="36"/>
      <c r="AV849" s="36"/>
      <c r="AW849" s="36"/>
      <c r="AX849" s="36"/>
      <c r="AY849" s="36"/>
      <c r="AZ849" s="36"/>
      <c r="BA849" s="36"/>
      <c r="BB849" s="36"/>
      <c r="BC849" s="36"/>
      <c r="BD849" s="36"/>
      <c r="BE849" s="36"/>
      <c r="BF849" s="36"/>
      <c r="BG849" s="36"/>
      <c r="BH849" s="36"/>
      <c r="BI849" s="36"/>
      <c r="BJ849" s="36"/>
      <c r="BK849" s="36"/>
      <c r="BL849" s="36"/>
      <c r="BM849" s="36"/>
      <c r="BN849" s="36"/>
      <c r="BO849" s="36"/>
      <c r="BP849" s="36"/>
      <c r="BQ849" s="36"/>
      <c r="BR849" s="36"/>
      <c r="BS849" s="36"/>
      <c r="BT849" s="36"/>
      <c r="BU849" s="36"/>
      <c r="BV849" s="36"/>
      <c r="BW849" s="36"/>
      <c r="BX849" s="36"/>
      <c r="BY849" s="36"/>
      <c r="BZ849" s="36"/>
      <c r="CA849" s="36"/>
      <c r="CB849" s="36"/>
      <c r="CC849" s="36"/>
      <c r="CD849" s="36"/>
      <c r="CE849" s="36"/>
      <c r="CF849" s="36"/>
      <c r="CG849" s="36"/>
      <c r="CH849" s="36"/>
      <c r="CI849" s="36"/>
      <c r="CJ849" s="36"/>
      <c r="CK849" s="36"/>
      <c r="CL849" s="36"/>
      <c r="CM849" s="36"/>
      <c r="CN849" s="36"/>
      <c r="CO849" s="36"/>
      <c r="CP849" s="36"/>
      <c r="CQ849" s="36"/>
      <c r="CR849" s="36"/>
      <c r="CS849" s="36"/>
      <c r="CT849" s="36"/>
      <c r="CU849" s="36"/>
      <c r="CV849" s="36"/>
      <c r="CW849" s="36"/>
      <c r="CX849" s="36"/>
      <c r="CY849" s="36"/>
      <c r="CZ849" s="36"/>
      <c r="DA849" s="36"/>
      <c r="DB849" s="36"/>
      <c r="DC849" s="36"/>
      <c r="DD849" s="36"/>
      <c r="DE849" s="36"/>
      <c r="DF849" s="36"/>
      <c r="DG849" s="36"/>
      <c r="DH849" s="36"/>
      <c r="DI849" s="36"/>
      <c r="DJ849" s="36"/>
      <c r="DK849" s="36"/>
      <c r="DL849" s="36"/>
      <c r="DM849" s="36"/>
      <c r="DN849" s="36"/>
      <c r="DO849" s="36"/>
      <c r="DP849" s="36"/>
      <c r="DQ849" s="36"/>
      <c r="DR849" s="36"/>
      <c r="DS849" s="36"/>
      <c r="DT849" s="36"/>
      <c r="DU849" s="36"/>
      <c r="DV849" s="36"/>
      <c r="DW849" s="36"/>
      <c r="DX849" s="36"/>
      <c r="DY849" s="36"/>
      <c r="DZ849" s="36"/>
      <c r="EA849" s="36"/>
      <c r="EB849" s="36"/>
      <c r="EC849" s="36"/>
      <c r="ED849" s="36"/>
      <c r="EE849" s="36"/>
      <c r="EF849" s="36"/>
      <c r="EG849" s="36"/>
      <c r="EH849" s="36"/>
      <c r="EI849" s="36"/>
      <c r="EJ849" s="36"/>
      <c r="EK849" s="36"/>
      <c r="EL849" s="36"/>
      <c r="EM849" s="36"/>
      <c r="EN849" s="36"/>
      <c r="EO849" s="36"/>
      <c r="EP849" s="36"/>
      <c r="EQ849" s="36"/>
      <c r="ER849" s="36"/>
      <c r="ES849" s="36"/>
      <c r="ET849" s="36"/>
      <c r="EU849" s="36"/>
    </row>
    <row r="850" spans="1:151" ht="183.75" customHeight="1" x14ac:dyDescent="0.3">
      <c r="A850" s="36"/>
      <c r="B850" s="36"/>
      <c r="C850" s="36"/>
      <c r="D850" s="36"/>
      <c r="E850" s="37"/>
      <c r="F850" s="36"/>
      <c r="G850" s="36"/>
      <c r="H850" s="36"/>
      <c r="I850" s="37"/>
      <c r="J850" s="38"/>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8"/>
      <c r="AS850" s="36"/>
      <c r="AT850" s="36"/>
      <c r="AU850" s="36"/>
      <c r="AV850" s="36"/>
      <c r="AW850" s="36"/>
      <c r="AX850" s="36"/>
      <c r="AY850" s="36"/>
      <c r="AZ850" s="36"/>
      <c r="BA850" s="36"/>
      <c r="BB850" s="36"/>
      <c r="BC850" s="36"/>
      <c r="BD850" s="36"/>
      <c r="BE850" s="36"/>
      <c r="BF850" s="36"/>
      <c r="BG850" s="36"/>
      <c r="BH850" s="36"/>
      <c r="BI850" s="36"/>
      <c r="BJ850" s="36"/>
      <c r="BK850" s="36"/>
      <c r="BL850" s="36"/>
      <c r="BM850" s="36"/>
      <c r="BN850" s="36"/>
      <c r="BO850" s="36"/>
      <c r="BP850" s="36"/>
      <c r="BQ850" s="36"/>
      <c r="BR850" s="36"/>
      <c r="BS850" s="36"/>
      <c r="BT850" s="36"/>
      <c r="BU850" s="36"/>
      <c r="BV850" s="36"/>
      <c r="BW850" s="36"/>
      <c r="BX850" s="36"/>
      <c r="BY850" s="36"/>
      <c r="BZ850" s="36"/>
      <c r="CA850" s="36"/>
      <c r="CB850" s="36"/>
      <c r="CC850" s="36"/>
      <c r="CD850" s="36"/>
      <c r="CE850" s="36"/>
      <c r="CF850" s="36"/>
      <c r="CG850" s="36"/>
      <c r="CH850" s="36"/>
      <c r="CI850" s="36"/>
      <c r="CJ850" s="36"/>
      <c r="CK850" s="36"/>
      <c r="CL850" s="36"/>
      <c r="CM850" s="36"/>
      <c r="CN850" s="36"/>
      <c r="CO850" s="36"/>
      <c r="CP850" s="36"/>
      <c r="CQ850" s="36"/>
      <c r="CR850" s="36"/>
      <c r="CS850" s="36"/>
      <c r="CT850" s="36"/>
      <c r="CU850" s="36"/>
      <c r="CV850" s="36"/>
      <c r="CW850" s="36"/>
      <c r="CX850" s="36"/>
      <c r="CY850" s="36"/>
      <c r="CZ850" s="36"/>
      <c r="DA850" s="36"/>
      <c r="DB850" s="36"/>
      <c r="DC850" s="36"/>
      <c r="DD850" s="36"/>
      <c r="DE850" s="36"/>
      <c r="DF850" s="36"/>
      <c r="DG850" s="36"/>
      <c r="DH850" s="36"/>
      <c r="DI850" s="36"/>
      <c r="DJ850" s="36"/>
      <c r="DK850" s="36"/>
      <c r="DL850" s="36"/>
      <c r="DM850" s="36"/>
      <c r="DN850" s="36"/>
      <c r="DO850" s="36"/>
      <c r="DP850" s="36"/>
      <c r="DQ850" s="36"/>
      <c r="DR850" s="36"/>
      <c r="DS850" s="36"/>
      <c r="DT850" s="36"/>
      <c r="DU850" s="36"/>
      <c r="DV850" s="36"/>
      <c r="DW850" s="36"/>
      <c r="DX850" s="36"/>
      <c r="DY850" s="36"/>
      <c r="DZ850" s="36"/>
      <c r="EA850" s="36"/>
      <c r="EB850" s="36"/>
      <c r="EC850" s="36"/>
      <c r="ED850" s="36"/>
      <c r="EE850" s="36"/>
      <c r="EF850" s="36"/>
      <c r="EG850" s="36"/>
      <c r="EH850" s="36"/>
      <c r="EI850" s="36"/>
      <c r="EJ850" s="36"/>
      <c r="EK850" s="36"/>
      <c r="EL850" s="36"/>
      <c r="EM850" s="36"/>
      <c r="EN850" s="36"/>
      <c r="EO850" s="36"/>
      <c r="EP850" s="36"/>
      <c r="EQ850" s="36"/>
      <c r="ER850" s="36"/>
      <c r="ES850" s="36"/>
      <c r="ET850" s="36"/>
      <c r="EU850" s="36"/>
    </row>
    <row r="851" spans="1:151" ht="183.75" customHeight="1" x14ac:dyDescent="0.3">
      <c r="A851" s="36"/>
      <c r="B851" s="36"/>
      <c r="C851" s="36"/>
      <c r="D851" s="36"/>
      <c r="E851" s="37"/>
      <c r="F851" s="36"/>
      <c r="G851" s="36"/>
      <c r="H851" s="36"/>
      <c r="I851" s="37"/>
      <c r="J851" s="38"/>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8"/>
      <c r="AS851" s="36"/>
      <c r="AT851" s="36"/>
      <c r="AU851" s="36"/>
      <c r="AV851" s="36"/>
      <c r="AW851" s="36"/>
      <c r="AX851" s="36"/>
      <c r="AY851" s="36"/>
      <c r="AZ851" s="36"/>
      <c r="BA851" s="36"/>
      <c r="BB851" s="36"/>
      <c r="BC851" s="36"/>
      <c r="BD851" s="36"/>
      <c r="BE851" s="36"/>
      <c r="BF851" s="36"/>
      <c r="BG851" s="36"/>
      <c r="BH851" s="36"/>
      <c r="BI851" s="36"/>
      <c r="BJ851" s="36"/>
      <c r="BK851" s="36"/>
      <c r="BL851" s="36"/>
      <c r="BM851" s="36"/>
      <c r="BN851" s="36"/>
      <c r="BO851" s="36"/>
      <c r="BP851" s="36"/>
      <c r="BQ851" s="36"/>
      <c r="BR851" s="36"/>
      <c r="BS851" s="36"/>
      <c r="BT851" s="36"/>
      <c r="BU851" s="36"/>
      <c r="BV851" s="36"/>
      <c r="BW851" s="36"/>
      <c r="BX851" s="36"/>
      <c r="BY851" s="36"/>
      <c r="BZ851" s="36"/>
      <c r="CA851" s="36"/>
      <c r="CB851" s="36"/>
      <c r="CC851" s="36"/>
      <c r="CD851" s="36"/>
      <c r="CE851" s="36"/>
      <c r="CF851" s="36"/>
      <c r="CG851" s="36"/>
      <c r="CH851" s="36"/>
      <c r="CI851" s="36"/>
      <c r="CJ851" s="36"/>
      <c r="CK851" s="36"/>
      <c r="CL851" s="36"/>
      <c r="CM851" s="36"/>
      <c r="CN851" s="36"/>
      <c r="CO851" s="36"/>
      <c r="CP851" s="36"/>
      <c r="CQ851" s="36"/>
      <c r="CR851" s="36"/>
      <c r="CS851" s="36"/>
      <c r="CT851" s="36"/>
      <c r="CU851" s="36"/>
      <c r="CV851" s="36"/>
      <c r="CW851" s="36"/>
      <c r="CX851" s="36"/>
      <c r="CY851" s="36"/>
      <c r="CZ851" s="36"/>
      <c r="DA851" s="36"/>
      <c r="DB851" s="36"/>
      <c r="DC851" s="36"/>
      <c r="DD851" s="36"/>
      <c r="DE851" s="36"/>
      <c r="DF851" s="36"/>
      <c r="DG851" s="36"/>
      <c r="DH851" s="36"/>
      <c r="DI851" s="36"/>
      <c r="DJ851" s="36"/>
      <c r="DK851" s="36"/>
      <c r="DL851" s="36"/>
      <c r="DM851" s="36"/>
      <c r="DN851" s="36"/>
      <c r="DO851" s="36"/>
      <c r="DP851" s="36"/>
      <c r="DQ851" s="36"/>
      <c r="DR851" s="36"/>
      <c r="DS851" s="36"/>
      <c r="DT851" s="36"/>
      <c r="DU851" s="36"/>
      <c r="DV851" s="36"/>
      <c r="DW851" s="36"/>
      <c r="DX851" s="36"/>
      <c r="DY851" s="36"/>
      <c r="DZ851" s="36"/>
      <c r="EA851" s="36"/>
      <c r="EB851" s="36"/>
      <c r="EC851" s="36"/>
      <c r="ED851" s="36"/>
      <c r="EE851" s="36"/>
      <c r="EF851" s="36"/>
      <c r="EG851" s="36"/>
      <c r="EH851" s="36"/>
      <c r="EI851" s="36"/>
      <c r="EJ851" s="36"/>
      <c r="EK851" s="36"/>
      <c r="EL851" s="36"/>
      <c r="EM851" s="36"/>
      <c r="EN851" s="36"/>
      <c r="EO851" s="36"/>
      <c r="EP851" s="36"/>
      <c r="EQ851" s="36"/>
      <c r="ER851" s="36"/>
      <c r="ES851" s="36"/>
      <c r="ET851" s="36"/>
      <c r="EU851" s="36"/>
    </row>
    <row r="852" spans="1:151" ht="183.75" customHeight="1" x14ac:dyDescent="0.3">
      <c r="A852" s="36"/>
      <c r="B852" s="36"/>
      <c r="C852" s="36"/>
      <c r="D852" s="36"/>
      <c r="E852" s="37"/>
      <c r="F852" s="36"/>
      <c r="G852" s="36"/>
      <c r="H852" s="36"/>
      <c r="I852" s="37"/>
      <c r="J852" s="38"/>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8"/>
      <c r="AS852" s="36"/>
      <c r="AT852" s="36"/>
      <c r="AU852" s="36"/>
      <c r="AV852" s="36"/>
      <c r="AW852" s="36"/>
      <c r="AX852" s="36"/>
      <c r="AY852" s="36"/>
      <c r="AZ852" s="36"/>
      <c r="BA852" s="36"/>
      <c r="BB852" s="36"/>
      <c r="BC852" s="36"/>
      <c r="BD852" s="36"/>
      <c r="BE852" s="36"/>
      <c r="BF852" s="36"/>
      <c r="BG852" s="36"/>
      <c r="BH852" s="36"/>
      <c r="BI852" s="36"/>
      <c r="BJ852" s="36"/>
      <c r="BK852" s="36"/>
      <c r="BL852" s="36"/>
      <c r="BM852" s="36"/>
      <c r="BN852" s="36"/>
      <c r="BO852" s="36"/>
      <c r="BP852" s="36"/>
      <c r="BQ852" s="36"/>
      <c r="BR852" s="36"/>
      <c r="BS852" s="36"/>
      <c r="BT852" s="36"/>
      <c r="BU852" s="36"/>
      <c r="BV852" s="36"/>
      <c r="BW852" s="36"/>
      <c r="BX852" s="36"/>
      <c r="BY852" s="36"/>
      <c r="BZ852" s="36"/>
      <c r="CA852" s="36"/>
      <c r="CB852" s="36"/>
      <c r="CC852" s="36"/>
      <c r="CD852" s="36"/>
      <c r="CE852" s="36"/>
      <c r="CF852" s="36"/>
      <c r="CG852" s="36"/>
      <c r="CH852" s="36"/>
      <c r="CI852" s="36"/>
      <c r="CJ852" s="36"/>
      <c r="CK852" s="36"/>
      <c r="CL852" s="36"/>
      <c r="CM852" s="36"/>
      <c r="CN852" s="36"/>
      <c r="CO852" s="36"/>
      <c r="CP852" s="36"/>
      <c r="CQ852" s="36"/>
      <c r="CR852" s="36"/>
      <c r="CS852" s="36"/>
      <c r="CT852" s="36"/>
      <c r="CU852" s="36"/>
      <c r="CV852" s="36"/>
      <c r="CW852" s="36"/>
      <c r="CX852" s="36"/>
      <c r="CY852" s="36"/>
      <c r="CZ852" s="36"/>
      <c r="DA852" s="36"/>
      <c r="DB852" s="36"/>
      <c r="DC852" s="36"/>
      <c r="DD852" s="36"/>
      <c r="DE852" s="36"/>
      <c r="DF852" s="36"/>
      <c r="DG852" s="36"/>
      <c r="DH852" s="36"/>
      <c r="DI852" s="36"/>
      <c r="DJ852" s="36"/>
      <c r="DK852" s="36"/>
      <c r="DL852" s="36"/>
      <c r="DM852" s="36"/>
      <c r="DN852" s="36"/>
      <c r="DO852" s="36"/>
      <c r="DP852" s="36"/>
      <c r="DQ852" s="36"/>
      <c r="DR852" s="36"/>
      <c r="DS852" s="36"/>
      <c r="DT852" s="36"/>
      <c r="DU852" s="36"/>
      <c r="DV852" s="36"/>
      <c r="DW852" s="36"/>
      <c r="DX852" s="36"/>
      <c r="DY852" s="36"/>
      <c r="DZ852" s="36"/>
      <c r="EA852" s="36"/>
      <c r="EB852" s="36"/>
      <c r="EC852" s="36"/>
      <c r="ED852" s="36"/>
      <c r="EE852" s="36"/>
      <c r="EF852" s="36"/>
      <c r="EG852" s="36"/>
      <c r="EH852" s="36"/>
      <c r="EI852" s="36"/>
      <c r="EJ852" s="36"/>
      <c r="EK852" s="36"/>
      <c r="EL852" s="36"/>
      <c r="EM852" s="36"/>
      <c r="EN852" s="36"/>
      <c r="EO852" s="36"/>
      <c r="EP852" s="36"/>
      <c r="EQ852" s="36"/>
      <c r="ER852" s="36"/>
      <c r="ES852" s="36"/>
      <c r="ET852" s="36"/>
      <c r="EU852" s="36"/>
    </row>
    <row r="853" spans="1:151" ht="183.75" customHeight="1" x14ac:dyDescent="0.3">
      <c r="A853" s="36"/>
      <c r="B853" s="36"/>
      <c r="C853" s="36"/>
      <c r="D853" s="36"/>
      <c r="E853" s="37"/>
      <c r="F853" s="36"/>
      <c r="G853" s="36"/>
      <c r="H853" s="36"/>
      <c r="I853" s="37"/>
      <c r="J853" s="38"/>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8"/>
      <c r="AS853" s="36"/>
      <c r="AT853" s="36"/>
      <c r="AU853" s="36"/>
      <c r="AV853" s="36"/>
      <c r="AW853" s="36"/>
      <c r="AX853" s="36"/>
      <c r="AY853" s="36"/>
      <c r="AZ853" s="36"/>
      <c r="BA853" s="36"/>
      <c r="BB853" s="36"/>
      <c r="BC853" s="36"/>
      <c r="BD853" s="36"/>
      <c r="BE853" s="36"/>
      <c r="BF853" s="36"/>
      <c r="BG853" s="36"/>
      <c r="BH853" s="36"/>
      <c r="BI853" s="36"/>
      <c r="BJ853" s="36"/>
      <c r="BK853" s="36"/>
      <c r="BL853" s="36"/>
      <c r="BM853" s="36"/>
      <c r="BN853" s="36"/>
      <c r="BO853" s="36"/>
      <c r="BP853" s="36"/>
      <c r="BQ853" s="36"/>
      <c r="BR853" s="36"/>
      <c r="BS853" s="36"/>
      <c r="BT853" s="36"/>
      <c r="BU853" s="36"/>
      <c r="BV853" s="36"/>
      <c r="BW853" s="36"/>
      <c r="BX853" s="36"/>
      <c r="BY853" s="36"/>
      <c r="BZ853" s="36"/>
      <c r="CA853" s="36"/>
      <c r="CB853" s="36"/>
      <c r="CC853" s="36"/>
      <c r="CD853" s="36"/>
      <c r="CE853" s="36"/>
      <c r="CF853" s="36"/>
      <c r="CG853" s="36"/>
      <c r="CH853" s="36"/>
      <c r="CI853" s="36"/>
      <c r="CJ853" s="36"/>
      <c r="CK853" s="36"/>
      <c r="CL853" s="36"/>
      <c r="CM853" s="36"/>
      <c r="CN853" s="36"/>
      <c r="CO853" s="36"/>
      <c r="CP853" s="36"/>
      <c r="CQ853" s="36"/>
      <c r="CR853" s="36"/>
      <c r="CS853" s="36"/>
      <c r="CT853" s="36"/>
      <c r="CU853" s="36"/>
      <c r="CV853" s="36"/>
      <c r="CW853" s="36"/>
      <c r="CX853" s="36"/>
      <c r="CY853" s="36"/>
      <c r="CZ853" s="36"/>
      <c r="DA853" s="36"/>
      <c r="DB853" s="36"/>
      <c r="DC853" s="36"/>
      <c r="DD853" s="36"/>
      <c r="DE853" s="36"/>
      <c r="DF853" s="36"/>
      <c r="DG853" s="36"/>
      <c r="DH853" s="36"/>
      <c r="DI853" s="36"/>
      <c r="DJ853" s="36"/>
      <c r="DK853" s="36"/>
      <c r="DL853" s="36"/>
      <c r="DM853" s="36"/>
      <c r="DN853" s="36"/>
      <c r="DO853" s="36"/>
      <c r="DP853" s="36"/>
      <c r="DQ853" s="36"/>
      <c r="DR853" s="36"/>
      <c r="DS853" s="36"/>
      <c r="DT853" s="36"/>
      <c r="DU853" s="36"/>
      <c r="DV853" s="36"/>
      <c r="DW853" s="36"/>
      <c r="DX853" s="36"/>
      <c r="DY853" s="36"/>
      <c r="DZ853" s="36"/>
      <c r="EA853" s="36"/>
      <c r="EB853" s="36"/>
      <c r="EC853" s="36"/>
      <c r="ED853" s="36"/>
      <c r="EE853" s="36"/>
      <c r="EF853" s="36"/>
      <c r="EG853" s="36"/>
      <c r="EH853" s="36"/>
      <c r="EI853" s="36"/>
      <c r="EJ853" s="36"/>
      <c r="EK853" s="36"/>
      <c r="EL853" s="36"/>
      <c r="EM853" s="36"/>
      <c r="EN853" s="36"/>
      <c r="EO853" s="36"/>
      <c r="EP853" s="36"/>
      <c r="EQ853" s="36"/>
      <c r="ER853" s="36"/>
      <c r="ES853" s="36"/>
      <c r="ET853" s="36"/>
      <c r="EU853" s="36"/>
    </row>
    <row r="854" spans="1:151" ht="183.75" customHeight="1" x14ac:dyDescent="0.3">
      <c r="A854" s="36"/>
      <c r="B854" s="36"/>
      <c r="C854" s="36"/>
      <c r="D854" s="36"/>
      <c r="E854" s="37"/>
      <c r="F854" s="36"/>
      <c r="G854" s="36"/>
      <c r="H854" s="36"/>
      <c r="I854" s="37"/>
      <c r="J854" s="38"/>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8"/>
      <c r="AS854" s="36"/>
      <c r="AT854" s="36"/>
      <c r="AU854" s="36"/>
      <c r="AV854" s="36"/>
      <c r="AW854" s="36"/>
      <c r="AX854" s="36"/>
      <c r="AY854" s="36"/>
      <c r="AZ854" s="36"/>
      <c r="BA854" s="36"/>
      <c r="BB854" s="36"/>
      <c r="BC854" s="36"/>
      <c r="BD854" s="36"/>
      <c r="BE854" s="36"/>
      <c r="BF854" s="36"/>
      <c r="BG854" s="36"/>
      <c r="BH854" s="36"/>
      <c r="BI854" s="36"/>
      <c r="BJ854" s="36"/>
      <c r="BK854" s="36"/>
      <c r="BL854" s="36"/>
      <c r="BM854" s="36"/>
      <c r="BN854" s="36"/>
      <c r="BO854" s="36"/>
      <c r="BP854" s="36"/>
      <c r="BQ854" s="36"/>
      <c r="BR854" s="36"/>
      <c r="BS854" s="36"/>
      <c r="BT854" s="36"/>
      <c r="BU854" s="36"/>
      <c r="BV854" s="36"/>
      <c r="BW854" s="36"/>
      <c r="BX854" s="36"/>
      <c r="BY854" s="36"/>
      <c r="BZ854" s="36"/>
      <c r="CA854" s="36"/>
      <c r="CB854" s="36"/>
      <c r="CC854" s="36"/>
      <c r="CD854" s="36"/>
      <c r="CE854" s="36"/>
      <c r="CF854" s="36"/>
      <c r="CG854" s="36"/>
      <c r="CH854" s="36"/>
      <c r="CI854" s="36"/>
      <c r="CJ854" s="36"/>
      <c r="CK854" s="36"/>
      <c r="CL854" s="36"/>
      <c r="CM854" s="36"/>
      <c r="CN854" s="36"/>
      <c r="CO854" s="36"/>
      <c r="CP854" s="36"/>
      <c r="CQ854" s="36"/>
      <c r="CR854" s="36"/>
      <c r="CS854" s="36"/>
      <c r="CT854" s="36"/>
      <c r="CU854" s="36"/>
      <c r="CV854" s="36"/>
      <c r="CW854" s="36"/>
      <c r="CX854" s="36"/>
      <c r="CY854" s="36"/>
      <c r="CZ854" s="36"/>
      <c r="DA854" s="36"/>
      <c r="DB854" s="36"/>
      <c r="DC854" s="36"/>
      <c r="DD854" s="36"/>
      <c r="DE854" s="36"/>
      <c r="DF854" s="36"/>
      <c r="DG854" s="36"/>
      <c r="DH854" s="36"/>
      <c r="DI854" s="36"/>
      <c r="DJ854" s="36"/>
      <c r="DK854" s="36"/>
      <c r="DL854" s="36"/>
      <c r="DM854" s="36"/>
      <c r="DN854" s="36"/>
      <c r="DO854" s="36"/>
      <c r="DP854" s="36"/>
      <c r="DQ854" s="36"/>
      <c r="DR854" s="36"/>
      <c r="DS854" s="36"/>
      <c r="DT854" s="36"/>
      <c r="DU854" s="36"/>
      <c r="DV854" s="36"/>
      <c r="DW854" s="36"/>
      <c r="DX854" s="36"/>
      <c r="DY854" s="36"/>
      <c r="DZ854" s="36"/>
      <c r="EA854" s="36"/>
      <c r="EB854" s="36"/>
      <c r="EC854" s="36"/>
      <c r="ED854" s="36"/>
      <c r="EE854" s="36"/>
      <c r="EF854" s="36"/>
      <c r="EG854" s="36"/>
      <c r="EH854" s="36"/>
      <c r="EI854" s="36"/>
      <c r="EJ854" s="36"/>
      <c r="EK854" s="36"/>
      <c r="EL854" s="36"/>
      <c r="EM854" s="36"/>
      <c r="EN854" s="36"/>
      <c r="EO854" s="36"/>
      <c r="EP854" s="36"/>
      <c r="EQ854" s="36"/>
      <c r="ER854" s="36"/>
      <c r="ES854" s="36"/>
      <c r="ET854" s="36"/>
      <c r="EU854" s="36"/>
    </row>
    <row r="855" spans="1:151" ht="183.75" customHeight="1" x14ac:dyDescent="0.3">
      <c r="A855" s="36"/>
      <c r="B855" s="36"/>
      <c r="C855" s="36"/>
      <c r="D855" s="36"/>
      <c r="E855" s="37"/>
      <c r="F855" s="36"/>
      <c r="G855" s="36"/>
      <c r="H855" s="36"/>
      <c r="I855" s="37"/>
      <c r="J855" s="38"/>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8"/>
      <c r="AS855" s="36"/>
      <c r="AT855" s="36"/>
      <c r="AU855" s="36"/>
      <c r="AV855" s="36"/>
      <c r="AW855" s="36"/>
      <c r="AX855" s="36"/>
      <c r="AY855" s="36"/>
      <c r="AZ855" s="36"/>
      <c r="BA855" s="36"/>
      <c r="BB855" s="36"/>
      <c r="BC855" s="36"/>
      <c r="BD855" s="36"/>
      <c r="BE855" s="36"/>
      <c r="BF855" s="36"/>
      <c r="BG855" s="36"/>
      <c r="BH855" s="36"/>
      <c r="BI855" s="36"/>
      <c r="BJ855" s="36"/>
      <c r="BK855" s="36"/>
      <c r="BL855" s="36"/>
      <c r="BM855" s="36"/>
      <c r="BN855" s="36"/>
      <c r="BO855" s="36"/>
      <c r="BP855" s="36"/>
      <c r="BQ855" s="36"/>
      <c r="BR855" s="36"/>
      <c r="BS855" s="36"/>
      <c r="BT855" s="36"/>
      <c r="BU855" s="36"/>
      <c r="BV855" s="36"/>
      <c r="BW855" s="36"/>
      <c r="BX855" s="36"/>
      <c r="BY855" s="36"/>
      <c r="BZ855" s="36"/>
      <c r="CA855" s="36"/>
      <c r="CB855" s="36"/>
      <c r="CC855" s="36"/>
      <c r="CD855" s="36"/>
      <c r="CE855" s="36"/>
      <c r="CF855" s="36"/>
      <c r="CG855" s="36"/>
      <c r="CH855" s="36"/>
      <c r="CI855" s="36"/>
      <c r="CJ855" s="36"/>
      <c r="CK855" s="36"/>
      <c r="CL855" s="36"/>
      <c r="CM855" s="36"/>
      <c r="CN855" s="36"/>
      <c r="CO855" s="36"/>
      <c r="CP855" s="36"/>
      <c r="CQ855" s="36"/>
      <c r="CR855" s="36"/>
      <c r="CS855" s="36"/>
      <c r="CT855" s="36"/>
      <c r="CU855" s="36"/>
      <c r="CV855" s="36"/>
      <c r="CW855" s="36"/>
      <c r="CX855" s="36"/>
      <c r="CY855" s="36"/>
      <c r="CZ855" s="36"/>
      <c r="DA855" s="36"/>
      <c r="DB855" s="36"/>
      <c r="DC855" s="36"/>
      <c r="DD855" s="36"/>
      <c r="DE855" s="36"/>
      <c r="DF855" s="36"/>
      <c r="DG855" s="36"/>
      <c r="DH855" s="36"/>
      <c r="DI855" s="36"/>
      <c r="DJ855" s="36"/>
      <c r="DK855" s="36"/>
      <c r="DL855" s="36"/>
      <c r="DM855" s="36"/>
      <c r="DN855" s="36"/>
      <c r="DO855" s="36"/>
      <c r="DP855" s="36"/>
      <c r="DQ855" s="36"/>
      <c r="DR855" s="36"/>
      <c r="DS855" s="36"/>
      <c r="DT855" s="36"/>
      <c r="DU855" s="36"/>
      <c r="DV855" s="36"/>
      <c r="DW855" s="36"/>
      <c r="DX855" s="36"/>
      <c r="DY855" s="36"/>
      <c r="DZ855" s="36"/>
      <c r="EA855" s="36"/>
      <c r="EB855" s="36"/>
      <c r="EC855" s="36"/>
      <c r="ED855" s="36"/>
      <c r="EE855" s="36"/>
      <c r="EF855" s="36"/>
      <c r="EG855" s="36"/>
      <c r="EH855" s="36"/>
      <c r="EI855" s="36"/>
      <c r="EJ855" s="36"/>
      <c r="EK855" s="36"/>
      <c r="EL855" s="36"/>
      <c r="EM855" s="36"/>
      <c r="EN855" s="36"/>
      <c r="EO855" s="36"/>
      <c r="EP855" s="36"/>
      <c r="EQ855" s="36"/>
      <c r="ER855" s="36"/>
      <c r="ES855" s="36"/>
      <c r="ET855" s="36"/>
      <c r="EU855" s="36"/>
    </row>
    <row r="856" spans="1:151" ht="183.75" customHeight="1" x14ac:dyDescent="0.3">
      <c r="A856" s="36"/>
      <c r="B856" s="36"/>
      <c r="C856" s="36"/>
      <c r="D856" s="36"/>
      <c r="E856" s="37"/>
      <c r="F856" s="36"/>
      <c r="G856" s="36"/>
      <c r="H856" s="36"/>
      <c r="I856" s="37"/>
      <c r="J856" s="38"/>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8"/>
      <c r="AS856" s="36"/>
      <c r="AT856" s="36"/>
      <c r="AU856" s="36"/>
      <c r="AV856" s="36"/>
      <c r="AW856" s="36"/>
      <c r="AX856" s="36"/>
      <c r="AY856" s="36"/>
      <c r="AZ856" s="36"/>
      <c r="BA856" s="36"/>
      <c r="BB856" s="36"/>
      <c r="BC856" s="36"/>
      <c r="BD856" s="36"/>
      <c r="BE856" s="36"/>
      <c r="BF856" s="36"/>
      <c r="BG856" s="36"/>
      <c r="BH856" s="36"/>
      <c r="BI856" s="36"/>
      <c r="BJ856" s="36"/>
      <c r="BK856" s="36"/>
      <c r="BL856" s="36"/>
      <c r="BM856" s="36"/>
      <c r="BN856" s="36"/>
      <c r="BO856" s="36"/>
      <c r="BP856" s="36"/>
      <c r="BQ856" s="36"/>
      <c r="BR856" s="36"/>
      <c r="BS856" s="36"/>
      <c r="BT856" s="36"/>
      <c r="BU856" s="36"/>
      <c r="BV856" s="36"/>
      <c r="BW856" s="36"/>
      <c r="BX856" s="36"/>
      <c r="BY856" s="36"/>
      <c r="BZ856" s="36"/>
      <c r="CA856" s="36"/>
      <c r="CB856" s="36"/>
      <c r="CC856" s="36"/>
      <c r="CD856" s="36"/>
      <c r="CE856" s="36"/>
      <c r="CF856" s="36"/>
      <c r="CG856" s="36"/>
      <c r="CH856" s="36"/>
      <c r="CI856" s="36"/>
      <c r="CJ856" s="36"/>
      <c r="CK856" s="36"/>
      <c r="CL856" s="36"/>
      <c r="CM856" s="36"/>
      <c r="CN856" s="36"/>
      <c r="CO856" s="36"/>
      <c r="CP856" s="36"/>
      <c r="CQ856" s="36"/>
      <c r="CR856" s="36"/>
      <c r="CS856" s="36"/>
      <c r="CT856" s="36"/>
      <c r="CU856" s="36"/>
      <c r="CV856" s="36"/>
      <c r="CW856" s="36"/>
      <c r="CX856" s="36"/>
      <c r="CY856" s="36"/>
      <c r="CZ856" s="36"/>
      <c r="DA856" s="36"/>
      <c r="DB856" s="36"/>
      <c r="DC856" s="36"/>
      <c r="DD856" s="36"/>
      <c r="DE856" s="36"/>
      <c r="DF856" s="36"/>
      <c r="DG856" s="36"/>
      <c r="DH856" s="36"/>
      <c r="DI856" s="36"/>
      <c r="DJ856" s="36"/>
      <c r="DK856" s="36"/>
      <c r="DL856" s="36"/>
      <c r="DM856" s="36"/>
      <c r="DN856" s="36"/>
      <c r="DO856" s="36"/>
      <c r="DP856" s="36"/>
      <c r="DQ856" s="36"/>
      <c r="DR856" s="36"/>
      <c r="DS856" s="36"/>
      <c r="DT856" s="36"/>
      <c r="DU856" s="36"/>
      <c r="DV856" s="36"/>
      <c r="DW856" s="36"/>
      <c r="DX856" s="36"/>
      <c r="DY856" s="36"/>
      <c r="DZ856" s="36"/>
      <c r="EA856" s="36"/>
      <c r="EB856" s="36"/>
      <c r="EC856" s="36"/>
      <c r="ED856" s="36"/>
      <c r="EE856" s="36"/>
      <c r="EF856" s="36"/>
      <c r="EG856" s="36"/>
      <c r="EH856" s="36"/>
      <c r="EI856" s="36"/>
      <c r="EJ856" s="36"/>
      <c r="EK856" s="36"/>
      <c r="EL856" s="36"/>
      <c r="EM856" s="36"/>
      <c r="EN856" s="36"/>
      <c r="EO856" s="36"/>
      <c r="EP856" s="36"/>
      <c r="EQ856" s="36"/>
      <c r="ER856" s="36"/>
      <c r="ES856" s="36"/>
      <c r="ET856" s="36"/>
      <c r="EU856" s="36"/>
    </row>
    <row r="857" spans="1:151" ht="183.75" customHeight="1" x14ac:dyDescent="0.3">
      <c r="A857" s="36"/>
      <c r="B857" s="36"/>
      <c r="C857" s="36"/>
      <c r="D857" s="36"/>
      <c r="E857" s="37"/>
      <c r="F857" s="36"/>
      <c r="G857" s="36"/>
      <c r="H857" s="36"/>
      <c r="I857" s="37"/>
      <c r="J857" s="38"/>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8"/>
      <c r="AS857" s="36"/>
      <c r="AT857" s="36"/>
      <c r="AU857" s="36"/>
      <c r="AV857" s="36"/>
      <c r="AW857" s="36"/>
      <c r="AX857" s="36"/>
      <c r="AY857" s="36"/>
      <c r="AZ857" s="36"/>
      <c r="BA857" s="36"/>
      <c r="BB857" s="36"/>
      <c r="BC857" s="36"/>
      <c r="BD857" s="36"/>
      <c r="BE857" s="36"/>
      <c r="BF857" s="36"/>
      <c r="BG857" s="36"/>
      <c r="BH857" s="36"/>
      <c r="BI857" s="36"/>
      <c r="BJ857" s="36"/>
      <c r="BK857" s="36"/>
      <c r="BL857" s="36"/>
      <c r="BM857" s="36"/>
      <c r="BN857" s="36"/>
      <c r="BO857" s="36"/>
      <c r="BP857" s="36"/>
      <c r="BQ857" s="36"/>
      <c r="BR857" s="36"/>
      <c r="BS857" s="36"/>
      <c r="BT857" s="36"/>
      <c r="BU857" s="36"/>
      <c r="BV857" s="36"/>
      <c r="BW857" s="36"/>
      <c r="BX857" s="36"/>
      <c r="BY857" s="36"/>
      <c r="BZ857" s="36"/>
      <c r="CA857" s="36"/>
      <c r="CB857" s="36"/>
      <c r="CC857" s="36"/>
      <c r="CD857" s="36"/>
      <c r="CE857" s="36"/>
      <c r="CF857" s="36"/>
      <c r="CG857" s="36"/>
      <c r="CH857" s="36"/>
      <c r="CI857" s="36"/>
      <c r="CJ857" s="36"/>
      <c r="CK857" s="36"/>
      <c r="CL857" s="36"/>
      <c r="CM857" s="36"/>
      <c r="CN857" s="36"/>
      <c r="CO857" s="36"/>
      <c r="CP857" s="36"/>
      <c r="CQ857" s="36"/>
      <c r="CR857" s="36"/>
      <c r="CS857" s="36"/>
      <c r="CT857" s="36"/>
      <c r="CU857" s="36"/>
      <c r="CV857" s="36"/>
      <c r="CW857" s="36"/>
      <c r="CX857" s="36"/>
      <c r="CY857" s="36"/>
      <c r="CZ857" s="36"/>
      <c r="DA857" s="36"/>
      <c r="DB857" s="36"/>
      <c r="DC857" s="36"/>
      <c r="DD857" s="36"/>
      <c r="DE857" s="36"/>
      <c r="DF857" s="36"/>
      <c r="DG857" s="36"/>
      <c r="DH857" s="36"/>
      <c r="DI857" s="36"/>
      <c r="DJ857" s="36"/>
      <c r="DK857" s="36"/>
      <c r="DL857" s="36"/>
      <c r="DM857" s="36"/>
      <c r="DN857" s="36"/>
      <c r="DO857" s="36"/>
      <c r="DP857" s="36"/>
      <c r="DQ857" s="36"/>
      <c r="DR857" s="36"/>
      <c r="DS857" s="36"/>
      <c r="DT857" s="36"/>
      <c r="DU857" s="36"/>
      <c r="DV857" s="36"/>
      <c r="DW857" s="36"/>
      <c r="DX857" s="36"/>
      <c r="DY857" s="36"/>
      <c r="DZ857" s="36"/>
      <c r="EA857" s="36"/>
      <c r="EB857" s="36"/>
      <c r="EC857" s="36"/>
      <c r="ED857" s="36"/>
      <c r="EE857" s="36"/>
      <c r="EF857" s="36"/>
      <c r="EG857" s="36"/>
      <c r="EH857" s="36"/>
      <c r="EI857" s="36"/>
      <c r="EJ857" s="36"/>
      <c r="EK857" s="36"/>
      <c r="EL857" s="36"/>
      <c r="EM857" s="36"/>
      <c r="EN857" s="36"/>
      <c r="EO857" s="36"/>
      <c r="EP857" s="36"/>
      <c r="EQ857" s="36"/>
      <c r="ER857" s="36"/>
      <c r="ES857" s="36"/>
      <c r="ET857" s="36"/>
      <c r="EU857" s="36"/>
    </row>
    <row r="858" spans="1:151" ht="183.75" customHeight="1" x14ac:dyDescent="0.3">
      <c r="A858" s="36"/>
      <c r="B858" s="36"/>
      <c r="C858" s="36"/>
      <c r="D858" s="36"/>
      <c r="E858" s="37"/>
      <c r="F858" s="36"/>
      <c r="G858" s="36"/>
      <c r="H858" s="36"/>
      <c r="I858" s="37"/>
      <c r="J858" s="38"/>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8"/>
      <c r="AS858" s="36"/>
      <c r="AT858" s="36"/>
      <c r="AU858" s="36"/>
      <c r="AV858" s="36"/>
      <c r="AW858" s="36"/>
      <c r="AX858" s="36"/>
      <c r="AY858" s="36"/>
      <c r="AZ858" s="36"/>
      <c r="BA858" s="36"/>
      <c r="BB858" s="36"/>
      <c r="BC858" s="36"/>
      <c r="BD858" s="36"/>
      <c r="BE858" s="36"/>
      <c r="BF858" s="36"/>
      <c r="BG858" s="36"/>
      <c r="BH858" s="36"/>
      <c r="BI858" s="36"/>
      <c r="BJ858" s="36"/>
      <c r="BK858" s="36"/>
      <c r="BL858" s="36"/>
      <c r="BM858" s="36"/>
      <c r="BN858" s="36"/>
      <c r="BO858" s="36"/>
      <c r="BP858" s="36"/>
      <c r="BQ858" s="36"/>
      <c r="BR858" s="36"/>
      <c r="BS858" s="36"/>
      <c r="BT858" s="36"/>
      <c r="BU858" s="36"/>
      <c r="BV858" s="36"/>
      <c r="BW858" s="36"/>
      <c r="BX858" s="36"/>
      <c r="BY858" s="36"/>
      <c r="BZ858" s="36"/>
      <c r="CA858" s="36"/>
      <c r="CB858" s="36"/>
      <c r="CC858" s="36"/>
      <c r="CD858" s="36"/>
      <c r="CE858" s="36"/>
      <c r="CF858" s="36"/>
      <c r="CG858" s="36"/>
      <c r="CH858" s="36"/>
      <c r="CI858" s="36"/>
      <c r="CJ858" s="36"/>
      <c r="CK858" s="36"/>
      <c r="CL858" s="36"/>
      <c r="CM858" s="36"/>
      <c r="CN858" s="36"/>
      <c r="CO858" s="36"/>
      <c r="CP858" s="36"/>
      <c r="CQ858" s="36"/>
      <c r="CR858" s="36"/>
      <c r="CS858" s="36"/>
      <c r="CT858" s="36"/>
      <c r="CU858" s="36"/>
      <c r="CV858" s="36"/>
      <c r="CW858" s="36"/>
      <c r="CX858" s="36"/>
      <c r="CY858" s="36"/>
      <c r="CZ858" s="36"/>
      <c r="DA858" s="36"/>
      <c r="DB858" s="36"/>
      <c r="DC858" s="36"/>
      <c r="DD858" s="36"/>
      <c r="DE858" s="36"/>
      <c r="DF858" s="36"/>
      <c r="DG858" s="36"/>
      <c r="DH858" s="36"/>
      <c r="DI858" s="36"/>
      <c r="DJ858" s="36"/>
      <c r="DK858" s="36"/>
      <c r="DL858" s="36"/>
      <c r="DM858" s="36"/>
      <c r="DN858" s="36"/>
      <c r="DO858" s="36"/>
      <c r="DP858" s="36"/>
      <c r="DQ858" s="36"/>
      <c r="DR858" s="36"/>
      <c r="DS858" s="36"/>
      <c r="DT858" s="36"/>
      <c r="DU858" s="36"/>
      <c r="DV858" s="36"/>
      <c r="DW858" s="36"/>
      <c r="DX858" s="36"/>
      <c r="DY858" s="36"/>
      <c r="DZ858" s="36"/>
      <c r="EA858" s="36"/>
      <c r="EB858" s="36"/>
      <c r="EC858" s="36"/>
      <c r="ED858" s="36"/>
      <c r="EE858" s="36"/>
      <c r="EF858" s="36"/>
      <c r="EG858" s="36"/>
      <c r="EH858" s="36"/>
      <c r="EI858" s="36"/>
      <c r="EJ858" s="36"/>
      <c r="EK858" s="36"/>
      <c r="EL858" s="36"/>
      <c r="EM858" s="36"/>
      <c r="EN858" s="36"/>
      <c r="EO858" s="36"/>
      <c r="EP858" s="36"/>
      <c r="EQ858" s="36"/>
      <c r="ER858" s="36"/>
      <c r="ES858" s="36"/>
      <c r="ET858" s="36"/>
      <c r="EU858" s="36"/>
    </row>
    <row r="859" spans="1:151" ht="183.75" customHeight="1" x14ac:dyDescent="0.3">
      <c r="A859" s="36"/>
      <c r="B859" s="36"/>
      <c r="C859" s="36"/>
      <c r="D859" s="36"/>
      <c r="E859" s="37"/>
      <c r="F859" s="36"/>
      <c r="G859" s="36"/>
      <c r="H859" s="36"/>
      <c r="I859" s="37"/>
      <c r="J859" s="38"/>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8"/>
      <c r="AS859" s="36"/>
      <c r="AT859" s="36"/>
      <c r="AU859" s="36"/>
      <c r="AV859" s="36"/>
      <c r="AW859" s="36"/>
      <c r="AX859" s="36"/>
      <c r="AY859" s="36"/>
      <c r="AZ859" s="36"/>
      <c r="BA859" s="36"/>
      <c r="BB859" s="36"/>
      <c r="BC859" s="36"/>
      <c r="BD859" s="36"/>
      <c r="BE859" s="36"/>
      <c r="BF859" s="36"/>
      <c r="BG859" s="36"/>
      <c r="BH859" s="36"/>
      <c r="BI859" s="36"/>
      <c r="BJ859" s="36"/>
      <c r="BK859" s="36"/>
      <c r="BL859" s="36"/>
      <c r="BM859" s="36"/>
      <c r="BN859" s="36"/>
      <c r="BO859" s="36"/>
      <c r="BP859" s="36"/>
      <c r="BQ859" s="36"/>
      <c r="BR859" s="36"/>
      <c r="BS859" s="36"/>
      <c r="BT859" s="36"/>
      <c r="BU859" s="36"/>
      <c r="BV859" s="36"/>
      <c r="BW859" s="36"/>
      <c r="BX859" s="36"/>
      <c r="BY859" s="36"/>
      <c r="BZ859" s="36"/>
      <c r="CA859" s="36"/>
      <c r="CB859" s="36"/>
      <c r="CC859" s="36"/>
      <c r="CD859" s="36"/>
      <c r="CE859" s="36"/>
      <c r="CF859" s="36"/>
      <c r="CG859" s="36"/>
      <c r="CH859" s="36"/>
      <c r="CI859" s="36"/>
      <c r="CJ859" s="36"/>
      <c r="CK859" s="36"/>
      <c r="CL859" s="36"/>
      <c r="CM859" s="36"/>
      <c r="CN859" s="36"/>
      <c r="CO859" s="36"/>
      <c r="CP859" s="36"/>
      <c r="CQ859" s="36"/>
      <c r="CR859" s="36"/>
      <c r="CS859" s="36"/>
      <c r="CT859" s="36"/>
      <c r="CU859" s="36"/>
      <c r="CV859" s="36"/>
      <c r="CW859" s="36"/>
      <c r="CX859" s="36"/>
      <c r="CY859" s="36"/>
      <c r="CZ859" s="36"/>
      <c r="DA859" s="36"/>
      <c r="DB859" s="36"/>
      <c r="DC859" s="36"/>
      <c r="DD859" s="36"/>
      <c r="DE859" s="36"/>
      <c r="DF859" s="36"/>
      <c r="DG859" s="36"/>
      <c r="DH859" s="36"/>
      <c r="DI859" s="36"/>
      <c r="DJ859" s="36"/>
      <c r="DK859" s="36"/>
      <c r="DL859" s="36"/>
      <c r="DM859" s="36"/>
      <c r="DN859" s="36"/>
      <c r="DO859" s="36"/>
      <c r="DP859" s="36"/>
      <c r="DQ859" s="36"/>
      <c r="DR859" s="36"/>
      <c r="DS859" s="36"/>
      <c r="DT859" s="36"/>
      <c r="DU859" s="36"/>
      <c r="DV859" s="36"/>
      <c r="DW859" s="36"/>
      <c r="DX859" s="36"/>
      <c r="DY859" s="36"/>
      <c r="DZ859" s="36"/>
      <c r="EA859" s="36"/>
      <c r="EB859" s="36"/>
      <c r="EC859" s="36"/>
      <c r="ED859" s="36"/>
      <c r="EE859" s="36"/>
      <c r="EF859" s="36"/>
      <c r="EG859" s="36"/>
      <c r="EH859" s="36"/>
      <c r="EI859" s="36"/>
      <c r="EJ859" s="36"/>
      <c r="EK859" s="36"/>
      <c r="EL859" s="36"/>
      <c r="EM859" s="36"/>
      <c r="EN859" s="36"/>
      <c r="EO859" s="36"/>
      <c r="EP859" s="36"/>
      <c r="EQ859" s="36"/>
      <c r="ER859" s="36"/>
      <c r="ES859" s="36"/>
      <c r="ET859" s="36"/>
      <c r="EU859" s="36"/>
    </row>
    <row r="860" spans="1:151" ht="183.75" customHeight="1" x14ac:dyDescent="0.3">
      <c r="A860" s="36"/>
      <c r="B860" s="36"/>
      <c r="C860" s="36"/>
      <c r="D860" s="36"/>
      <c r="E860" s="37"/>
      <c r="F860" s="36"/>
      <c r="G860" s="36"/>
      <c r="H860" s="36"/>
      <c r="I860" s="37"/>
      <c r="J860" s="38"/>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8"/>
      <c r="AS860" s="36"/>
      <c r="AT860" s="36"/>
      <c r="AU860" s="36"/>
      <c r="AV860" s="36"/>
      <c r="AW860" s="36"/>
      <c r="AX860" s="36"/>
      <c r="AY860" s="36"/>
      <c r="AZ860" s="36"/>
      <c r="BA860" s="36"/>
      <c r="BB860" s="36"/>
      <c r="BC860" s="36"/>
      <c r="BD860" s="36"/>
      <c r="BE860" s="36"/>
      <c r="BF860" s="36"/>
      <c r="BG860" s="36"/>
      <c r="BH860" s="36"/>
      <c r="BI860" s="36"/>
      <c r="BJ860" s="36"/>
      <c r="BK860" s="36"/>
      <c r="BL860" s="36"/>
      <c r="BM860" s="36"/>
      <c r="BN860" s="36"/>
      <c r="BO860" s="36"/>
      <c r="BP860" s="36"/>
      <c r="BQ860" s="36"/>
      <c r="BR860" s="36"/>
      <c r="BS860" s="36"/>
      <c r="BT860" s="36"/>
      <c r="BU860" s="36"/>
      <c r="BV860" s="36"/>
      <c r="BW860" s="36"/>
      <c r="BX860" s="36"/>
      <c r="BY860" s="36"/>
      <c r="BZ860" s="36"/>
      <c r="CA860" s="36"/>
      <c r="CB860" s="36"/>
      <c r="CC860" s="36"/>
      <c r="CD860" s="36"/>
      <c r="CE860" s="36"/>
      <c r="CF860" s="36"/>
      <c r="CG860" s="36"/>
      <c r="CH860" s="36"/>
      <c r="CI860" s="36"/>
      <c r="CJ860" s="36"/>
      <c r="CK860" s="36"/>
      <c r="CL860" s="36"/>
      <c r="CM860" s="36"/>
      <c r="CN860" s="36"/>
      <c r="CO860" s="36"/>
      <c r="CP860" s="36"/>
      <c r="CQ860" s="36"/>
      <c r="CR860" s="36"/>
      <c r="CS860" s="36"/>
      <c r="CT860" s="36"/>
      <c r="CU860" s="36"/>
      <c r="CV860" s="36"/>
      <c r="CW860" s="36"/>
      <c r="CX860" s="36"/>
      <c r="CY860" s="36"/>
      <c r="CZ860" s="36"/>
      <c r="DA860" s="36"/>
      <c r="DB860" s="36"/>
      <c r="DC860" s="36"/>
      <c r="DD860" s="36"/>
      <c r="DE860" s="36"/>
      <c r="DF860" s="36"/>
      <c r="DG860" s="36"/>
      <c r="DH860" s="36"/>
      <c r="DI860" s="36"/>
      <c r="DJ860" s="36"/>
      <c r="DK860" s="36"/>
      <c r="DL860" s="36"/>
      <c r="DM860" s="36"/>
      <c r="DN860" s="36"/>
      <c r="DO860" s="36"/>
      <c r="DP860" s="36"/>
      <c r="DQ860" s="36"/>
      <c r="DR860" s="36"/>
      <c r="DS860" s="36"/>
      <c r="DT860" s="36"/>
      <c r="DU860" s="36"/>
      <c r="DV860" s="36"/>
      <c r="DW860" s="36"/>
      <c r="DX860" s="36"/>
      <c r="DY860" s="36"/>
      <c r="DZ860" s="36"/>
      <c r="EA860" s="36"/>
      <c r="EB860" s="36"/>
      <c r="EC860" s="36"/>
      <c r="ED860" s="36"/>
      <c r="EE860" s="36"/>
      <c r="EF860" s="36"/>
      <c r="EG860" s="36"/>
      <c r="EH860" s="36"/>
      <c r="EI860" s="36"/>
      <c r="EJ860" s="36"/>
      <c r="EK860" s="36"/>
      <c r="EL860" s="36"/>
      <c r="EM860" s="36"/>
      <c r="EN860" s="36"/>
      <c r="EO860" s="36"/>
      <c r="EP860" s="36"/>
      <c r="EQ860" s="36"/>
      <c r="ER860" s="36"/>
      <c r="ES860" s="36"/>
      <c r="ET860" s="36"/>
      <c r="EU860" s="36"/>
    </row>
    <row r="861" spans="1:151" ht="183.75" customHeight="1" x14ac:dyDescent="0.3">
      <c r="A861" s="36"/>
      <c r="B861" s="36"/>
      <c r="C861" s="36"/>
      <c r="D861" s="36"/>
      <c r="E861" s="37"/>
      <c r="F861" s="36"/>
      <c r="G861" s="36"/>
      <c r="H861" s="36"/>
      <c r="I861" s="37"/>
      <c r="J861" s="38"/>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8"/>
      <c r="AS861" s="36"/>
      <c r="AT861" s="36"/>
      <c r="AU861" s="36"/>
      <c r="AV861" s="36"/>
      <c r="AW861" s="36"/>
      <c r="AX861" s="36"/>
      <c r="AY861" s="36"/>
      <c r="AZ861" s="36"/>
      <c r="BA861" s="36"/>
      <c r="BB861" s="36"/>
      <c r="BC861" s="36"/>
      <c r="BD861" s="36"/>
      <c r="BE861" s="36"/>
      <c r="BF861" s="36"/>
      <c r="BG861" s="36"/>
      <c r="BH861" s="36"/>
      <c r="BI861" s="36"/>
      <c r="BJ861" s="36"/>
      <c r="BK861" s="36"/>
      <c r="BL861" s="36"/>
      <c r="BM861" s="36"/>
      <c r="BN861" s="36"/>
      <c r="BO861" s="36"/>
      <c r="BP861" s="36"/>
      <c r="BQ861" s="36"/>
      <c r="BR861" s="36"/>
      <c r="BS861" s="36"/>
      <c r="BT861" s="36"/>
      <c r="BU861" s="36"/>
      <c r="BV861" s="36"/>
      <c r="BW861" s="36"/>
      <c r="BX861" s="36"/>
      <c r="BY861" s="36"/>
      <c r="BZ861" s="36"/>
      <c r="CA861" s="36"/>
      <c r="CB861" s="36"/>
      <c r="CC861" s="36"/>
      <c r="CD861" s="36"/>
      <c r="CE861" s="36"/>
      <c r="CF861" s="36"/>
      <c r="CG861" s="36"/>
      <c r="CH861" s="36"/>
      <c r="CI861" s="36"/>
      <c r="CJ861" s="36"/>
      <c r="CK861" s="36"/>
      <c r="CL861" s="36"/>
      <c r="CM861" s="36"/>
      <c r="CN861" s="36"/>
      <c r="CO861" s="36"/>
      <c r="CP861" s="36"/>
      <c r="CQ861" s="36"/>
      <c r="CR861" s="36"/>
      <c r="CS861" s="36"/>
      <c r="CT861" s="36"/>
      <c r="CU861" s="36"/>
      <c r="CV861" s="36"/>
      <c r="CW861" s="36"/>
      <c r="CX861" s="36"/>
      <c r="CY861" s="36"/>
      <c r="CZ861" s="36"/>
      <c r="DA861" s="36"/>
      <c r="DB861" s="36"/>
      <c r="DC861" s="36"/>
      <c r="DD861" s="36"/>
      <c r="DE861" s="36"/>
      <c r="DF861" s="36"/>
      <c r="DG861" s="36"/>
      <c r="DH861" s="36"/>
      <c r="DI861" s="36"/>
      <c r="DJ861" s="36"/>
      <c r="DK861" s="36"/>
      <c r="DL861" s="36"/>
      <c r="DM861" s="36"/>
      <c r="DN861" s="36"/>
      <c r="DO861" s="36"/>
      <c r="DP861" s="36"/>
      <c r="DQ861" s="36"/>
      <c r="DR861" s="36"/>
      <c r="DS861" s="36"/>
      <c r="DT861" s="36"/>
      <c r="DU861" s="36"/>
      <c r="DV861" s="36"/>
      <c r="DW861" s="36"/>
      <c r="DX861" s="36"/>
      <c r="DY861" s="36"/>
      <c r="DZ861" s="36"/>
      <c r="EA861" s="36"/>
      <c r="EB861" s="36"/>
      <c r="EC861" s="36"/>
      <c r="ED861" s="36"/>
      <c r="EE861" s="36"/>
      <c r="EF861" s="36"/>
      <c r="EG861" s="36"/>
      <c r="EH861" s="36"/>
      <c r="EI861" s="36"/>
      <c r="EJ861" s="36"/>
      <c r="EK861" s="36"/>
      <c r="EL861" s="36"/>
      <c r="EM861" s="36"/>
      <c r="EN861" s="36"/>
      <c r="EO861" s="36"/>
      <c r="EP861" s="36"/>
      <c r="EQ861" s="36"/>
      <c r="ER861" s="36"/>
      <c r="ES861" s="36"/>
      <c r="ET861" s="36"/>
      <c r="EU861" s="36"/>
    </row>
    <row r="862" spans="1:151" ht="183.75" customHeight="1" x14ac:dyDescent="0.3">
      <c r="A862" s="36"/>
      <c r="B862" s="36"/>
      <c r="C862" s="36"/>
      <c r="D862" s="36"/>
      <c r="E862" s="37"/>
      <c r="F862" s="36"/>
      <c r="G862" s="36"/>
      <c r="H862" s="36"/>
      <c r="I862" s="37"/>
      <c r="J862" s="38"/>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8"/>
      <c r="AS862" s="36"/>
      <c r="AT862" s="36"/>
      <c r="AU862" s="36"/>
      <c r="AV862" s="36"/>
      <c r="AW862" s="36"/>
      <c r="AX862" s="36"/>
      <c r="AY862" s="36"/>
      <c r="AZ862" s="36"/>
      <c r="BA862" s="36"/>
      <c r="BB862" s="36"/>
      <c r="BC862" s="36"/>
      <c r="BD862" s="36"/>
      <c r="BE862" s="36"/>
      <c r="BF862" s="36"/>
      <c r="BG862" s="36"/>
      <c r="BH862" s="36"/>
      <c r="BI862" s="36"/>
      <c r="BJ862" s="36"/>
      <c r="BK862" s="36"/>
      <c r="BL862" s="36"/>
      <c r="BM862" s="36"/>
      <c r="BN862" s="36"/>
      <c r="BO862" s="36"/>
      <c r="BP862" s="36"/>
      <c r="BQ862" s="36"/>
      <c r="BR862" s="36"/>
      <c r="BS862" s="36"/>
      <c r="BT862" s="36"/>
      <c r="BU862" s="36"/>
      <c r="BV862" s="36"/>
      <c r="BW862" s="36"/>
      <c r="BX862" s="36"/>
      <c r="BY862" s="36"/>
      <c r="BZ862" s="36"/>
      <c r="CA862" s="36"/>
      <c r="CB862" s="36"/>
      <c r="CC862" s="36"/>
      <c r="CD862" s="36"/>
      <c r="CE862" s="36"/>
      <c r="CF862" s="36"/>
      <c r="CG862" s="36"/>
      <c r="CH862" s="36"/>
      <c r="CI862" s="36"/>
      <c r="CJ862" s="36"/>
      <c r="CK862" s="36"/>
      <c r="CL862" s="36"/>
      <c r="CM862" s="36"/>
      <c r="CN862" s="36"/>
      <c r="CO862" s="36"/>
      <c r="CP862" s="36"/>
      <c r="CQ862" s="36"/>
      <c r="CR862" s="36"/>
      <c r="CS862" s="36"/>
      <c r="CT862" s="36"/>
      <c r="CU862" s="36"/>
      <c r="CV862" s="36"/>
      <c r="CW862" s="36"/>
      <c r="CX862" s="36"/>
      <c r="CY862" s="36"/>
      <c r="CZ862" s="36"/>
      <c r="DA862" s="36"/>
      <c r="DB862" s="36"/>
      <c r="DC862" s="36"/>
      <c r="DD862" s="36"/>
      <c r="DE862" s="36"/>
      <c r="DF862" s="36"/>
      <c r="DG862" s="36"/>
      <c r="DH862" s="36"/>
      <c r="DI862" s="36"/>
      <c r="DJ862" s="36"/>
      <c r="DK862" s="36"/>
      <c r="DL862" s="36"/>
      <c r="DM862" s="36"/>
      <c r="DN862" s="36"/>
      <c r="DO862" s="36"/>
      <c r="DP862" s="36"/>
      <c r="DQ862" s="36"/>
      <c r="DR862" s="36"/>
      <c r="DS862" s="36"/>
      <c r="DT862" s="36"/>
      <c r="DU862" s="36"/>
      <c r="DV862" s="36"/>
      <c r="DW862" s="36"/>
      <c r="DX862" s="36"/>
      <c r="DY862" s="36"/>
      <c r="DZ862" s="36"/>
      <c r="EA862" s="36"/>
      <c r="EB862" s="36"/>
      <c r="EC862" s="36"/>
      <c r="ED862" s="36"/>
      <c r="EE862" s="36"/>
      <c r="EF862" s="36"/>
      <c r="EG862" s="36"/>
      <c r="EH862" s="36"/>
      <c r="EI862" s="36"/>
      <c r="EJ862" s="36"/>
      <c r="EK862" s="36"/>
      <c r="EL862" s="36"/>
      <c r="EM862" s="36"/>
      <c r="EN862" s="36"/>
      <c r="EO862" s="36"/>
      <c r="EP862" s="36"/>
      <c r="EQ862" s="36"/>
      <c r="ER862" s="36"/>
      <c r="ES862" s="36"/>
      <c r="ET862" s="36"/>
      <c r="EU862" s="36"/>
    </row>
    <row r="863" spans="1:151" ht="183.75" customHeight="1" x14ac:dyDescent="0.3">
      <c r="A863" s="36"/>
      <c r="B863" s="36"/>
      <c r="C863" s="36"/>
      <c r="D863" s="36"/>
      <c r="E863" s="37"/>
      <c r="F863" s="36"/>
      <c r="G863" s="36"/>
      <c r="H863" s="36"/>
      <c r="I863" s="37"/>
      <c r="J863" s="38"/>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8"/>
      <c r="AS863" s="36"/>
      <c r="AT863" s="36"/>
      <c r="AU863" s="36"/>
      <c r="AV863" s="36"/>
      <c r="AW863" s="36"/>
      <c r="AX863" s="36"/>
      <c r="AY863" s="36"/>
      <c r="AZ863" s="36"/>
      <c r="BA863" s="36"/>
      <c r="BB863" s="36"/>
      <c r="BC863" s="36"/>
      <c r="BD863" s="36"/>
      <c r="BE863" s="36"/>
      <c r="BF863" s="36"/>
      <c r="BG863" s="36"/>
      <c r="BH863" s="36"/>
      <c r="BI863" s="36"/>
      <c r="BJ863" s="36"/>
      <c r="BK863" s="36"/>
      <c r="BL863" s="36"/>
      <c r="BM863" s="36"/>
      <c r="BN863" s="36"/>
      <c r="BO863" s="36"/>
      <c r="BP863" s="36"/>
      <c r="BQ863" s="36"/>
      <c r="BR863" s="36"/>
      <c r="BS863" s="36"/>
      <c r="BT863" s="36"/>
      <c r="BU863" s="36"/>
      <c r="BV863" s="36"/>
      <c r="BW863" s="36"/>
      <c r="BX863" s="36"/>
      <c r="BY863" s="36"/>
      <c r="BZ863" s="36"/>
      <c r="CA863" s="36"/>
      <c r="CB863" s="36"/>
      <c r="CC863" s="36"/>
      <c r="CD863" s="36"/>
      <c r="CE863" s="36"/>
      <c r="CF863" s="36"/>
      <c r="CG863" s="36"/>
      <c r="CH863" s="36"/>
      <c r="CI863" s="36"/>
      <c r="CJ863" s="36"/>
      <c r="CK863" s="36"/>
      <c r="CL863" s="36"/>
      <c r="CM863" s="36"/>
      <c r="CN863" s="36"/>
      <c r="CO863" s="36"/>
      <c r="CP863" s="36"/>
      <c r="CQ863" s="36"/>
      <c r="CR863" s="36"/>
      <c r="CS863" s="36"/>
      <c r="CT863" s="36"/>
      <c r="CU863" s="36"/>
      <c r="CV863" s="36"/>
      <c r="CW863" s="36"/>
      <c r="CX863" s="36"/>
      <c r="CY863" s="36"/>
      <c r="CZ863" s="36"/>
      <c r="DA863" s="36"/>
      <c r="DB863" s="36"/>
      <c r="DC863" s="36"/>
      <c r="DD863" s="36"/>
      <c r="DE863" s="36"/>
      <c r="DF863" s="36"/>
      <c r="DG863" s="36"/>
      <c r="DH863" s="36"/>
      <c r="DI863" s="36"/>
      <c r="DJ863" s="36"/>
      <c r="DK863" s="36"/>
      <c r="DL863" s="36"/>
      <c r="DM863" s="36"/>
      <c r="DN863" s="36"/>
      <c r="DO863" s="36"/>
      <c r="DP863" s="36"/>
      <c r="DQ863" s="36"/>
      <c r="DR863" s="36"/>
      <c r="DS863" s="36"/>
      <c r="DT863" s="36"/>
      <c r="DU863" s="36"/>
      <c r="DV863" s="36"/>
      <c r="DW863" s="36"/>
      <c r="DX863" s="36"/>
      <c r="DY863" s="36"/>
      <c r="DZ863" s="36"/>
      <c r="EA863" s="36"/>
      <c r="EB863" s="36"/>
      <c r="EC863" s="36"/>
      <c r="ED863" s="36"/>
      <c r="EE863" s="36"/>
      <c r="EF863" s="36"/>
      <c r="EG863" s="36"/>
      <c r="EH863" s="36"/>
      <c r="EI863" s="36"/>
      <c r="EJ863" s="36"/>
      <c r="EK863" s="36"/>
      <c r="EL863" s="36"/>
      <c r="EM863" s="36"/>
      <c r="EN863" s="36"/>
      <c r="EO863" s="36"/>
      <c r="EP863" s="36"/>
      <c r="EQ863" s="36"/>
      <c r="ER863" s="36"/>
      <c r="ES863" s="36"/>
      <c r="ET863" s="36"/>
      <c r="EU863" s="36"/>
    </row>
    <row r="864" spans="1:151" ht="183.75" customHeight="1" x14ac:dyDescent="0.3">
      <c r="A864" s="36"/>
      <c r="B864" s="36"/>
      <c r="C864" s="36"/>
      <c r="D864" s="36"/>
      <c r="E864" s="37"/>
      <c r="F864" s="36"/>
      <c r="G864" s="36"/>
      <c r="H864" s="36"/>
      <c r="I864" s="37"/>
      <c r="J864" s="38"/>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8"/>
      <c r="AS864" s="36"/>
      <c r="AT864" s="36"/>
      <c r="AU864" s="36"/>
      <c r="AV864" s="36"/>
      <c r="AW864" s="36"/>
      <c r="AX864" s="36"/>
      <c r="AY864" s="36"/>
      <c r="AZ864" s="36"/>
      <c r="BA864" s="36"/>
      <c r="BB864" s="36"/>
      <c r="BC864" s="36"/>
      <c r="BD864" s="36"/>
      <c r="BE864" s="36"/>
      <c r="BF864" s="36"/>
      <c r="BG864" s="36"/>
      <c r="BH864" s="36"/>
      <c r="BI864" s="36"/>
      <c r="BJ864" s="36"/>
      <c r="BK864" s="36"/>
      <c r="BL864" s="36"/>
      <c r="BM864" s="36"/>
      <c r="BN864" s="36"/>
      <c r="BO864" s="36"/>
      <c r="BP864" s="36"/>
      <c r="BQ864" s="36"/>
      <c r="BR864" s="36"/>
      <c r="BS864" s="36"/>
      <c r="BT864" s="36"/>
      <c r="BU864" s="36"/>
      <c r="BV864" s="36"/>
      <c r="BW864" s="36"/>
      <c r="BX864" s="36"/>
      <c r="BY864" s="36"/>
      <c r="BZ864" s="36"/>
      <c r="CA864" s="36"/>
      <c r="CB864" s="36"/>
      <c r="CC864" s="36"/>
      <c r="CD864" s="36"/>
      <c r="CE864" s="36"/>
      <c r="CF864" s="36"/>
      <c r="CG864" s="36"/>
      <c r="CH864" s="36"/>
      <c r="CI864" s="36"/>
      <c r="CJ864" s="36"/>
      <c r="CK864" s="36"/>
      <c r="CL864" s="36"/>
      <c r="CM864" s="36"/>
      <c r="CN864" s="36"/>
      <c r="CO864" s="36"/>
      <c r="CP864" s="36"/>
      <c r="CQ864" s="36"/>
      <c r="CR864" s="36"/>
      <c r="CS864" s="36"/>
      <c r="CT864" s="36"/>
      <c r="CU864" s="36"/>
      <c r="CV864" s="36"/>
      <c r="CW864" s="36"/>
      <c r="CX864" s="36"/>
      <c r="CY864" s="36"/>
      <c r="CZ864" s="36"/>
      <c r="DA864" s="36"/>
      <c r="DB864" s="36"/>
      <c r="DC864" s="36"/>
      <c r="DD864" s="36"/>
      <c r="DE864" s="36"/>
      <c r="DF864" s="36"/>
      <c r="DG864" s="36"/>
      <c r="DH864" s="36"/>
      <c r="DI864" s="36"/>
      <c r="DJ864" s="36"/>
      <c r="DK864" s="36"/>
      <c r="DL864" s="36"/>
      <c r="DM864" s="36"/>
      <c r="DN864" s="36"/>
      <c r="DO864" s="36"/>
      <c r="DP864" s="36"/>
      <c r="DQ864" s="36"/>
      <c r="DR864" s="36"/>
      <c r="DS864" s="36"/>
      <c r="DT864" s="36"/>
      <c r="DU864" s="36"/>
      <c r="DV864" s="36"/>
      <c r="DW864" s="36"/>
      <c r="DX864" s="36"/>
      <c r="DY864" s="36"/>
      <c r="DZ864" s="36"/>
      <c r="EA864" s="36"/>
      <c r="EB864" s="36"/>
      <c r="EC864" s="36"/>
      <c r="ED864" s="36"/>
      <c r="EE864" s="36"/>
      <c r="EF864" s="36"/>
      <c r="EG864" s="36"/>
      <c r="EH864" s="36"/>
      <c r="EI864" s="36"/>
      <c r="EJ864" s="36"/>
      <c r="EK864" s="36"/>
      <c r="EL864" s="36"/>
      <c r="EM864" s="36"/>
      <c r="EN864" s="36"/>
      <c r="EO864" s="36"/>
      <c r="EP864" s="36"/>
      <c r="EQ864" s="36"/>
      <c r="ER864" s="36"/>
      <c r="ES864" s="36"/>
      <c r="ET864" s="36"/>
      <c r="EU864" s="36"/>
    </row>
    <row r="865" spans="1:151" ht="183.75" customHeight="1" x14ac:dyDescent="0.3">
      <c r="A865" s="36"/>
      <c r="B865" s="36"/>
      <c r="C865" s="36"/>
      <c r="D865" s="36"/>
      <c r="E865" s="37"/>
      <c r="F865" s="36"/>
      <c r="G865" s="36"/>
      <c r="H865" s="36"/>
      <c r="I865" s="37"/>
      <c r="J865" s="38"/>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8"/>
      <c r="AS865" s="36"/>
      <c r="AT865" s="36"/>
      <c r="AU865" s="36"/>
      <c r="AV865" s="36"/>
      <c r="AW865" s="36"/>
      <c r="AX865" s="36"/>
      <c r="AY865" s="36"/>
      <c r="AZ865" s="36"/>
      <c r="BA865" s="36"/>
      <c r="BB865" s="36"/>
      <c r="BC865" s="36"/>
      <c r="BD865" s="36"/>
      <c r="BE865" s="36"/>
      <c r="BF865" s="36"/>
      <c r="BG865" s="36"/>
      <c r="BH865" s="36"/>
      <c r="BI865" s="36"/>
      <c r="BJ865" s="36"/>
      <c r="BK865" s="36"/>
      <c r="BL865" s="36"/>
      <c r="BM865" s="36"/>
      <c r="BN865" s="36"/>
      <c r="BO865" s="36"/>
      <c r="BP865" s="36"/>
      <c r="BQ865" s="36"/>
      <c r="BR865" s="36"/>
      <c r="BS865" s="36"/>
      <c r="BT865" s="36"/>
      <c r="BU865" s="36"/>
      <c r="BV865" s="36"/>
      <c r="BW865" s="36"/>
      <c r="BX865" s="36"/>
      <c r="BY865" s="36"/>
      <c r="BZ865" s="36"/>
      <c r="CA865" s="36"/>
      <c r="CB865" s="36"/>
      <c r="CC865" s="36"/>
      <c r="CD865" s="36"/>
      <c r="CE865" s="36"/>
      <c r="CF865" s="36"/>
      <c r="CG865" s="36"/>
      <c r="CH865" s="36"/>
      <c r="CI865" s="36"/>
      <c r="CJ865" s="36"/>
      <c r="CK865" s="36"/>
      <c r="CL865" s="36"/>
      <c r="CM865" s="36"/>
      <c r="CN865" s="36"/>
      <c r="CO865" s="36"/>
      <c r="CP865" s="36"/>
      <c r="CQ865" s="36"/>
      <c r="CR865" s="36"/>
      <c r="CS865" s="36"/>
      <c r="CT865" s="36"/>
      <c r="CU865" s="36"/>
      <c r="CV865" s="36"/>
      <c r="CW865" s="36"/>
      <c r="CX865" s="36"/>
      <c r="CY865" s="36"/>
      <c r="CZ865" s="36"/>
      <c r="DA865" s="36"/>
      <c r="DB865" s="36"/>
      <c r="DC865" s="36"/>
      <c r="DD865" s="36"/>
      <c r="DE865" s="36"/>
      <c r="DF865" s="36"/>
      <c r="DG865" s="36"/>
      <c r="DH865" s="36"/>
      <c r="DI865" s="36"/>
      <c r="DJ865" s="36"/>
      <c r="DK865" s="36"/>
      <c r="DL865" s="36"/>
      <c r="DM865" s="36"/>
      <c r="DN865" s="36"/>
      <c r="DO865" s="36"/>
      <c r="DP865" s="36"/>
      <c r="DQ865" s="36"/>
      <c r="DR865" s="36"/>
      <c r="DS865" s="36"/>
      <c r="DT865" s="36"/>
      <c r="DU865" s="36"/>
      <c r="DV865" s="36"/>
      <c r="DW865" s="36"/>
      <c r="DX865" s="36"/>
      <c r="DY865" s="36"/>
      <c r="DZ865" s="36"/>
      <c r="EA865" s="36"/>
      <c r="EB865" s="36"/>
      <c r="EC865" s="36"/>
      <c r="ED865" s="36"/>
      <c r="EE865" s="36"/>
      <c r="EF865" s="36"/>
      <c r="EG865" s="36"/>
      <c r="EH865" s="36"/>
      <c r="EI865" s="36"/>
      <c r="EJ865" s="36"/>
      <c r="EK865" s="36"/>
      <c r="EL865" s="36"/>
      <c r="EM865" s="36"/>
      <c r="EN865" s="36"/>
      <c r="EO865" s="36"/>
      <c r="EP865" s="36"/>
      <c r="EQ865" s="36"/>
      <c r="ER865" s="36"/>
      <c r="ES865" s="36"/>
      <c r="ET865" s="36"/>
      <c r="EU865" s="36"/>
    </row>
    <row r="866" spans="1:151" ht="183.75" customHeight="1" x14ac:dyDescent="0.3">
      <c r="A866" s="36"/>
      <c r="B866" s="36"/>
      <c r="C866" s="36"/>
      <c r="D866" s="36"/>
      <c r="E866" s="37"/>
      <c r="F866" s="36"/>
      <c r="G866" s="36"/>
      <c r="H866" s="36"/>
      <c r="I866" s="37"/>
      <c r="J866" s="38"/>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8"/>
      <c r="AS866" s="36"/>
      <c r="AT866" s="36"/>
      <c r="AU866" s="36"/>
      <c r="AV866" s="36"/>
      <c r="AW866" s="36"/>
      <c r="AX866" s="36"/>
      <c r="AY866" s="36"/>
      <c r="AZ866" s="36"/>
      <c r="BA866" s="36"/>
      <c r="BB866" s="36"/>
      <c r="BC866" s="36"/>
      <c r="BD866" s="36"/>
      <c r="BE866" s="36"/>
      <c r="BF866" s="36"/>
      <c r="BG866" s="36"/>
      <c r="BH866" s="36"/>
      <c r="BI866" s="36"/>
      <c r="BJ866" s="36"/>
      <c r="BK866" s="36"/>
      <c r="BL866" s="36"/>
      <c r="BM866" s="36"/>
      <c r="BN866" s="36"/>
      <c r="BO866" s="36"/>
      <c r="BP866" s="36"/>
      <c r="BQ866" s="36"/>
      <c r="BR866" s="36"/>
      <c r="BS866" s="36"/>
      <c r="BT866" s="36"/>
      <c r="BU866" s="36"/>
      <c r="BV866" s="36"/>
      <c r="BW866" s="36"/>
      <c r="BX866" s="36"/>
      <c r="BY866" s="36"/>
      <c r="BZ866" s="36"/>
      <c r="CA866" s="36"/>
      <c r="CB866" s="36"/>
      <c r="CC866" s="36"/>
      <c r="CD866" s="36"/>
      <c r="CE866" s="36"/>
      <c r="CF866" s="36"/>
      <c r="CG866" s="36"/>
      <c r="CH866" s="36"/>
      <c r="CI866" s="36"/>
      <c r="CJ866" s="36"/>
      <c r="CK866" s="36"/>
      <c r="CL866" s="36"/>
      <c r="CM866" s="36"/>
      <c r="CN866" s="36"/>
      <c r="CO866" s="36"/>
      <c r="CP866" s="36"/>
      <c r="CQ866" s="36"/>
      <c r="CR866" s="36"/>
      <c r="CS866" s="36"/>
      <c r="CT866" s="36"/>
      <c r="CU866" s="36"/>
      <c r="CV866" s="36"/>
      <c r="CW866" s="36"/>
      <c r="CX866" s="36"/>
      <c r="CY866" s="36"/>
      <c r="CZ866" s="36"/>
      <c r="DA866" s="36"/>
      <c r="DB866" s="36"/>
      <c r="DC866" s="36"/>
      <c r="DD866" s="36"/>
      <c r="DE866" s="36"/>
      <c r="DF866" s="36"/>
      <c r="DG866" s="36"/>
      <c r="DH866" s="36"/>
      <c r="DI866" s="36"/>
      <c r="DJ866" s="36"/>
      <c r="DK866" s="36"/>
      <c r="DL866" s="36"/>
      <c r="DM866" s="36"/>
      <c r="DN866" s="36"/>
      <c r="DO866" s="36"/>
      <c r="DP866" s="36"/>
      <c r="DQ866" s="36"/>
      <c r="DR866" s="36"/>
      <c r="DS866" s="36"/>
      <c r="DT866" s="36"/>
      <c r="DU866" s="36"/>
      <c r="DV866" s="36"/>
      <c r="DW866" s="36"/>
      <c r="DX866" s="36"/>
      <c r="DY866" s="36"/>
      <c r="DZ866" s="36"/>
      <c r="EA866" s="36"/>
      <c r="EB866" s="36"/>
      <c r="EC866" s="36"/>
      <c r="ED866" s="36"/>
      <c r="EE866" s="36"/>
      <c r="EF866" s="36"/>
      <c r="EG866" s="36"/>
      <c r="EH866" s="36"/>
      <c r="EI866" s="36"/>
      <c r="EJ866" s="36"/>
      <c r="EK866" s="36"/>
      <c r="EL866" s="36"/>
      <c r="EM866" s="36"/>
      <c r="EN866" s="36"/>
      <c r="EO866" s="36"/>
      <c r="EP866" s="36"/>
      <c r="EQ866" s="36"/>
      <c r="ER866" s="36"/>
      <c r="ES866" s="36"/>
      <c r="ET866" s="36"/>
      <c r="EU866" s="36"/>
    </row>
    <row r="867" spans="1:151" ht="183.75" customHeight="1" x14ac:dyDescent="0.3">
      <c r="A867" s="36"/>
      <c r="B867" s="36"/>
      <c r="C867" s="36"/>
      <c r="D867" s="36"/>
      <c r="E867" s="37"/>
      <c r="F867" s="36"/>
      <c r="G867" s="36"/>
      <c r="H867" s="36"/>
      <c r="I867" s="37"/>
      <c r="J867" s="38"/>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8"/>
      <c r="AS867" s="36"/>
      <c r="AT867" s="36"/>
      <c r="AU867" s="36"/>
      <c r="AV867" s="36"/>
      <c r="AW867" s="36"/>
      <c r="AX867" s="36"/>
      <c r="AY867" s="36"/>
      <c r="AZ867" s="36"/>
      <c r="BA867" s="36"/>
      <c r="BB867" s="36"/>
      <c r="BC867" s="36"/>
      <c r="BD867" s="36"/>
      <c r="BE867" s="36"/>
      <c r="BF867" s="36"/>
      <c r="BG867" s="36"/>
      <c r="BH867" s="36"/>
      <c r="BI867" s="36"/>
      <c r="BJ867" s="36"/>
      <c r="BK867" s="36"/>
      <c r="BL867" s="36"/>
      <c r="BM867" s="36"/>
      <c r="BN867" s="36"/>
      <c r="BO867" s="36"/>
      <c r="BP867" s="36"/>
      <c r="BQ867" s="36"/>
      <c r="BR867" s="36"/>
      <c r="BS867" s="36"/>
      <c r="BT867" s="36"/>
      <c r="BU867" s="36"/>
      <c r="BV867" s="36"/>
      <c r="BW867" s="36"/>
      <c r="BX867" s="36"/>
      <c r="BY867" s="36"/>
      <c r="BZ867" s="36"/>
      <c r="CA867" s="36"/>
      <c r="CB867" s="36"/>
      <c r="CC867" s="36"/>
      <c r="CD867" s="36"/>
      <c r="CE867" s="36"/>
      <c r="CF867" s="36"/>
      <c r="CG867" s="36"/>
      <c r="CH867" s="36"/>
      <c r="CI867" s="36"/>
      <c r="CJ867" s="36"/>
      <c r="CK867" s="36"/>
      <c r="CL867" s="36"/>
      <c r="CM867" s="36"/>
      <c r="CN867" s="36"/>
      <c r="CO867" s="36"/>
      <c r="CP867" s="36"/>
      <c r="CQ867" s="36"/>
      <c r="CR867" s="36"/>
      <c r="CS867" s="36"/>
      <c r="CT867" s="36"/>
      <c r="CU867" s="36"/>
      <c r="CV867" s="36"/>
      <c r="CW867" s="36"/>
      <c r="CX867" s="36"/>
      <c r="CY867" s="36"/>
      <c r="CZ867" s="36"/>
      <c r="DA867" s="36"/>
      <c r="DB867" s="36"/>
      <c r="DC867" s="36"/>
      <c r="DD867" s="36"/>
      <c r="DE867" s="36"/>
      <c r="DF867" s="36"/>
      <c r="DG867" s="36"/>
      <c r="DH867" s="36"/>
      <c r="DI867" s="36"/>
      <c r="DJ867" s="36"/>
      <c r="DK867" s="36"/>
      <c r="DL867" s="36"/>
      <c r="DM867" s="36"/>
      <c r="DN867" s="36"/>
      <c r="DO867" s="36"/>
      <c r="DP867" s="36"/>
      <c r="DQ867" s="36"/>
      <c r="DR867" s="36"/>
      <c r="DS867" s="36"/>
      <c r="DT867" s="36"/>
      <c r="DU867" s="36"/>
      <c r="DV867" s="36"/>
      <c r="DW867" s="36"/>
      <c r="DX867" s="36"/>
      <c r="DY867" s="36"/>
      <c r="DZ867" s="36"/>
      <c r="EA867" s="36"/>
      <c r="EB867" s="36"/>
      <c r="EC867" s="36"/>
      <c r="ED867" s="36"/>
      <c r="EE867" s="36"/>
      <c r="EF867" s="36"/>
      <c r="EG867" s="36"/>
      <c r="EH867" s="36"/>
      <c r="EI867" s="36"/>
      <c r="EJ867" s="36"/>
      <c r="EK867" s="36"/>
      <c r="EL867" s="36"/>
      <c r="EM867" s="36"/>
      <c r="EN867" s="36"/>
      <c r="EO867" s="36"/>
      <c r="EP867" s="36"/>
      <c r="EQ867" s="36"/>
      <c r="ER867" s="36"/>
      <c r="ES867" s="36"/>
      <c r="ET867" s="36"/>
      <c r="EU867" s="36"/>
    </row>
    <row r="868" spans="1:151" ht="183.75" customHeight="1" x14ac:dyDescent="0.3">
      <c r="A868" s="36"/>
      <c r="B868" s="36"/>
      <c r="C868" s="36"/>
      <c r="D868" s="36"/>
      <c r="E868" s="37"/>
      <c r="F868" s="36"/>
      <c r="G868" s="36"/>
      <c r="H868" s="36"/>
      <c r="I868" s="37"/>
      <c r="J868" s="38"/>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8"/>
      <c r="AS868" s="36"/>
      <c r="AT868" s="36"/>
      <c r="AU868" s="36"/>
      <c r="AV868" s="36"/>
      <c r="AW868" s="36"/>
      <c r="AX868" s="36"/>
      <c r="AY868" s="36"/>
      <c r="AZ868" s="36"/>
      <c r="BA868" s="36"/>
      <c r="BB868" s="36"/>
      <c r="BC868" s="36"/>
      <c r="BD868" s="36"/>
      <c r="BE868" s="36"/>
      <c r="BF868" s="36"/>
      <c r="BG868" s="36"/>
      <c r="BH868" s="36"/>
      <c r="BI868" s="36"/>
      <c r="BJ868" s="36"/>
      <c r="BK868" s="36"/>
      <c r="BL868" s="36"/>
      <c r="BM868" s="36"/>
      <c r="BN868" s="36"/>
      <c r="BO868" s="36"/>
      <c r="BP868" s="36"/>
      <c r="BQ868" s="36"/>
      <c r="BR868" s="36"/>
      <c r="BS868" s="36"/>
      <c r="BT868" s="36"/>
      <c r="BU868" s="36"/>
      <c r="BV868" s="36"/>
      <c r="BW868" s="36"/>
      <c r="BX868" s="36"/>
      <c r="BY868" s="36"/>
      <c r="BZ868" s="36"/>
      <c r="CA868" s="36"/>
      <c r="CB868" s="36"/>
      <c r="CC868" s="36"/>
      <c r="CD868" s="36"/>
      <c r="CE868" s="36"/>
      <c r="CF868" s="36"/>
      <c r="CG868" s="36"/>
      <c r="CH868" s="36"/>
      <c r="CI868" s="36"/>
      <c r="CJ868" s="36"/>
      <c r="CK868" s="36"/>
      <c r="CL868" s="36"/>
      <c r="CM868" s="36"/>
      <c r="CN868" s="36"/>
      <c r="CO868" s="36"/>
      <c r="CP868" s="36"/>
      <c r="CQ868" s="36"/>
      <c r="CR868" s="36"/>
      <c r="CS868" s="36"/>
      <c r="CT868" s="36"/>
      <c r="CU868" s="36"/>
      <c r="CV868" s="36"/>
      <c r="CW868" s="36"/>
      <c r="CX868" s="36"/>
      <c r="CY868" s="36"/>
      <c r="CZ868" s="36"/>
      <c r="DA868" s="36"/>
      <c r="DB868" s="36"/>
      <c r="DC868" s="36"/>
      <c r="DD868" s="36"/>
      <c r="DE868" s="36"/>
      <c r="DF868" s="36"/>
      <c r="DG868" s="36"/>
      <c r="DH868" s="36"/>
      <c r="DI868" s="36"/>
      <c r="DJ868" s="36"/>
      <c r="DK868" s="36"/>
      <c r="DL868" s="36"/>
      <c r="DM868" s="36"/>
      <c r="DN868" s="36"/>
      <c r="DO868" s="36"/>
      <c r="DP868" s="36"/>
      <c r="DQ868" s="36"/>
      <c r="DR868" s="36"/>
      <c r="DS868" s="36"/>
      <c r="DT868" s="36"/>
      <c r="DU868" s="36"/>
      <c r="DV868" s="36"/>
      <c r="DW868" s="36"/>
      <c r="DX868" s="36"/>
      <c r="DY868" s="36"/>
      <c r="DZ868" s="36"/>
      <c r="EA868" s="36"/>
      <c r="EB868" s="36"/>
      <c r="EC868" s="36"/>
      <c r="ED868" s="36"/>
      <c r="EE868" s="36"/>
      <c r="EF868" s="36"/>
      <c r="EG868" s="36"/>
      <c r="EH868" s="36"/>
      <c r="EI868" s="36"/>
      <c r="EJ868" s="36"/>
      <c r="EK868" s="36"/>
      <c r="EL868" s="36"/>
      <c r="EM868" s="36"/>
      <c r="EN868" s="36"/>
      <c r="EO868" s="36"/>
      <c r="EP868" s="36"/>
      <c r="EQ868" s="36"/>
      <c r="ER868" s="36"/>
      <c r="ES868" s="36"/>
      <c r="ET868" s="36"/>
      <c r="EU868" s="36"/>
    </row>
    <row r="869" spans="1:151" ht="183.75" customHeight="1" x14ac:dyDescent="0.3">
      <c r="A869" s="36"/>
      <c r="B869" s="36"/>
      <c r="C869" s="36"/>
      <c r="D869" s="36"/>
      <c r="E869" s="37"/>
      <c r="F869" s="36"/>
      <c r="G869" s="36"/>
      <c r="H869" s="36"/>
      <c r="I869" s="37"/>
      <c r="J869" s="38"/>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8"/>
      <c r="AS869" s="36"/>
      <c r="AT869" s="36"/>
      <c r="AU869" s="36"/>
      <c r="AV869" s="36"/>
      <c r="AW869" s="36"/>
      <c r="AX869" s="36"/>
      <c r="AY869" s="36"/>
      <c r="AZ869" s="36"/>
      <c r="BA869" s="36"/>
      <c r="BB869" s="36"/>
      <c r="BC869" s="36"/>
      <c r="BD869" s="36"/>
      <c r="BE869" s="36"/>
      <c r="BF869" s="36"/>
      <c r="BG869" s="36"/>
      <c r="BH869" s="36"/>
      <c r="BI869" s="36"/>
      <c r="BJ869" s="36"/>
      <c r="BK869" s="36"/>
      <c r="BL869" s="36"/>
      <c r="BM869" s="36"/>
      <c r="BN869" s="36"/>
      <c r="BO869" s="36"/>
      <c r="BP869" s="36"/>
      <c r="BQ869" s="36"/>
      <c r="BR869" s="36"/>
      <c r="BS869" s="36"/>
      <c r="BT869" s="36"/>
      <c r="BU869" s="36"/>
      <c r="BV869" s="36"/>
      <c r="BW869" s="36"/>
      <c r="BX869" s="36"/>
      <c r="BY869" s="36"/>
      <c r="BZ869" s="36"/>
      <c r="CA869" s="36"/>
      <c r="CB869" s="36"/>
      <c r="CC869" s="36"/>
      <c r="CD869" s="36"/>
      <c r="CE869" s="36"/>
      <c r="CF869" s="36"/>
      <c r="CG869" s="36"/>
      <c r="CH869" s="36"/>
      <c r="CI869" s="36"/>
      <c r="CJ869" s="36"/>
      <c r="CK869" s="36"/>
      <c r="CL869" s="36"/>
      <c r="CM869" s="36"/>
      <c r="CN869" s="36"/>
      <c r="CO869" s="36"/>
      <c r="CP869" s="36"/>
      <c r="CQ869" s="36"/>
      <c r="CR869" s="36"/>
      <c r="CS869" s="36"/>
      <c r="CT869" s="36"/>
      <c r="CU869" s="36"/>
      <c r="CV869" s="36"/>
      <c r="CW869" s="36"/>
      <c r="CX869" s="36"/>
      <c r="CY869" s="36"/>
      <c r="CZ869" s="36"/>
      <c r="DA869" s="36"/>
      <c r="DB869" s="36"/>
      <c r="DC869" s="36"/>
      <c r="DD869" s="36"/>
      <c r="DE869" s="36"/>
      <c r="DF869" s="36"/>
      <c r="DG869" s="36"/>
      <c r="DH869" s="36"/>
      <c r="DI869" s="36"/>
      <c r="DJ869" s="36"/>
      <c r="DK869" s="36"/>
      <c r="DL869" s="36"/>
      <c r="DM869" s="36"/>
      <c r="DN869" s="36"/>
      <c r="DO869" s="36"/>
      <c r="DP869" s="36"/>
      <c r="DQ869" s="36"/>
      <c r="DR869" s="36"/>
      <c r="DS869" s="36"/>
      <c r="DT869" s="36"/>
      <c r="DU869" s="36"/>
      <c r="DV869" s="36"/>
      <c r="DW869" s="36"/>
      <c r="DX869" s="36"/>
      <c r="DY869" s="36"/>
      <c r="DZ869" s="36"/>
      <c r="EA869" s="36"/>
      <c r="EB869" s="36"/>
      <c r="EC869" s="36"/>
      <c r="ED869" s="36"/>
      <c r="EE869" s="36"/>
      <c r="EF869" s="36"/>
      <c r="EG869" s="36"/>
      <c r="EH869" s="36"/>
      <c r="EI869" s="36"/>
      <c r="EJ869" s="36"/>
      <c r="EK869" s="36"/>
      <c r="EL869" s="36"/>
      <c r="EM869" s="36"/>
      <c r="EN869" s="36"/>
      <c r="EO869" s="36"/>
      <c r="EP869" s="36"/>
      <c r="EQ869" s="36"/>
      <c r="ER869" s="36"/>
      <c r="ES869" s="36"/>
      <c r="ET869" s="36"/>
      <c r="EU869" s="36"/>
    </row>
    <row r="870" spans="1:151" ht="183.75" customHeight="1" x14ac:dyDescent="0.3">
      <c r="A870" s="36"/>
      <c r="B870" s="36"/>
      <c r="C870" s="36"/>
      <c r="D870" s="36"/>
      <c r="E870" s="37"/>
      <c r="F870" s="36"/>
      <c r="G870" s="36"/>
      <c r="H870" s="36"/>
      <c r="I870" s="37"/>
      <c r="J870" s="38"/>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8"/>
      <c r="AS870" s="36"/>
      <c r="AT870" s="36"/>
      <c r="AU870" s="36"/>
      <c r="AV870" s="36"/>
      <c r="AW870" s="36"/>
      <c r="AX870" s="36"/>
      <c r="AY870" s="36"/>
      <c r="AZ870" s="36"/>
      <c r="BA870" s="36"/>
      <c r="BB870" s="36"/>
      <c r="BC870" s="36"/>
      <c r="BD870" s="36"/>
      <c r="BE870" s="36"/>
      <c r="BF870" s="36"/>
      <c r="BG870" s="36"/>
      <c r="BH870" s="36"/>
      <c r="BI870" s="36"/>
      <c r="BJ870" s="36"/>
      <c r="BK870" s="36"/>
      <c r="BL870" s="36"/>
      <c r="BM870" s="36"/>
      <c r="BN870" s="36"/>
      <c r="BO870" s="36"/>
      <c r="BP870" s="36"/>
      <c r="BQ870" s="36"/>
      <c r="BR870" s="36"/>
      <c r="BS870" s="36"/>
      <c r="BT870" s="36"/>
      <c r="BU870" s="36"/>
      <c r="BV870" s="36"/>
      <c r="BW870" s="36"/>
      <c r="BX870" s="36"/>
      <c r="BY870" s="36"/>
      <c r="BZ870" s="36"/>
      <c r="CA870" s="36"/>
      <c r="CB870" s="36"/>
      <c r="CC870" s="36"/>
      <c r="CD870" s="36"/>
      <c r="CE870" s="36"/>
      <c r="CF870" s="36"/>
      <c r="CG870" s="36"/>
      <c r="CH870" s="36"/>
      <c r="CI870" s="36"/>
      <c r="CJ870" s="36"/>
      <c r="CK870" s="36"/>
      <c r="CL870" s="36"/>
      <c r="CM870" s="36"/>
      <c r="CN870" s="36"/>
      <c r="CO870" s="36"/>
      <c r="CP870" s="36"/>
      <c r="CQ870" s="36"/>
      <c r="CR870" s="36"/>
      <c r="CS870" s="36"/>
      <c r="CT870" s="36"/>
      <c r="CU870" s="36"/>
      <c r="CV870" s="36"/>
      <c r="CW870" s="36"/>
      <c r="CX870" s="36"/>
      <c r="CY870" s="36"/>
      <c r="CZ870" s="36"/>
      <c r="DA870" s="36"/>
      <c r="DB870" s="36"/>
      <c r="DC870" s="36"/>
      <c r="DD870" s="36"/>
      <c r="DE870" s="36"/>
      <c r="DF870" s="36"/>
      <c r="DG870" s="36"/>
      <c r="DH870" s="36"/>
      <c r="DI870" s="36"/>
      <c r="DJ870" s="36"/>
      <c r="DK870" s="36"/>
      <c r="DL870" s="36"/>
      <c r="DM870" s="36"/>
      <c r="DN870" s="36"/>
      <c r="DO870" s="36"/>
      <c r="DP870" s="36"/>
      <c r="DQ870" s="36"/>
      <c r="DR870" s="36"/>
      <c r="DS870" s="36"/>
      <c r="DT870" s="36"/>
      <c r="DU870" s="36"/>
      <c r="DV870" s="36"/>
      <c r="DW870" s="36"/>
      <c r="DX870" s="36"/>
      <c r="DY870" s="36"/>
      <c r="DZ870" s="36"/>
      <c r="EA870" s="36"/>
      <c r="EB870" s="36"/>
      <c r="EC870" s="36"/>
      <c r="ED870" s="36"/>
      <c r="EE870" s="36"/>
      <c r="EF870" s="36"/>
      <c r="EG870" s="36"/>
      <c r="EH870" s="36"/>
      <c r="EI870" s="36"/>
      <c r="EJ870" s="36"/>
      <c r="EK870" s="36"/>
      <c r="EL870" s="36"/>
      <c r="EM870" s="36"/>
      <c r="EN870" s="36"/>
      <c r="EO870" s="36"/>
      <c r="EP870" s="36"/>
      <c r="EQ870" s="36"/>
      <c r="ER870" s="36"/>
      <c r="ES870" s="36"/>
      <c r="ET870" s="36"/>
      <c r="EU870" s="36"/>
    </row>
    <row r="871" spans="1:151" ht="183.75" customHeight="1" x14ac:dyDescent="0.3">
      <c r="A871" s="36"/>
      <c r="B871" s="36"/>
      <c r="C871" s="36"/>
      <c r="D871" s="36"/>
      <c r="E871" s="37"/>
      <c r="F871" s="36"/>
      <c r="G871" s="36"/>
      <c r="H871" s="36"/>
      <c r="I871" s="37"/>
      <c r="J871" s="38"/>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8"/>
      <c r="AS871" s="36"/>
      <c r="AT871" s="36"/>
      <c r="AU871" s="36"/>
      <c r="AV871" s="36"/>
      <c r="AW871" s="36"/>
      <c r="AX871" s="36"/>
      <c r="AY871" s="36"/>
      <c r="AZ871" s="36"/>
      <c r="BA871" s="36"/>
      <c r="BB871" s="36"/>
      <c r="BC871" s="36"/>
      <c r="BD871" s="36"/>
      <c r="BE871" s="36"/>
      <c r="BF871" s="36"/>
      <c r="BG871" s="36"/>
      <c r="BH871" s="36"/>
      <c r="BI871" s="36"/>
      <c r="BJ871" s="36"/>
      <c r="BK871" s="36"/>
      <c r="BL871" s="36"/>
      <c r="BM871" s="36"/>
      <c r="BN871" s="36"/>
      <c r="BO871" s="36"/>
      <c r="BP871" s="36"/>
      <c r="BQ871" s="36"/>
      <c r="BR871" s="36"/>
      <c r="BS871" s="36"/>
      <c r="BT871" s="36"/>
      <c r="BU871" s="36"/>
      <c r="BV871" s="36"/>
      <c r="BW871" s="36"/>
      <c r="BX871" s="36"/>
      <c r="BY871" s="36"/>
      <c r="BZ871" s="36"/>
      <c r="CA871" s="36"/>
      <c r="CB871" s="36"/>
      <c r="CC871" s="36"/>
      <c r="CD871" s="36"/>
      <c r="CE871" s="36"/>
      <c r="CF871" s="36"/>
      <c r="CG871" s="36"/>
      <c r="CH871" s="36"/>
      <c r="CI871" s="36"/>
      <c r="CJ871" s="36"/>
      <c r="CK871" s="36"/>
      <c r="CL871" s="36"/>
      <c r="CM871" s="36"/>
      <c r="CN871" s="36"/>
      <c r="CO871" s="36"/>
      <c r="CP871" s="36"/>
      <c r="CQ871" s="36"/>
      <c r="CR871" s="36"/>
      <c r="CS871" s="36"/>
      <c r="CT871" s="36"/>
      <c r="CU871" s="36"/>
      <c r="CV871" s="36"/>
      <c r="CW871" s="36"/>
      <c r="CX871" s="36"/>
      <c r="CY871" s="36"/>
      <c r="CZ871" s="36"/>
      <c r="DA871" s="36"/>
      <c r="DB871" s="36"/>
      <c r="DC871" s="36"/>
      <c r="DD871" s="36"/>
      <c r="DE871" s="36"/>
      <c r="DF871" s="36"/>
      <c r="DG871" s="36"/>
      <c r="DH871" s="36"/>
      <c r="DI871" s="36"/>
      <c r="DJ871" s="36"/>
      <c r="DK871" s="36"/>
      <c r="DL871" s="36"/>
      <c r="DM871" s="36"/>
      <c r="DN871" s="36"/>
      <c r="DO871" s="36"/>
      <c r="DP871" s="36"/>
      <c r="DQ871" s="36"/>
      <c r="DR871" s="36"/>
      <c r="DS871" s="36"/>
      <c r="DT871" s="36"/>
      <c r="DU871" s="36"/>
      <c r="DV871" s="36"/>
      <c r="DW871" s="36"/>
      <c r="DX871" s="36"/>
      <c r="DY871" s="36"/>
      <c r="DZ871" s="36"/>
      <c r="EA871" s="36"/>
      <c r="EB871" s="36"/>
      <c r="EC871" s="36"/>
      <c r="ED871" s="36"/>
      <c r="EE871" s="36"/>
      <c r="EF871" s="36"/>
      <c r="EG871" s="36"/>
      <c r="EH871" s="36"/>
      <c r="EI871" s="36"/>
      <c r="EJ871" s="36"/>
      <c r="EK871" s="36"/>
      <c r="EL871" s="36"/>
      <c r="EM871" s="36"/>
      <c r="EN871" s="36"/>
      <c r="EO871" s="36"/>
      <c r="EP871" s="36"/>
      <c r="EQ871" s="36"/>
      <c r="ER871" s="36"/>
      <c r="ES871" s="36"/>
      <c r="ET871" s="36"/>
      <c r="EU871" s="36"/>
    </row>
    <row r="872" spans="1:151" ht="183.75" customHeight="1" x14ac:dyDescent="0.3">
      <c r="A872" s="36"/>
      <c r="B872" s="36"/>
      <c r="C872" s="36"/>
      <c r="D872" s="36"/>
      <c r="E872" s="37"/>
      <c r="F872" s="36"/>
      <c r="G872" s="36"/>
      <c r="H872" s="36"/>
      <c r="I872" s="37"/>
      <c r="J872" s="38"/>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8"/>
      <c r="AS872" s="36"/>
      <c r="AT872" s="36"/>
      <c r="AU872" s="36"/>
      <c r="AV872" s="36"/>
      <c r="AW872" s="36"/>
      <c r="AX872" s="36"/>
      <c r="AY872" s="36"/>
      <c r="AZ872" s="36"/>
      <c r="BA872" s="36"/>
      <c r="BB872" s="36"/>
      <c r="BC872" s="36"/>
      <c r="BD872" s="36"/>
      <c r="BE872" s="36"/>
      <c r="BF872" s="36"/>
      <c r="BG872" s="36"/>
      <c r="BH872" s="36"/>
      <c r="BI872" s="36"/>
      <c r="BJ872" s="36"/>
      <c r="BK872" s="36"/>
      <c r="BL872" s="36"/>
      <c r="BM872" s="36"/>
      <c r="BN872" s="36"/>
      <c r="BO872" s="36"/>
      <c r="BP872" s="36"/>
      <c r="BQ872" s="36"/>
      <c r="BR872" s="36"/>
      <c r="BS872" s="36"/>
      <c r="BT872" s="36"/>
      <c r="BU872" s="36"/>
      <c r="BV872" s="36"/>
      <c r="BW872" s="36"/>
      <c r="BX872" s="36"/>
      <c r="BY872" s="36"/>
      <c r="BZ872" s="36"/>
      <c r="CA872" s="36"/>
      <c r="CB872" s="36"/>
      <c r="CC872" s="36"/>
      <c r="CD872" s="36"/>
      <c r="CE872" s="36"/>
      <c r="CF872" s="36"/>
      <c r="CG872" s="36"/>
      <c r="CH872" s="36"/>
      <c r="CI872" s="36"/>
      <c r="CJ872" s="36"/>
      <c r="CK872" s="36"/>
      <c r="CL872" s="36"/>
      <c r="CM872" s="36"/>
      <c r="CN872" s="36"/>
      <c r="CO872" s="36"/>
      <c r="CP872" s="36"/>
      <c r="CQ872" s="36"/>
      <c r="CR872" s="36"/>
      <c r="CS872" s="36"/>
      <c r="CT872" s="36"/>
      <c r="CU872" s="36"/>
      <c r="CV872" s="36"/>
      <c r="CW872" s="36"/>
      <c r="CX872" s="36"/>
      <c r="CY872" s="36"/>
      <c r="CZ872" s="36"/>
      <c r="DA872" s="36"/>
      <c r="DB872" s="36"/>
      <c r="DC872" s="36"/>
      <c r="DD872" s="36"/>
      <c r="DE872" s="36"/>
      <c r="DF872" s="36"/>
      <c r="DG872" s="36"/>
      <c r="DH872" s="36"/>
      <c r="DI872" s="36"/>
      <c r="DJ872" s="36"/>
      <c r="DK872" s="36"/>
      <c r="DL872" s="36"/>
      <c r="DM872" s="36"/>
      <c r="DN872" s="36"/>
      <c r="DO872" s="36"/>
      <c r="DP872" s="36"/>
      <c r="DQ872" s="36"/>
      <c r="DR872" s="36"/>
      <c r="DS872" s="36"/>
      <c r="DT872" s="36"/>
      <c r="DU872" s="36"/>
      <c r="DV872" s="36"/>
      <c r="DW872" s="36"/>
      <c r="DX872" s="36"/>
      <c r="DY872" s="36"/>
      <c r="DZ872" s="36"/>
      <c r="EA872" s="36"/>
      <c r="EB872" s="36"/>
      <c r="EC872" s="36"/>
      <c r="ED872" s="36"/>
      <c r="EE872" s="36"/>
      <c r="EF872" s="36"/>
      <c r="EG872" s="36"/>
      <c r="EH872" s="36"/>
      <c r="EI872" s="36"/>
      <c r="EJ872" s="36"/>
      <c r="EK872" s="36"/>
      <c r="EL872" s="36"/>
      <c r="EM872" s="36"/>
      <c r="EN872" s="36"/>
      <c r="EO872" s="36"/>
      <c r="EP872" s="36"/>
      <c r="EQ872" s="36"/>
      <c r="ER872" s="36"/>
      <c r="ES872" s="36"/>
      <c r="ET872" s="36"/>
      <c r="EU872" s="36"/>
    </row>
    <row r="873" spans="1:151" ht="183.75" customHeight="1" x14ac:dyDescent="0.3">
      <c r="A873" s="36"/>
      <c r="B873" s="36"/>
      <c r="C873" s="36"/>
      <c r="D873" s="36"/>
      <c r="E873" s="37"/>
      <c r="F873" s="36"/>
      <c r="G873" s="36"/>
      <c r="H873" s="36"/>
      <c r="I873" s="37"/>
      <c r="J873" s="38"/>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8"/>
      <c r="AS873" s="36"/>
      <c r="AT873" s="36"/>
      <c r="AU873" s="36"/>
      <c r="AV873" s="36"/>
      <c r="AW873" s="36"/>
      <c r="AX873" s="36"/>
      <c r="AY873" s="36"/>
      <c r="AZ873" s="36"/>
      <c r="BA873" s="36"/>
      <c r="BB873" s="36"/>
      <c r="BC873" s="36"/>
      <c r="BD873" s="36"/>
      <c r="BE873" s="36"/>
      <c r="BF873" s="36"/>
      <c r="BG873" s="36"/>
      <c r="BH873" s="36"/>
      <c r="BI873" s="36"/>
      <c r="BJ873" s="36"/>
      <c r="BK873" s="36"/>
      <c r="BL873" s="36"/>
      <c r="BM873" s="36"/>
      <c r="BN873" s="36"/>
      <c r="BO873" s="36"/>
      <c r="BP873" s="36"/>
      <c r="BQ873" s="36"/>
      <c r="BR873" s="36"/>
      <c r="BS873" s="36"/>
      <c r="BT873" s="36"/>
      <c r="BU873" s="36"/>
      <c r="BV873" s="36"/>
      <c r="BW873" s="36"/>
      <c r="BX873" s="36"/>
      <c r="BY873" s="36"/>
      <c r="BZ873" s="36"/>
      <c r="CA873" s="36"/>
      <c r="CB873" s="36"/>
      <c r="CC873" s="36"/>
      <c r="CD873" s="36"/>
      <c r="CE873" s="36"/>
      <c r="CF873" s="36"/>
      <c r="CG873" s="36"/>
      <c r="CH873" s="36"/>
      <c r="CI873" s="36"/>
      <c r="CJ873" s="36"/>
      <c r="CK873" s="36"/>
      <c r="CL873" s="36"/>
      <c r="CM873" s="36"/>
      <c r="CN873" s="36"/>
      <c r="CO873" s="36"/>
      <c r="CP873" s="36"/>
      <c r="CQ873" s="36"/>
      <c r="CR873" s="36"/>
      <c r="CS873" s="36"/>
      <c r="CT873" s="36"/>
      <c r="CU873" s="36"/>
      <c r="CV873" s="36"/>
      <c r="CW873" s="36"/>
      <c r="CX873" s="36"/>
      <c r="CY873" s="36"/>
      <c r="CZ873" s="36"/>
      <c r="DA873" s="36"/>
      <c r="DB873" s="36"/>
      <c r="DC873" s="36"/>
      <c r="DD873" s="36"/>
      <c r="DE873" s="36"/>
      <c r="DF873" s="36"/>
      <c r="DG873" s="36"/>
      <c r="DH873" s="36"/>
      <c r="DI873" s="36"/>
      <c r="DJ873" s="36"/>
      <c r="DK873" s="36"/>
      <c r="DL873" s="36"/>
      <c r="DM873" s="36"/>
      <c r="DN873" s="36"/>
      <c r="DO873" s="36"/>
      <c r="DP873" s="36"/>
      <c r="DQ873" s="36"/>
      <c r="DR873" s="36"/>
      <c r="DS873" s="36"/>
      <c r="DT873" s="36"/>
      <c r="DU873" s="36"/>
      <c r="DV873" s="36"/>
      <c r="DW873" s="36"/>
      <c r="DX873" s="36"/>
      <c r="DY873" s="36"/>
      <c r="DZ873" s="36"/>
      <c r="EA873" s="36"/>
      <c r="EB873" s="36"/>
      <c r="EC873" s="36"/>
      <c r="ED873" s="36"/>
      <c r="EE873" s="36"/>
      <c r="EF873" s="36"/>
      <c r="EG873" s="36"/>
      <c r="EH873" s="36"/>
      <c r="EI873" s="36"/>
      <c r="EJ873" s="36"/>
      <c r="EK873" s="36"/>
      <c r="EL873" s="36"/>
      <c r="EM873" s="36"/>
      <c r="EN873" s="36"/>
      <c r="EO873" s="36"/>
      <c r="EP873" s="36"/>
      <c r="EQ873" s="36"/>
      <c r="ER873" s="36"/>
      <c r="ES873" s="36"/>
      <c r="ET873" s="36"/>
      <c r="EU873" s="36"/>
    </row>
    <row r="874" spans="1:151" ht="183.75" customHeight="1" x14ac:dyDescent="0.3">
      <c r="A874" s="36"/>
      <c r="B874" s="36"/>
      <c r="C874" s="36"/>
      <c r="D874" s="36"/>
      <c r="E874" s="37"/>
      <c r="F874" s="36"/>
      <c r="G874" s="36"/>
      <c r="H874" s="36"/>
      <c r="I874" s="37"/>
      <c r="J874" s="38"/>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8"/>
      <c r="AS874" s="36"/>
      <c r="AT874" s="36"/>
      <c r="AU874" s="36"/>
      <c r="AV874" s="36"/>
      <c r="AW874" s="36"/>
      <c r="AX874" s="36"/>
      <c r="AY874" s="36"/>
      <c r="AZ874" s="36"/>
      <c r="BA874" s="36"/>
      <c r="BB874" s="36"/>
      <c r="BC874" s="36"/>
      <c r="BD874" s="36"/>
      <c r="BE874" s="36"/>
      <c r="BF874" s="36"/>
      <c r="BG874" s="36"/>
      <c r="BH874" s="36"/>
      <c r="BI874" s="36"/>
      <c r="BJ874" s="36"/>
      <c r="BK874" s="36"/>
      <c r="BL874" s="36"/>
      <c r="BM874" s="36"/>
      <c r="BN874" s="36"/>
      <c r="BO874" s="36"/>
      <c r="BP874" s="36"/>
      <c r="BQ874" s="36"/>
      <c r="BR874" s="36"/>
      <c r="BS874" s="36"/>
      <c r="BT874" s="36"/>
      <c r="BU874" s="36"/>
      <c r="BV874" s="36"/>
      <c r="BW874" s="36"/>
      <c r="BX874" s="36"/>
      <c r="BY874" s="36"/>
      <c r="BZ874" s="36"/>
      <c r="CA874" s="36"/>
      <c r="CB874" s="36"/>
      <c r="CC874" s="36"/>
      <c r="CD874" s="36"/>
      <c r="CE874" s="36"/>
      <c r="CF874" s="36"/>
      <c r="CG874" s="36"/>
      <c r="CH874" s="36"/>
      <c r="CI874" s="36"/>
      <c r="CJ874" s="36"/>
      <c r="CK874" s="36"/>
      <c r="CL874" s="36"/>
      <c r="CM874" s="36"/>
      <c r="CN874" s="36"/>
      <c r="CO874" s="36"/>
      <c r="CP874" s="36"/>
      <c r="CQ874" s="36"/>
      <c r="CR874" s="36"/>
      <c r="CS874" s="36"/>
      <c r="CT874" s="36"/>
      <c r="CU874" s="36"/>
      <c r="CV874" s="36"/>
      <c r="CW874" s="36"/>
      <c r="CX874" s="36"/>
      <c r="CY874" s="36"/>
      <c r="CZ874" s="36"/>
      <c r="DA874" s="36"/>
      <c r="DB874" s="36"/>
      <c r="DC874" s="36"/>
      <c r="DD874" s="36"/>
      <c r="DE874" s="36"/>
      <c r="DF874" s="36"/>
      <c r="DG874" s="36"/>
      <c r="DH874" s="36"/>
      <c r="DI874" s="36"/>
      <c r="DJ874" s="36"/>
      <c r="DK874" s="36"/>
      <c r="DL874" s="36"/>
      <c r="DM874" s="36"/>
      <c r="DN874" s="36"/>
      <c r="DO874" s="36"/>
      <c r="DP874" s="36"/>
      <c r="DQ874" s="36"/>
      <c r="DR874" s="36"/>
      <c r="DS874" s="36"/>
      <c r="DT874" s="36"/>
      <c r="DU874" s="36"/>
      <c r="DV874" s="36"/>
      <c r="DW874" s="36"/>
      <c r="DX874" s="36"/>
      <c r="DY874" s="36"/>
      <c r="DZ874" s="36"/>
      <c r="EA874" s="36"/>
      <c r="EB874" s="36"/>
      <c r="EC874" s="36"/>
      <c r="ED874" s="36"/>
      <c r="EE874" s="36"/>
      <c r="EF874" s="36"/>
      <c r="EG874" s="36"/>
      <c r="EH874" s="36"/>
      <c r="EI874" s="36"/>
      <c r="EJ874" s="36"/>
      <c r="EK874" s="36"/>
      <c r="EL874" s="36"/>
      <c r="EM874" s="36"/>
      <c r="EN874" s="36"/>
      <c r="EO874" s="36"/>
      <c r="EP874" s="36"/>
      <c r="EQ874" s="36"/>
      <c r="ER874" s="36"/>
      <c r="ES874" s="36"/>
      <c r="ET874" s="36"/>
      <c r="EU874" s="36"/>
    </row>
    <row r="875" spans="1:151" ht="183.75" customHeight="1" x14ac:dyDescent="0.3">
      <c r="A875" s="36"/>
      <c r="B875" s="36"/>
      <c r="C875" s="36"/>
      <c r="D875" s="36"/>
      <c r="E875" s="37"/>
      <c r="F875" s="36"/>
      <c r="G875" s="36"/>
      <c r="H875" s="36"/>
      <c r="I875" s="37"/>
      <c r="J875" s="38"/>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8"/>
      <c r="AS875" s="36"/>
      <c r="AT875" s="36"/>
      <c r="AU875" s="36"/>
      <c r="AV875" s="36"/>
      <c r="AW875" s="36"/>
      <c r="AX875" s="36"/>
      <c r="AY875" s="36"/>
      <c r="AZ875" s="36"/>
      <c r="BA875" s="36"/>
      <c r="BB875" s="36"/>
      <c r="BC875" s="36"/>
      <c r="BD875" s="36"/>
      <c r="BE875" s="36"/>
      <c r="BF875" s="36"/>
      <c r="BG875" s="36"/>
      <c r="BH875" s="36"/>
      <c r="BI875" s="36"/>
      <c r="BJ875" s="36"/>
      <c r="BK875" s="36"/>
      <c r="BL875" s="36"/>
      <c r="BM875" s="36"/>
      <c r="BN875" s="36"/>
      <c r="BO875" s="36"/>
      <c r="BP875" s="36"/>
      <c r="BQ875" s="36"/>
      <c r="BR875" s="36"/>
      <c r="BS875" s="36"/>
      <c r="BT875" s="36"/>
      <c r="BU875" s="36"/>
      <c r="BV875" s="36"/>
      <c r="BW875" s="36"/>
      <c r="BX875" s="36"/>
      <c r="BY875" s="36"/>
      <c r="BZ875" s="36"/>
      <c r="CA875" s="36"/>
      <c r="CB875" s="36"/>
      <c r="CC875" s="36"/>
      <c r="CD875" s="36"/>
      <c r="CE875" s="36"/>
      <c r="CF875" s="36"/>
      <c r="CG875" s="36"/>
      <c r="CH875" s="36"/>
      <c r="CI875" s="36"/>
      <c r="CJ875" s="36"/>
      <c r="CK875" s="36"/>
      <c r="CL875" s="36"/>
      <c r="CM875" s="36"/>
      <c r="CN875" s="36"/>
      <c r="CO875" s="36"/>
      <c r="CP875" s="36"/>
      <c r="CQ875" s="36"/>
      <c r="CR875" s="36"/>
      <c r="CS875" s="36"/>
      <c r="CT875" s="36"/>
      <c r="CU875" s="36"/>
      <c r="CV875" s="36"/>
      <c r="CW875" s="36"/>
      <c r="CX875" s="36"/>
      <c r="CY875" s="36"/>
      <c r="CZ875" s="36"/>
      <c r="DA875" s="36"/>
      <c r="DB875" s="36"/>
      <c r="DC875" s="36"/>
      <c r="DD875" s="36"/>
      <c r="DE875" s="36"/>
      <c r="DF875" s="36"/>
      <c r="DG875" s="36"/>
      <c r="DH875" s="36"/>
      <c r="DI875" s="36"/>
      <c r="DJ875" s="36"/>
      <c r="DK875" s="36"/>
      <c r="DL875" s="36"/>
      <c r="DM875" s="36"/>
      <c r="DN875" s="36"/>
      <c r="DO875" s="36"/>
      <c r="DP875" s="36"/>
      <c r="DQ875" s="36"/>
      <c r="DR875" s="36"/>
      <c r="DS875" s="36"/>
      <c r="DT875" s="36"/>
      <c r="DU875" s="36"/>
      <c r="DV875" s="36"/>
      <c r="DW875" s="36"/>
      <c r="DX875" s="36"/>
      <c r="DY875" s="36"/>
      <c r="DZ875" s="36"/>
      <c r="EA875" s="36"/>
      <c r="EB875" s="36"/>
      <c r="EC875" s="36"/>
      <c r="ED875" s="36"/>
      <c r="EE875" s="36"/>
      <c r="EF875" s="36"/>
      <c r="EG875" s="36"/>
      <c r="EH875" s="36"/>
      <c r="EI875" s="36"/>
      <c r="EJ875" s="36"/>
      <c r="EK875" s="36"/>
      <c r="EL875" s="36"/>
      <c r="EM875" s="36"/>
      <c r="EN875" s="36"/>
      <c r="EO875" s="36"/>
      <c r="EP875" s="36"/>
      <c r="EQ875" s="36"/>
      <c r="ER875" s="36"/>
      <c r="ES875" s="36"/>
      <c r="ET875" s="36"/>
      <c r="EU875" s="36"/>
    </row>
    <row r="876" spans="1:151" ht="183.75" customHeight="1" x14ac:dyDescent="0.3">
      <c r="A876" s="36"/>
      <c r="B876" s="36"/>
      <c r="C876" s="36"/>
      <c r="D876" s="36"/>
      <c r="E876" s="37"/>
      <c r="F876" s="36"/>
      <c r="G876" s="36"/>
      <c r="H876" s="36"/>
      <c r="I876" s="37"/>
      <c r="J876" s="38"/>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8"/>
      <c r="AS876" s="36"/>
      <c r="AT876" s="36"/>
      <c r="AU876" s="36"/>
      <c r="AV876" s="36"/>
      <c r="AW876" s="36"/>
      <c r="AX876" s="36"/>
      <c r="AY876" s="36"/>
      <c r="AZ876" s="36"/>
      <c r="BA876" s="36"/>
      <c r="BB876" s="36"/>
      <c r="BC876" s="36"/>
      <c r="BD876" s="36"/>
      <c r="BE876" s="36"/>
      <c r="BF876" s="36"/>
      <c r="BG876" s="36"/>
      <c r="BH876" s="36"/>
      <c r="BI876" s="36"/>
      <c r="BJ876" s="36"/>
      <c r="BK876" s="36"/>
      <c r="BL876" s="36"/>
      <c r="BM876" s="36"/>
      <c r="BN876" s="36"/>
      <c r="BO876" s="36"/>
      <c r="BP876" s="36"/>
      <c r="BQ876" s="36"/>
      <c r="BR876" s="36"/>
      <c r="BS876" s="36"/>
      <c r="BT876" s="36"/>
      <c r="BU876" s="36"/>
      <c r="BV876" s="36"/>
      <c r="BW876" s="36"/>
      <c r="BX876" s="36"/>
      <c r="BY876" s="36"/>
      <c r="BZ876" s="36"/>
      <c r="CA876" s="36"/>
      <c r="CB876" s="36"/>
      <c r="CC876" s="36"/>
      <c r="CD876" s="36"/>
      <c r="CE876" s="36"/>
      <c r="CF876" s="36"/>
      <c r="CG876" s="36"/>
      <c r="CH876" s="36"/>
      <c r="CI876" s="36"/>
      <c r="CJ876" s="36"/>
      <c r="CK876" s="36"/>
      <c r="CL876" s="36"/>
      <c r="CM876" s="36"/>
      <c r="CN876" s="36"/>
      <c r="CO876" s="36"/>
      <c r="CP876" s="36"/>
      <c r="CQ876" s="36"/>
      <c r="CR876" s="36"/>
      <c r="CS876" s="36"/>
      <c r="CT876" s="36"/>
      <c r="CU876" s="36"/>
      <c r="CV876" s="36"/>
      <c r="CW876" s="36"/>
      <c r="CX876" s="36"/>
      <c r="CY876" s="36"/>
      <c r="CZ876" s="36"/>
      <c r="DA876" s="36"/>
      <c r="DB876" s="36"/>
      <c r="DC876" s="36"/>
      <c r="DD876" s="36"/>
      <c r="DE876" s="36"/>
      <c r="DF876" s="36"/>
      <c r="DG876" s="36"/>
      <c r="DH876" s="36"/>
      <c r="DI876" s="36"/>
      <c r="DJ876" s="36"/>
      <c r="DK876" s="36"/>
      <c r="DL876" s="36"/>
      <c r="DM876" s="36"/>
      <c r="DN876" s="36"/>
      <c r="DO876" s="36"/>
      <c r="DP876" s="36"/>
      <c r="DQ876" s="36"/>
      <c r="DR876" s="36"/>
      <c r="DS876" s="36"/>
      <c r="DT876" s="36"/>
      <c r="DU876" s="36"/>
      <c r="DV876" s="36"/>
      <c r="DW876" s="36"/>
      <c r="DX876" s="36"/>
      <c r="DY876" s="36"/>
      <c r="DZ876" s="36"/>
      <c r="EA876" s="36"/>
      <c r="EB876" s="36"/>
      <c r="EC876" s="36"/>
      <c r="ED876" s="36"/>
      <c r="EE876" s="36"/>
      <c r="EF876" s="36"/>
      <c r="EG876" s="36"/>
      <c r="EH876" s="36"/>
      <c r="EI876" s="36"/>
      <c r="EJ876" s="36"/>
      <c r="EK876" s="36"/>
      <c r="EL876" s="36"/>
      <c r="EM876" s="36"/>
      <c r="EN876" s="36"/>
      <c r="EO876" s="36"/>
      <c r="EP876" s="36"/>
      <c r="EQ876" s="36"/>
      <c r="ER876" s="36"/>
      <c r="ES876" s="36"/>
      <c r="ET876" s="36"/>
      <c r="EU876" s="36"/>
    </row>
    <row r="877" spans="1:151" ht="183.75" customHeight="1" x14ac:dyDescent="0.3">
      <c r="A877" s="36"/>
      <c r="B877" s="36"/>
      <c r="C877" s="36"/>
      <c r="D877" s="36"/>
      <c r="E877" s="37"/>
      <c r="F877" s="36"/>
      <c r="G877" s="36"/>
      <c r="H877" s="36"/>
      <c r="I877" s="37"/>
      <c r="J877" s="38"/>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8"/>
      <c r="AS877" s="36"/>
      <c r="AT877" s="36"/>
      <c r="AU877" s="36"/>
      <c r="AV877" s="36"/>
      <c r="AW877" s="36"/>
      <c r="AX877" s="36"/>
      <c r="AY877" s="36"/>
      <c r="AZ877" s="36"/>
      <c r="BA877" s="36"/>
      <c r="BB877" s="36"/>
      <c r="BC877" s="36"/>
      <c r="BD877" s="36"/>
      <c r="BE877" s="36"/>
      <c r="BF877" s="36"/>
      <c r="BG877" s="36"/>
      <c r="BH877" s="36"/>
      <c r="BI877" s="36"/>
      <c r="BJ877" s="36"/>
      <c r="BK877" s="36"/>
      <c r="BL877" s="36"/>
      <c r="BM877" s="36"/>
      <c r="BN877" s="36"/>
      <c r="BO877" s="36"/>
      <c r="BP877" s="36"/>
      <c r="BQ877" s="36"/>
      <c r="BR877" s="36"/>
      <c r="BS877" s="36"/>
      <c r="BT877" s="36"/>
      <c r="BU877" s="36"/>
      <c r="BV877" s="36"/>
      <c r="BW877" s="36"/>
      <c r="BX877" s="36"/>
      <c r="BY877" s="36"/>
      <c r="BZ877" s="36"/>
      <c r="CA877" s="36"/>
      <c r="CB877" s="36"/>
      <c r="CC877" s="36"/>
      <c r="CD877" s="36"/>
      <c r="CE877" s="36"/>
      <c r="CF877" s="36"/>
      <c r="CG877" s="36"/>
      <c r="CH877" s="36"/>
      <c r="CI877" s="36"/>
      <c r="CJ877" s="36"/>
      <c r="CK877" s="36"/>
      <c r="CL877" s="36"/>
      <c r="CM877" s="36"/>
      <c r="CN877" s="36"/>
      <c r="CO877" s="36"/>
      <c r="CP877" s="36"/>
      <c r="CQ877" s="36"/>
      <c r="CR877" s="36"/>
      <c r="CS877" s="36"/>
      <c r="CT877" s="36"/>
      <c r="CU877" s="36"/>
      <c r="CV877" s="36"/>
      <c r="CW877" s="36"/>
      <c r="CX877" s="36"/>
      <c r="CY877" s="36"/>
      <c r="CZ877" s="36"/>
      <c r="DA877" s="36"/>
      <c r="DB877" s="36"/>
      <c r="DC877" s="36"/>
      <c r="DD877" s="36"/>
      <c r="DE877" s="36"/>
      <c r="DF877" s="36"/>
      <c r="DG877" s="36"/>
      <c r="DH877" s="36"/>
      <c r="DI877" s="36"/>
      <c r="DJ877" s="36"/>
      <c r="DK877" s="36"/>
      <c r="DL877" s="36"/>
      <c r="DM877" s="36"/>
      <c r="DN877" s="36"/>
      <c r="DO877" s="36"/>
      <c r="DP877" s="36"/>
      <c r="DQ877" s="36"/>
      <c r="DR877" s="36"/>
      <c r="DS877" s="36"/>
      <c r="DT877" s="36"/>
      <c r="DU877" s="36"/>
      <c r="DV877" s="36"/>
      <c r="DW877" s="36"/>
      <c r="DX877" s="36"/>
      <c r="DY877" s="36"/>
      <c r="DZ877" s="36"/>
      <c r="EA877" s="36"/>
      <c r="EB877" s="36"/>
      <c r="EC877" s="36"/>
      <c r="ED877" s="36"/>
      <c r="EE877" s="36"/>
      <c r="EF877" s="36"/>
      <c r="EG877" s="36"/>
      <c r="EH877" s="36"/>
      <c r="EI877" s="36"/>
      <c r="EJ877" s="36"/>
      <c r="EK877" s="36"/>
      <c r="EL877" s="36"/>
      <c r="EM877" s="36"/>
      <c r="EN877" s="36"/>
      <c r="EO877" s="36"/>
      <c r="EP877" s="36"/>
      <c r="EQ877" s="36"/>
      <c r="ER877" s="36"/>
      <c r="ES877" s="36"/>
      <c r="ET877" s="36"/>
      <c r="EU877" s="36"/>
    </row>
    <row r="878" spans="1:151" ht="183.75" customHeight="1" x14ac:dyDescent="0.3">
      <c r="A878" s="36"/>
      <c r="B878" s="36"/>
      <c r="C878" s="36"/>
      <c r="D878" s="36"/>
      <c r="E878" s="37"/>
      <c r="F878" s="36"/>
      <c r="G878" s="36"/>
      <c r="H878" s="36"/>
      <c r="I878" s="37"/>
      <c r="J878" s="38"/>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8"/>
      <c r="AS878" s="36"/>
      <c r="AT878" s="36"/>
      <c r="AU878" s="36"/>
      <c r="AV878" s="36"/>
      <c r="AW878" s="36"/>
      <c r="AX878" s="36"/>
      <c r="AY878" s="36"/>
      <c r="AZ878" s="36"/>
      <c r="BA878" s="36"/>
      <c r="BB878" s="36"/>
      <c r="BC878" s="36"/>
      <c r="BD878" s="36"/>
      <c r="BE878" s="36"/>
      <c r="BF878" s="36"/>
      <c r="BG878" s="36"/>
      <c r="BH878" s="36"/>
      <c r="BI878" s="36"/>
      <c r="BJ878" s="36"/>
      <c r="BK878" s="36"/>
      <c r="BL878" s="36"/>
      <c r="BM878" s="36"/>
      <c r="BN878" s="36"/>
      <c r="BO878" s="36"/>
      <c r="BP878" s="36"/>
      <c r="BQ878" s="36"/>
      <c r="BR878" s="36"/>
      <c r="BS878" s="36"/>
      <c r="BT878" s="36"/>
      <c r="BU878" s="36"/>
      <c r="BV878" s="36"/>
      <c r="BW878" s="36"/>
      <c r="BX878" s="36"/>
      <c r="BY878" s="36"/>
      <c r="BZ878" s="36"/>
      <c r="CA878" s="36"/>
      <c r="CB878" s="36"/>
      <c r="CC878" s="36"/>
      <c r="CD878" s="36"/>
      <c r="CE878" s="36"/>
      <c r="CF878" s="36"/>
      <c r="CG878" s="36"/>
      <c r="CH878" s="36"/>
      <c r="CI878" s="36"/>
      <c r="CJ878" s="36"/>
      <c r="CK878" s="36"/>
      <c r="CL878" s="36"/>
      <c r="CM878" s="36"/>
      <c r="CN878" s="36"/>
      <c r="CO878" s="36"/>
      <c r="CP878" s="36"/>
      <c r="CQ878" s="36"/>
      <c r="CR878" s="36"/>
      <c r="CS878" s="36"/>
      <c r="CT878" s="36"/>
      <c r="CU878" s="36"/>
      <c r="CV878" s="36"/>
      <c r="CW878" s="36"/>
      <c r="CX878" s="36"/>
      <c r="CY878" s="36"/>
      <c r="CZ878" s="36"/>
      <c r="DA878" s="36"/>
      <c r="DB878" s="36"/>
      <c r="DC878" s="36"/>
      <c r="DD878" s="36"/>
      <c r="DE878" s="36"/>
      <c r="DF878" s="36"/>
      <c r="DG878" s="36"/>
      <c r="DH878" s="36"/>
      <c r="DI878" s="36"/>
      <c r="DJ878" s="36"/>
      <c r="DK878" s="36"/>
      <c r="DL878" s="36"/>
      <c r="DM878" s="36"/>
      <c r="DN878" s="36"/>
      <c r="DO878" s="36"/>
      <c r="DP878" s="36"/>
      <c r="DQ878" s="36"/>
      <c r="DR878" s="36"/>
      <c r="DS878" s="36"/>
      <c r="DT878" s="36"/>
      <c r="DU878" s="36"/>
      <c r="DV878" s="36"/>
      <c r="DW878" s="36"/>
      <c r="DX878" s="36"/>
      <c r="DY878" s="36"/>
      <c r="DZ878" s="36"/>
      <c r="EA878" s="36"/>
      <c r="EB878" s="36"/>
      <c r="EC878" s="36"/>
      <c r="ED878" s="36"/>
      <c r="EE878" s="36"/>
      <c r="EF878" s="36"/>
      <c r="EG878" s="36"/>
      <c r="EH878" s="36"/>
      <c r="EI878" s="36"/>
      <c r="EJ878" s="36"/>
      <c r="EK878" s="36"/>
      <c r="EL878" s="36"/>
      <c r="EM878" s="36"/>
      <c r="EN878" s="36"/>
      <c r="EO878" s="36"/>
      <c r="EP878" s="36"/>
      <c r="EQ878" s="36"/>
      <c r="ER878" s="36"/>
      <c r="ES878" s="36"/>
      <c r="ET878" s="36"/>
      <c r="EU878" s="36"/>
    </row>
    <row r="879" spans="1:151" ht="183.75" customHeight="1" x14ac:dyDescent="0.3">
      <c r="A879" s="36"/>
      <c r="B879" s="36"/>
      <c r="C879" s="36"/>
      <c r="D879" s="36"/>
      <c r="E879" s="37"/>
      <c r="F879" s="36"/>
      <c r="G879" s="36"/>
      <c r="H879" s="36"/>
      <c r="I879" s="37"/>
      <c r="J879" s="38"/>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8"/>
      <c r="AS879" s="36"/>
      <c r="AT879" s="36"/>
      <c r="AU879" s="36"/>
      <c r="AV879" s="36"/>
      <c r="AW879" s="36"/>
      <c r="AX879" s="36"/>
      <c r="AY879" s="36"/>
      <c r="AZ879" s="36"/>
      <c r="BA879" s="36"/>
      <c r="BB879" s="36"/>
      <c r="BC879" s="36"/>
      <c r="BD879" s="36"/>
      <c r="BE879" s="36"/>
      <c r="BF879" s="36"/>
      <c r="BG879" s="36"/>
      <c r="BH879" s="36"/>
      <c r="BI879" s="36"/>
      <c r="BJ879" s="36"/>
      <c r="BK879" s="36"/>
      <c r="BL879" s="36"/>
      <c r="BM879" s="36"/>
      <c r="BN879" s="36"/>
      <c r="BO879" s="36"/>
      <c r="BP879" s="36"/>
      <c r="BQ879" s="36"/>
      <c r="BR879" s="36"/>
      <c r="BS879" s="36"/>
      <c r="BT879" s="36"/>
      <c r="BU879" s="36"/>
      <c r="BV879" s="36"/>
      <c r="BW879" s="36"/>
      <c r="BX879" s="36"/>
      <c r="BY879" s="36"/>
      <c r="BZ879" s="36"/>
      <c r="CA879" s="36"/>
      <c r="CB879" s="36"/>
      <c r="CC879" s="36"/>
      <c r="CD879" s="36"/>
      <c r="CE879" s="36"/>
      <c r="CF879" s="36"/>
      <c r="CG879" s="36"/>
      <c r="CH879" s="36"/>
      <c r="CI879" s="36"/>
      <c r="CJ879" s="36"/>
      <c r="CK879" s="36"/>
      <c r="CL879" s="36"/>
      <c r="CM879" s="36"/>
      <c r="CN879" s="36"/>
      <c r="CO879" s="36"/>
      <c r="CP879" s="36"/>
      <c r="CQ879" s="36"/>
      <c r="CR879" s="36"/>
      <c r="CS879" s="36"/>
      <c r="CT879" s="36"/>
      <c r="CU879" s="36"/>
      <c r="CV879" s="36"/>
      <c r="CW879" s="36"/>
      <c r="CX879" s="36"/>
      <c r="CY879" s="36"/>
      <c r="CZ879" s="36"/>
      <c r="DA879" s="36"/>
      <c r="DB879" s="36"/>
      <c r="DC879" s="36"/>
      <c r="DD879" s="36"/>
      <c r="DE879" s="36"/>
      <c r="DF879" s="36"/>
      <c r="DG879" s="36"/>
      <c r="DH879" s="36"/>
      <c r="DI879" s="36"/>
      <c r="DJ879" s="36"/>
      <c r="DK879" s="36"/>
      <c r="DL879" s="36"/>
      <c r="DM879" s="36"/>
      <c r="DN879" s="36"/>
      <c r="DO879" s="36"/>
      <c r="DP879" s="36"/>
      <c r="DQ879" s="36"/>
      <c r="DR879" s="36"/>
      <c r="DS879" s="36"/>
      <c r="DT879" s="36"/>
      <c r="DU879" s="36"/>
      <c r="DV879" s="36"/>
      <c r="DW879" s="36"/>
      <c r="DX879" s="36"/>
      <c r="DY879" s="36"/>
      <c r="DZ879" s="36"/>
      <c r="EA879" s="36"/>
      <c r="EB879" s="36"/>
      <c r="EC879" s="36"/>
      <c r="ED879" s="36"/>
      <c r="EE879" s="36"/>
      <c r="EF879" s="36"/>
      <c r="EG879" s="36"/>
      <c r="EH879" s="36"/>
      <c r="EI879" s="36"/>
      <c r="EJ879" s="36"/>
      <c r="EK879" s="36"/>
      <c r="EL879" s="36"/>
      <c r="EM879" s="36"/>
      <c r="EN879" s="36"/>
      <c r="EO879" s="36"/>
      <c r="EP879" s="36"/>
      <c r="EQ879" s="36"/>
      <c r="ER879" s="36"/>
      <c r="ES879" s="36"/>
      <c r="ET879" s="36"/>
      <c r="EU879" s="36"/>
    </row>
    <row r="880" spans="1:151" ht="183.75" customHeight="1" x14ac:dyDescent="0.3">
      <c r="A880" s="36"/>
      <c r="B880" s="36"/>
      <c r="C880" s="36"/>
      <c r="D880" s="36"/>
      <c r="E880" s="37"/>
      <c r="F880" s="36"/>
      <c r="G880" s="36"/>
      <c r="H880" s="36"/>
      <c r="I880" s="37"/>
      <c r="J880" s="38"/>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8"/>
      <c r="AS880" s="36"/>
      <c r="AT880" s="36"/>
      <c r="AU880" s="36"/>
      <c r="AV880" s="36"/>
      <c r="AW880" s="36"/>
      <c r="AX880" s="36"/>
      <c r="AY880" s="36"/>
      <c r="AZ880" s="36"/>
      <c r="BA880" s="36"/>
      <c r="BB880" s="36"/>
      <c r="BC880" s="36"/>
      <c r="BD880" s="36"/>
      <c r="BE880" s="36"/>
      <c r="BF880" s="36"/>
      <c r="BG880" s="36"/>
      <c r="BH880" s="36"/>
      <c r="BI880" s="36"/>
      <c r="BJ880" s="36"/>
      <c r="BK880" s="36"/>
      <c r="BL880" s="36"/>
      <c r="BM880" s="36"/>
      <c r="BN880" s="36"/>
      <c r="BO880" s="36"/>
      <c r="BP880" s="36"/>
      <c r="BQ880" s="36"/>
      <c r="BR880" s="36"/>
      <c r="BS880" s="36"/>
      <c r="BT880" s="36"/>
      <c r="BU880" s="36"/>
      <c r="BV880" s="36"/>
      <c r="BW880" s="36"/>
      <c r="BX880" s="36"/>
      <c r="BY880" s="36"/>
      <c r="BZ880" s="36"/>
      <c r="CA880" s="36"/>
      <c r="CB880" s="36"/>
      <c r="CC880" s="36"/>
      <c r="CD880" s="36"/>
      <c r="CE880" s="36"/>
      <c r="CF880" s="36"/>
      <c r="CG880" s="36"/>
      <c r="CH880" s="36"/>
      <c r="CI880" s="36"/>
      <c r="CJ880" s="36"/>
      <c r="CK880" s="36"/>
      <c r="CL880" s="36"/>
      <c r="CM880" s="36"/>
      <c r="CN880" s="36"/>
      <c r="CO880" s="36"/>
      <c r="CP880" s="36"/>
      <c r="CQ880" s="36"/>
      <c r="CR880" s="36"/>
      <c r="CS880" s="36"/>
      <c r="CT880" s="36"/>
      <c r="CU880" s="36"/>
      <c r="CV880" s="36"/>
      <c r="CW880" s="36"/>
      <c r="CX880" s="36"/>
      <c r="CY880" s="36"/>
      <c r="CZ880" s="36"/>
      <c r="DA880" s="36"/>
      <c r="DB880" s="36"/>
      <c r="DC880" s="36"/>
      <c r="DD880" s="36"/>
      <c r="DE880" s="36"/>
      <c r="DF880" s="36"/>
      <c r="DG880" s="36"/>
      <c r="DH880" s="36"/>
      <c r="DI880" s="36"/>
      <c r="DJ880" s="36"/>
      <c r="DK880" s="36"/>
      <c r="DL880" s="36"/>
      <c r="DM880" s="36"/>
      <c r="DN880" s="36"/>
      <c r="DO880" s="36"/>
      <c r="DP880" s="36"/>
      <c r="DQ880" s="36"/>
      <c r="DR880" s="36"/>
      <c r="DS880" s="36"/>
      <c r="DT880" s="36"/>
      <c r="DU880" s="36"/>
      <c r="DV880" s="36"/>
      <c r="DW880" s="36"/>
      <c r="DX880" s="36"/>
      <c r="DY880" s="36"/>
      <c r="DZ880" s="36"/>
      <c r="EA880" s="36"/>
      <c r="EB880" s="36"/>
      <c r="EC880" s="36"/>
      <c r="ED880" s="36"/>
      <c r="EE880" s="36"/>
      <c r="EF880" s="36"/>
      <c r="EG880" s="36"/>
      <c r="EH880" s="36"/>
      <c r="EI880" s="36"/>
      <c r="EJ880" s="36"/>
      <c r="EK880" s="36"/>
      <c r="EL880" s="36"/>
      <c r="EM880" s="36"/>
      <c r="EN880" s="36"/>
      <c r="EO880" s="36"/>
      <c r="EP880" s="36"/>
      <c r="EQ880" s="36"/>
      <c r="ER880" s="36"/>
      <c r="ES880" s="36"/>
      <c r="ET880" s="36"/>
      <c r="EU880" s="36"/>
    </row>
    <row r="881" spans="1:151" ht="183.75" customHeight="1" x14ac:dyDescent="0.3">
      <c r="A881" s="36"/>
      <c r="B881" s="36"/>
      <c r="C881" s="36"/>
      <c r="D881" s="36"/>
      <c r="E881" s="37"/>
      <c r="F881" s="36"/>
      <c r="G881" s="36"/>
      <c r="H881" s="36"/>
      <c r="I881" s="37"/>
      <c r="J881" s="38"/>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8"/>
      <c r="AS881" s="36"/>
      <c r="AT881" s="36"/>
      <c r="AU881" s="36"/>
      <c r="AV881" s="36"/>
      <c r="AW881" s="36"/>
      <c r="AX881" s="36"/>
      <c r="AY881" s="36"/>
      <c r="AZ881" s="36"/>
      <c r="BA881" s="36"/>
      <c r="BB881" s="36"/>
      <c r="BC881" s="36"/>
      <c r="BD881" s="36"/>
      <c r="BE881" s="36"/>
      <c r="BF881" s="36"/>
      <c r="BG881" s="36"/>
      <c r="BH881" s="36"/>
      <c r="BI881" s="36"/>
      <c r="BJ881" s="36"/>
      <c r="BK881" s="36"/>
      <c r="BL881" s="36"/>
      <c r="BM881" s="36"/>
      <c r="BN881" s="36"/>
      <c r="BO881" s="36"/>
      <c r="BP881" s="36"/>
      <c r="BQ881" s="36"/>
      <c r="BR881" s="36"/>
      <c r="BS881" s="36"/>
      <c r="BT881" s="36"/>
      <c r="BU881" s="36"/>
      <c r="BV881" s="36"/>
      <c r="BW881" s="36"/>
      <c r="BX881" s="36"/>
      <c r="BY881" s="36"/>
      <c r="BZ881" s="36"/>
      <c r="CA881" s="36"/>
      <c r="CB881" s="36"/>
      <c r="CC881" s="36"/>
      <c r="CD881" s="36"/>
      <c r="CE881" s="36"/>
      <c r="CF881" s="36"/>
      <c r="CG881" s="36"/>
      <c r="CH881" s="36"/>
      <c r="CI881" s="36"/>
      <c r="CJ881" s="36"/>
      <c r="CK881" s="36"/>
      <c r="CL881" s="36"/>
      <c r="CM881" s="36"/>
      <c r="CN881" s="36"/>
      <c r="CO881" s="36"/>
      <c r="CP881" s="36"/>
      <c r="CQ881" s="36"/>
      <c r="CR881" s="36"/>
      <c r="CS881" s="36"/>
      <c r="CT881" s="36"/>
      <c r="CU881" s="36"/>
      <c r="CV881" s="36"/>
      <c r="CW881" s="36"/>
      <c r="CX881" s="36"/>
      <c r="CY881" s="36"/>
      <c r="CZ881" s="36"/>
      <c r="DA881" s="36"/>
      <c r="DB881" s="36"/>
      <c r="DC881" s="36"/>
      <c r="DD881" s="36"/>
      <c r="DE881" s="36"/>
      <c r="DF881" s="36"/>
      <c r="DG881" s="36"/>
      <c r="DH881" s="36"/>
      <c r="DI881" s="36"/>
      <c r="DJ881" s="36"/>
      <c r="DK881" s="36"/>
      <c r="DL881" s="36"/>
      <c r="DM881" s="36"/>
      <c r="DN881" s="36"/>
      <c r="DO881" s="36"/>
      <c r="DP881" s="36"/>
      <c r="DQ881" s="36"/>
      <c r="DR881" s="36"/>
      <c r="DS881" s="36"/>
      <c r="DT881" s="36"/>
      <c r="DU881" s="36"/>
      <c r="DV881" s="36"/>
      <c r="DW881" s="36"/>
      <c r="DX881" s="36"/>
      <c r="DY881" s="36"/>
      <c r="DZ881" s="36"/>
      <c r="EA881" s="36"/>
      <c r="EB881" s="36"/>
      <c r="EC881" s="36"/>
      <c r="ED881" s="36"/>
      <c r="EE881" s="36"/>
      <c r="EF881" s="36"/>
      <c r="EG881" s="36"/>
      <c r="EH881" s="36"/>
      <c r="EI881" s="36"/>
      <c r="EJ881" s="36"/>
      <c r="EK881" s="36"/>
      <c r="EL881" s="36"/>
      <c r="EM881" s="36"/>
      <c r="EN881" s="36"/>
      <c r="EO881" s="36"/>
      <c r="EP881" s="36"/>
      <c r="EQ881" s="36"/>
      <c r="ER881" s="36"/>
      <c r="ES881" s="36"/>
      <c r="ET881" s="36"/>
      <c r="EU881" s="36"/>
    </row>
    <row r="882" spans="1:151" ht="183.75" customHeight="1" x14ac:dyDescent="0.3">
      <c r="A882" s="36"/>
      <c r="B882" s="36"/>
      <c r="C882" s="36"/>
      <c r="D882" s="36"/>
      <c r="E882" s="37"/>
      <c r="F882" s="36"/>
      <c r="G882" s="36"/>
      <c r="H882" s="36"/>
      <c r="I882" s="37"/>
      <c r="J882" s="38"/>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8"/>
      <c r="AS882" s="36"/>
      <c r="AT882" s="36"/>
      <c r="AU882" s="36"/>
      <c r="AV882" s="36"/>
      <c r="AW882" s="36"/>
      <c r="AX882" s="36"/>
      <c r="AY882" s="36"/>
      <c r="AZ882" s="36"/>
      <c r="BA882" s="36"/>
      <c r="BB882" s="36"/>
      <c r="BC882" s="36"/>
      <c r="BD882" s="36"/>
      <c r="BE882" s="36"/>
      <c r="BF882" s="36"/>
      <c r="BG882" s="36"/>
      <c r="BH882" s="36"/>
      <c r="BI882" s="36"/>
      <c r="BJ882" s="36"/>
      <c r="BK882" s="36"/>
      <c r="BL882" s="36"/>
      <c r="BM882" s="36"/>
      <c r="BN882" s="36"/>
      <c r="BO882" s="36"/>
      <c r="BP882" s="36"/>
      <c r="BQ882" s="36"/>
      <c r="BR882" s="36"/>
      <c r="BS882" s="36"/>
      <c r="BT882" s="36"/>
      <c r="BU882" s="36"/>
      <c r="BV882" s="36"/>
      <c r="BW882" s="36"/>
      <c r="BX882" s="36"/>
      <c r="BY882" s="36"/>
      <c r="BZ882" s="36"/>
      <c r="CA882" s="36"/>
      <c r="CB882" s="36"/>
      <c r="CC882" s="36"/>
      <c r="CD882" s="36"/>
      <c r="CE882" s="36"/>
      <c r="CF882" s="36"/>
      <c r="CG882" s="36"/>
      <c r="CH882" s="36"/>
      <c r="CI882" s="36"/>
      <c r="CJ882" s="36"/>
      <c r="CK882" s="36"/>
      <c r="CL882" s="36"/>
      <c r="CM882" s="36"/>
      <c r="CN882" s="36"/>
      <c r="CO882" s="36"/>
      <c r="CP882" s="36"/>
      <c r="CQ882" s="36"/>
      <c r="CR882" s="36"/>
      <c r="CS882" s="36"/>
      <c r="CT882" s="36"/>
      <c r="CU882" s="36"/>
      <c r="CV882" s="36"/>
      <c r="CW882" s="36"/>
      <c r="CX882" s="36"/>
      <c r="CY882" s="36"/>
      <c r="CZ882" s="36"/>
      <c r="DA882" s="36"/>
      <c r="DB882" s="36"/>
      <c r="DC882" s="36"/>
      <c r="DD882" s="36"/>
      <c r="DE882" s="36"/>
      <c r="DF882" s="36"/>
      <c r="DG882" s="36"/>
      <c r="DH882" s="36"/>
      <c r="DI882" s="36"/>
      <c r="DJ882" s="36"/>
      <c r="DK882" s="36"/>
      <c r="DL882" s="36"/>
      <c r="DM882" s="36"/>
      <c r="DN882" s="36"/>
      <c r="DO882" s="36"/>
      <c r="DP882" s="36"/>
      <c r="DQ882" s="36"/>
      <c r="DR882" s="36"/>
      <c r="DS882" s="36"/>
      <c r="DT882" s="36"/>
      <c r="DU882" s="36"/>
      <c r="DV882" s="36"/>
      <c r="DW882" s="36"/>
      <c r="DX882" s="36"/>
      <c r="DY882" s="36"/>
      <c r="DZ882" s="36"/>
      <c r="EA882" s="36"/>
      <c r="EB882" s="36"/>
      <c r="EC882" s="36"/>
      <c r="ED882" s="36"/>
      <c r="EE882" s="36"/>
      <c r="EF882" s="36"/>
      <c r="EG882" s="36"/>
      <c r="EH882" s="36"/>
      <c r="EI882" s="36"/>
      <c r="EJ882" s="36"/>
      <c r="EK882" s="36"/>
      <c r="EL882" s="36"/>
      <c r="EM882" s="36"/>
      <c r="EN882" s="36"/>
      <c r="EO882" s="36"/>
      <c r="EP882" s="36"/>
      <c r="EQ882" s="36"/>
      <c r="ER882" s="36"/>
      <c r="ES882" s="36"/>
      <c r="ET882" s="36"/>
      <c r="EU882" s="36"/>
    </row>
    <row r="883" spans="1:151" ht="183.75" customHeight="1" x14ac:dyDescent="0.3">
      <c r="A883" s="36"/>
      <c r="B883" s="36"/>
      <c r="C883" s="36"/>
      <c r="D883" s="36"/>
      <c r="E883" s="37"/>
      <c r="F883" s="36"/>
      <c r="G883" s="36"/>
      <c r="H883" s="36"/>
      <c r="I883" s="37"/>
      <c r="J883" s="38"/>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8"/>
      <c r="AS883" s="36"/>
      <c r="AT883" s="36"/>
      <c r="AU883" s="36"/>
      <c r="AV883" s="36"/>
      <c r="AW883" s="36"/>
      <c r="AX883" s="36"/>
      <c r="AY883" s="36"/>
      <c r="AZ883" s="36"/>
      <c r="BA883" s="36"/>
      <c r="BB883" s="36"/>
      <c r="BC883" s="36"/>
      <c r="BD883" s="36"/>
      <c r="BE883" s="36"/>
      <c r="BF883" s="36"/>
      <c r="BG883" s="36"/>
      <c r="BH883" s="36"/>
      <c r="BI883" s="36"/>
      <c r="BJ883" s="36"/>
      <c r="BK883" s="36"/>
      <c r="BL883" s="36"/>
      <c r="BM883" s="36"/>
      <c r="BN883" s="36"/>
      <c r="BO883" s="36"/>
      <c r="BP883" s="36"/>
      <c r="BQ883" s="36"/>
      <c r="BR883" s="36"/>
      <c r="BS883" s="36"/>
      <c r="BT883" s="36"/>
      <c r="BU883" s="36"/>
      <c r="BV883" s="36"/>
      <c r="BW883" s="36"/>
      <c r="BX883" s="36"/>
      <c r="BY883" s="36"/>
      <c r="BZ883" s="36"/>
      <c r="CA883" s="36"/>
      <c r="CB883" s="36"/>
      <c r="CC883" s="36"/>
      <c r="CD883" s="36"/>
      <c r="CE883" s="36"/>
      <c r="CF883" s="36"/>
      <c r="CG883" s="36"/>
      <c r="CH883" s="36"/>
      <c r="CI883" s="36"/>
      <c r="CJ883" s="36"/>
      <c r="CK883" s="36"/>
      <c r="CL883" s="36"/>
      <c r="CM883" s="36"/>
      <c r="CN883" s="36"/>
      <c r="CO883" s="36"/>
      <c r="CP883" s="36"/>
      <c r="CQ883" s="36"/>
      <c r="CR883" s="36"/>
      <c r="CS883" s="36"/>
      <c r="CT883" s="36"/>
      <c r="CU883" s="36"/>
      <c r="CV883" s="36"/>
      <c r="CW883" s="36"/>
      <c r="CX883" s="36"/>
      <c r="CY883" s="36"/>
      <c r="CZ883" s="36"/>
      <c r="DA883" s="36"/>
      <c r="DB883" s="36"/>
      <c r="DC883" s="36"/>
      <c r="DD883" s="36"/>
      <c r="DE883" s="36"/>
      <c r="DF883" s="36"/>
      <c r="DG883" s="36"/>
      <c r="DH883" s="36"/>
      <c r="DI883" s="36"/>
      <c r="DJ883" s="36"/>
      <c r="DK883" s="36"/>
      <c r="DL883" s="36"/>
      <c r="DM883" s="36"/>
      <c r="DN883" s="36"/>
      <c r="DO883" s="36"/>
      <c r="DP883" s="36"/>
      <c r="DQ883" s="36"/>
      <c r="DR883" s="36"/>
      <c r="DS883" s="36"/>
      <c r="DT883" s="36"/>
      <c r="DU883" s="36"/>
      <c r="DV883" s="36"/>
      <c r="DW883" s="36"/>
      <c r="DX883" s="36"/>
      <c r="DY883" s="36"/>
      <c r="DZ883" s="36"/>
      <c r="EA883" s="36"/>
      <c r="EB883" s="36"/>
      <c r="EC883" s="36"/>
      <c r="ED883" s="36"/>
      <c r="EE883" s="36"/>
      <c r="EF883" s="36"/>
      <c r="EG883" s="36"/>
      <c r="EH883" s="36"/>
      <c r="EI883" s="36"/>
      <c r="EJ883" s="36"/>
      <c r="EK883" s="36"/>
      <c r="EL883" s="36"/>
      <c r="EM883" s="36"/>
      <c r="EN883" s="36"/>
      <c r="EO883" s="36"/>
      <c r="EP883" s="36"/>
      <c r="EQ883" s="36"/>
      <c r="ER883" s="36"/>
      <c r="ES883" s="36"/>
      <c r="ET883" s="36"/>
      <c r="EU883" s="36"/>
    </row>
    <row r="884" spans="1:151" ht="183.75" customHeight="1" x14ac:dyDescent="0.3">
      <c r="A884" s="36"/>
      <c r="B884" s="36"/>
      <c r="C884" s="36"/>
      <c r="D884" s="36"/>
      <c r="E884" s="37"/>
      <c r="F884" s="36"/>
      <c r="G884" s="36"/>
      <c r="H884" s="36"/>
      <c r="I884" s="37"/>
      <c r="J884" s="38"/>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8"/>
      <c r="AS884" s="36"/>
      <c r="AT884" s="36"/>
      <c r="AU884" s="36"/>
      <c r="AV884" s="36"/>
      <c r="AW884" s="36"/>
      <c r="AX884" s="36"/>
      <c r="AY884" s="36"/>
      <c r="AZ884" s="36"/>
      <c r="BA884" s="36"/>
      <c r="BB884" s="36"/>
      <c r="BC884" s="36"/>
      <c r="BD884" s="36"/>
      <c r="BE884" s="36"/>
      <c r="BF884" s="36"/>
      <c r="BG884" s="36"/>
      <c r="BH884" s="36"/>
      <c r="BI884" s="36"/>
      <c r="BJ884" s="36"/>
      <c r="BK884" s="36"/>
      <c r="BL884" s="36"/>
      <c r="BM884" s="36"/>
      <c r="BN884" s="36"/>
      <c r="BO884" s="36"/>
      <c r="BP884" s="36"/>
      <c r="BQ884" s="36"/>
      <c r="BR884" s="36"/>
      <c r="BS884" s="36"/>
      <c r="BT884" s="36"/>
      <c r="BU884" s="36"/>
      <c r="BV884" s="36"/>
      <c r="BW884" s="36"/>
      <c r="BX884" s="36"/>
      <c r="BY884" s="36"/>
      <c r="BZ884" s="36"/>
      <c r="CA884" s="36"/>
      <c r="CB884" s="36"/>
      <c r="CC884" s="36"/>
      <c r="CD884" s="36"/>
      <c r="CE884" s="36"/>
      <c r="CF884" s="36"/>
      <c r="CG884" s="36"/>
      <c r="CH884" s="36"/>
      <c r="CI884" s="36"/>
      <c r="CJ884" s="36"/>
      <c r="CK884" s="36"/>
      <c r="CL884" s="36"/>
      <c r="CM884" s="36"/>
      <c r="CN884" s="36"/>
      <c r="CO884" s="36"/>
      <c r="CP884" s="36"/>
      <c r="CQ884" s="36"/>
      <c r="CR884" s="36"/>
      <c r="CS884" s="36"/>
      <c r="CT884" s="36"/>
      <c r="CU884" s="36"/>
      <c r="CV884" s="36"/>
      <c r="CW884" s="36"/>
      <c r="CX884" s="36"/>
      <c r="CY884" s="36"/>
      <c r="CZ884" s="36"/>
      <c r="DA884" s="36"/>
      <c r="DB884" s="36"/>
      <c r="DC884" s="36"/>
      <c r="DD884" s="36"/>
      <c r="DE884" s="36"/>
      <c r="DF884" s="36"/>
      <c r="DG884" s="36"/>
      <c r="DH884" s="36"/>
      <c r="DI884" s="36"/>
      <c r="DJ884" s="36"/>
      <c r="DK884" s="36"/>
      <c r="DL884" s="36"/>
      <c r="DM884" s="36"/>
      <c r="DN884" s="36"/>
      <c r="DO884" s="36"/>
      <c r="DP884" s="36"/>
      <c r="DQ884" s="36"/>
      <c r="DR884" s="36"/>
      <c r="DS884" s="36"/>
      <c r="DT884" s="36"/>
      <c r="DU884" s="36"/>
      <c r="DV884" s="36"/>
      <c r="DW884" s="36"/>
      <c r="DX884" s="36"/>
      <c r="DY884" s="36"/>
      <c r="DZ884" s="36"/>
      <c r="EA884" s="36"/>
      <c r="EB884" s="36"/>
      <c r="EC884" s="36"/>
      <c r="ED884" s="36"/>
      <c r="EE884" s="36"/>
      <c r="EF884" s="36"/>
      <c r="EG884" s="36"/>
      <c r="EH884" s="36"/>
      <c r="EI884" s="36"/>
      <c r="EJ884" s="36"/>
      <c r="EK884" s="36"/>
      <c r="EL884" s="36"/>
      <c r="EM884" s="36"/>
      <c r="EN884" s="36"/>
      <c r="EO884" s="36"/>
      <c r="EP884" s="36"/>
      <c r="EQ884" s="36"/>
      <c r="ER884" s="36"/>
      <c r="ES884" s="36"/>
      <c r="ET884" s="36"/>
      <c r="EU884" s="36"/>
    </row>
    <row r="885" spans="1:151" ht="183.75" customHeight="1" x14ac:dyDescent="0.3">
      <c r="A885" s="36"/>
      <c r="B885" s="36"/>
      <c r="C885" s="36"/>
      <c r="D885" s="36"/>
      <c r="E885" s="37"/>
      <c r="F885" s="36"/>
      <c r="G885" s="36"/>
      <c r="H885" s="36"/>
      <c r="I885" s="37"/>
      <c r="J885" s="38"/>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8"/>
      <c r="AS885" s="36"/>
      <c r="AT885" s="36"/>
      <c r="AU885" s="36"/>
      <c r="AV885" s="36"/>
      <c r="AW885" s="36"/>
      <c r="AX885" s="36"/>
      <c r="AY885" s="36"/>
      <c r="AZ885" s="36"/>
      <c r="BA885" s="36"/>
      <c r="BB885" s="36"/>
      <c r="BC885" s="36"/>
      <c r="BD885" s="36"/>
      <c r="BE885" s="36"/>
      <c r="BF885" s="36"/>
      <c r="BG885" s="36"/>
      <c r="BH885" s="36"/>
      <c r="BI885" s="36"/>
      <c r="BJ885" s="36"/>
      <c r="BK885" s="36"/>
      <c r="BL885" s="36"/>
      <c r="BM885" s="36"/>
      <c r="BN885" s="36"/>
      <c r="BO885" s="36"/>
      <c r="BP885" s="36"/>
      <c r="BQ885" s="36"/>
      <c r="BR885" s="36"/>
      <c r="BS885" s="36"/>
      <c r="BT885" s="36"/>
      <c r="BU885" s="36"/>
      <c r="BV885" s="36"/>
      <c r="BW885" s="36"/>
      <c r="BX885" s="36"/>
      <c r="BY885" s="36"/>
      <c r="BZ885" s="36"/>
      <c r="CA885" s="36"/>
      <c r="CB885" s="36"/>
      <c r="CC885" s="36"/>
      <c r="CD885" s="36"/>
      <c r="CE885" s="36"/>
      <c r="CF885" s="36"/>
      <c r="CG885" s="36"/>
      <c r="CH885" s="36"/>
      <c r="CI885" s="36"/>
      <c r="CJ885" s="36"/>
      <c r="CK885" s="36"/>
      <c r="CL885" s="36"/>
      <c r="CM885" s="36"/>
      <c r="CN885" s="36"/>
      <c r="CO885" s="36"/>
      <c r="CP885" s="36"/>
      <c r="CQ885" s="36"/>
      <c r="CR885" s="36"/>
      <c r="CS885" s="36"/>
      <c r="CT885" s="36"/>
      <c r="CU885" s="36"/>
      <c r="CV885" s="36"/>
      <c r="CW885" s="36"/>
      <c r="CX885" s="36"/>
      <c r="CY885" s="36"/>
      <c r="CZ885" s="36"/>
      <c r="DA885" s="36"/>
      <c r="DB885" s="36"/>
      <c r="DC885" s="36"/>
      <c r="DD885" s="36"/>
      <c r="DE885" s="36"/>
      <c r="DF885" s="36"/>
      <c r="DG885" s="36"/>
      <c r="DH885" s="36"/>
      <c r="DI885" s="36"/>
      <c r="DJ885" s="36"/>
      <c r="DK885" s="36"/>
      <c r="DL885" s="36"/>
      <c r="DM885" s="36"/>
      <c r="DN885" s="36"/>
      <c r="DO885" s="36"/>
      <c r="DP885" s="36"/>
      <c r="DQ885" s="36"/>
      <c r="DR885" s="36"/>
      <c r="DS885" s="36"/>
      <c r="DT885" s="36"/>
      <c r="DU885" s="36"/>
      <c r="DV885" s="36"/>
      <c r="DW885" s="36"/>
      <c r="DX885" s="36"/>
      <c r="DY885" s="36"/>
      <c r="DZ885" s="36"/>
      <c r="EA885" s="36"/>
      <c r="EB885" s="36"/>
      <c r="EC885" s="36"/>
      <c r="ED885" s="36"/>
      <c r="EE885" s="36"/>
      <c r="EF885" s="36"/>
      <c r="EG885" s="36"/>
      <c r="EH885" s="36"/>
      <c r="EI885" s="36"/>
      <c r="EJ885" s="36"/>
      <c r="EK885" s="36"/>
      <c r="EL885" s="36"/>
      <c r="EM885" s="36"/>
      <c r="EN885" s="36"/>
      <c r="EO885" s="36"/>
      <c r="EP885" s="36"/>
      <c r="EQ885" s="36"/>
      <c r="ER885" s="36"/>
      <c r="ES885" s="36"/>
      <c r="ET885" s="36"/>
      <c r="EU885" s="36"/>
    </row>
    <row r="886" spans="1:151" ht="183.75" customHeight="1" x14ac:dyDescent="0.3">
      <c r="A886" s="36"/>
      <c r="B886" s="36"/>
      <c r="C886" s="36"/>
      <c r="D886" s="36"/>
      <c r="E886" s="37"/>
      <c r="F886" s="36"/>
      <c r="G886" s="36"/>
      <c r="H886" s="36"/>
      <c r="I886" s="37"/>
      <c r="J886" s="38"/>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8"/>
      <c r="AS886" s="36"/>
      <c r="AT886" s="36"/>
      <c r="AU886" s="36"/>
      <c r="AV886" s="36"/>
      <c r="AW886" s="36"/>
      <c r="AX886" s="36"/>
      <c r="AY886" s="36"/>
      <c r="AZ886" s="36"/>
      <c r="BA886" s="36"/>
      <c r="BB886" s="36"/>
      <c r="BC886" s="36"/>
      <c r="BD886" s="36"/>
      <c r="BE886" s="36"/>
      <c r="BF886" s="36"/>
      <c r="BG886" s="36"/>
      <c r="BH886" s="36"/>
      <c r="BI886" s="36"/>
      <c r="BJ886" s="36"/>
      <c r="BK886" s="36"/>
      <c r="BL886" s="36"/>
      <c r="BM886" s="36"/>
      <c r="BN886" s="36"/>
      <c r="BO886" s="36"/>
      <c r="BP886" s="36"/>
      <c r="BQ886" s="36"/>
      <c r="BR886" s="36"/>
      <c r="BS886" s="36"/>
      <c r="BT886" s="36"/>
      <c r="BU886" s="36"/>
      <c r="BV886" s="36"/>
      <c r="BW886" s="36"/>
      <c r="BX886" s="36"/>
      <c r="BY886" s="36"/>
      <c r="BZ886" s="36"/>
      <c r="CA886" s="36"/>
      <c r="CB886" s="36"/>
      <c r="CC886" s="36"/>
      <c r="CD886" s="36"/>
      <c r="CE886" s="36"/>
      <c r="CF886" s="36"/>
      <c r="CG886" s="36"/>
      <c r="CH886" s="36"/>
      <c r="CI886" s="36"/>
      <c r="CJ886" s="36"/>
      <c r="CK886" s="36"/>
      <c r="CL886" s="36"/>
      <c r="CM886" s="36"/>
      <c r="CN886" s="36"/>
      <c r="CO886" s="36"/>
      <c r="CP886" s="36"/>
      <c r="CQ886" s="36"/>
      <c r="CR886" s="36"/>
      <c r="CS886" s="36"/>
      <c r="CT886" s="36"/>
      <c r="CU886" s="36"/>
      <c r="CV886" s="36"/>
      <c r="CW886" s="36"/>
      <c r="CX886" s="36"/>
      <c r="CY886" s="36"/>
      <c r="CZ886" s="36"/>
      <c r="DA886" s="36"/>
      <c r="DB886" s="36"/>
      <c r="DC886" s="36"/>
      <c r="DD886" s="36"/>
      <c r="DE886" s="36"/>
      <c r="DF886" s="36"/>
      <c r="DG886" s="36"/>
      <c r="DH886" s="36"/>
      <c r="DI886" s="36"/>
      <c r="DJ886" s="36"/>
      <c r="DK886" s="36"/>
      <c r="DL886" s="36"/>
      <c r="DM886" s="36"/>
      <c r="DN886" s="36"/>
      <c r="DO886" s="36"/>
      <c r="DP886" s="36"/>
      <c r="DQ886" s="36"/>
      <c r="DR886" s="36"/>
      <c r="DS886" s="36"/>
      <c r="DT886" s="36"/>
      <c r="DU886" s="36"/>
      <c r="DV886" s="36"/>
      <c r="DW886" s="36"/>
      <c r="DX886" s="36"/>
      <c r="DY886" s="36"/>
      <c r="DZ886" s="36"/>
      <c r="EA886" s="36"/>
      <c r="EB886" s="36"/>
      <c r="EC886" s="36"/>
      <c r="ED886" s="36"/>
      <c r="EE886" s="36"/>
      <c r="EF886" s="36"/>
      <c r="EG886" s="36"/>
      <c r="EH886" s="36"/>
      <c r="EI886" s="36"/>
      <c r="EJ886" s="36"/>
      <c r="EK886" s="36"/>
      <c r="EL886" s="36"/>
      <c r="EM886" s="36"/>
      <c r="EN886" s="36"/>
      <c r="EO886" s="36"/>
      <c r="EP886" s="36"/>
      <c r="EQ886" s="36"/>
      <c r="ER886" s="36"/>
      <c r="ES886" s="36"/>
      <c r="ET886" s="36"/>
      <c r="EU886" s="36"/>
    </row>
    <row r="887" spans="1:151" ht="183.75" customHeight="1" x14ac:dyDescent="0.3">
      <c r="A887" s="36"/>
      <c r="B887" s="36"/>
      <c r="C887" s="36"/>
      <c r="D887" s="36"/>
      <c r="E887" s="37"/>
      <c r="F887" s="36"/>
      <c r="G887" s="36"/>
      <c r="H887" s="36"/>
      <c r="I887" s="37"/>
      <c r="J887" s="38"/>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8"/>
      <c r="AS887" s="36"/>
      <c r="AT887" s="36"/>
      <c r="AU887" s="36"/>
      <c r="AV887" s="36"/>
      <c r="AW887" s="36"/>
      <c r="AX887" s="36"/>
      <c r="AY887" s="36"/>
      <c r="AZ887" s="36"/>
      <c r="BA887" s="36"/>
      <c r="BB887" s="36"/>
      <c r="BC887" s="36"/>
      <c r="BD887" s="36"/>
      <c r="BE887" s="36"/>
      <c r="BF887" s="36"/>
      <c r="BG887" s="36"/>
      <c r="BH887" s="36"/>
      <c r="BI887" s="36"/>
      <c r="BJ887" s="36"/>
      <c r="BK887" s="36"/>
      <c r="BL887" s="36"/>
      <c r="BM887" s="36"/>
      <c r="BN887" s="36"/>
      <c r="BO887" s="36"/>
      <c r="BP887" s="36"/>
      <c r="BQ887" s="36"/>
      <c r="BR887" s="36"/>
      <c r="BS887" s="36"/>
      <c r="BT887" s="36"/>
      <c r="BU887" s="36"/>
      <c r="BV887" s="36"/>
      <c r="BW887" s="36"/>
      <c r="BX887" s="36"/>
      <c r="BY887" s="36"/>
      <c r="BZ887" s="36"/>
      <c r="CA887" s="36"/>
      <c r="CB887" s="36"/>
      <c r="CC887" s="36"/>
      <c r="CD887" s="36"/>
      <c r="CE887" s="36"/>
      <c r="CF887" s="36"/>
      <c r="CG887" s="36"/>
      <c r="CH887" s="36"/>
      <c r="CI887" s="36"/>
      <c r="CJ887" s="36"/>
      <c r="CK887" s="36"/>
      <c r="CL887" s="36"/>
      <c r="CM887" s="36"/>
      <c r="CN887" s="36"/>
      <c r="CO887" s="36"/>
      <c r="CP887" s="36"/>
      <c r="CQ887" s="36"/>
      <c r="CR887" s="36"/>
      <c r="CS887" s="36"/>
      <c r="CT887" s="36"/>
      <c r="CU887" s="36"/>
      <c r="CV887" s="36"/>
      <c r="CW887" s="36"/>
      <c r="CX887" s="36"/>
      <c r="CY887" s="36"/>
      <c r="CZ887" s="36"/>
      <c r="DA887" s="36"/>
      <c r="DB887" s="36"/>
      <c r="DC887" s="36"/>
      <c r="DD887" s="36"/>
      <c r="DE887" s="36"/>
      <c r="DF887" s="36"/>
      <c r="DG887" s="36"/>
      <c r="DH887" s="36"/>
      <c r="DI887" s="36"/>
      <c r="DJ887" s="36"/>
      <c r="DK887" s="36"/>
      <c r="DL887" s="36"/>
      <c r="DM887" s="36"/>
      <c r="DN887" s="36"/>
      <c r="DO887" s="36"/>
      <c r="DP887" s="36"/>
      <c r="DQ887" s="36"/>
      <c r="DR887" s="36"/>
      <c r="DS887" s="36"/>
      <c r="DT887" s="36"/>
      <c r="DU887" s="36"/>
      <c r="DV887" s="36"/>
      <c r="DW887" s="36"/>
      <c r="DX887" s="36"/>
      <c r="DY887" s="36"/>
      <c r="DZ887" s="36"/>
      <c r="EA887" s="36"/>
      <c r="EB887" s="36"/>
      <c r="EC887" s="36"/>
      <c r="ED887" s="36"/>
      <c r="EE887" s="36"/>
      <c r="EF887" s="36"/>
      <c r="EG887" s="36"/>
      <c r="EH887" s="36"/>
      <c r="EI887" s="36"/>
      <c r="EJ887" s="36"/>
      <c r="EK887" s="36"/>
      <c r="EL887" s="36"/>
      <c r="EM887" s="36"/>
      <c r="EN887" s="36"/>
      <c r="EO887" s="36"/>
      <c r="EP887" s="36"/>
      <c r="EQ887" s="36"/>
      <c r="ER887" s="36"/>
      <c r="ES887" s="36"/>
      <c r="ET887" s="36"/>
      <c r="EU887" s="36"/>
    </row>
    <row r="888" spans="1:151" ht="183.75" customHeight="1" x14ac:dyDescent="0.3">
      <c r="A888" s="36"/>
      <c r="B888" s="36"/>
      <c r="C888" s="36"/>
      <c r="D888" s="36"/>
      <c r="E888" s="37"/>
      <c r="F888" s="36"/>
      <c r="G888" s="36"/>
      <c r="H888" s="36"/>
      <c r="I888" s="37"/>
      <c r="J888" s="38"/>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8"/>
      <c r="AS888" s="36"/>
      <c r="AT888" s="36"/>
      <c r="AU888" s="36"/>
      <c r="AV888" s="36"/>
      <c r="AW888" s="36"/>
      <c r="AX888" s="36"/>
      <c r="AY888" s="36"/>
      <c r="AZ888" s="36"/>
      <c r="BA888" s="36"/>
      <c r="BB888" s="36"/>
      <c r="BC888" s="36"/>
      <c r="BD888" s="36"/>
      <c r="BE888" s="36"/>
      <c r="BF888" s="36"/>
      <c r="BG888" s="36"/>
      <c r="BH888" s="36"/>
      <c r="BI888" s="36"/>
      <c r="BJ888" s="36"/>
      <c r="BK888" s="36"/>
      <c r="BL888" s="36"/>
      <c r="BM888" s="36"/>
      <c r="BN888" s="36"/>
      <c r="BO888" s="36"/>
      <c r="BP888" s="36"/>
      <c r="BQ888" s="36"/>
      <c r="BR888" s="36"/>
      <c r="BS888" s="36"/>
      <c r="BT888" s="36"/>
      <c r="BU888" s="36"/>
      <c r="BV888" s="36"/>
      <c r="BW888" s="36"/>
      <c r="BX888" s="36"/>
      <c r="BY888" s="36"/>
      <c r="BZ888" s="36"/>
      <c r="CA888" s="36"/>
      <c r="CB888" s="36"/>
      <c r="CC888" s="36"/>
      <c r="CD888" s="36"/>
      <c r="CE888" s="36"/>
      <c r="CF888" s="36"/>
      <c r="CG888" s="36"/>
      <c r="CH888" s="36"/>
      <c r="CI888" s="36"/>
      <c r="CJ888" s="36"/>
      <c r="CK888" s="36"/>
      <c r="CL888" s="36"/>
      <c r="CM888" s="36"/>
      <c r="CN888" s="36"/>
      <c r="CO888" s="36"/>
      <c r="CP888" s="36"/>
      <c r="CQ888" s="36"/>
      <c r="CR888" s="36"/>
      <c r="CS888" s="36"/>
      <c r="CT888" s="36"/>
      <c r="CU888" s="36"/>
      <c r="CV888" s="36"/>
      <c r="CW888" s="36"/>
      <c r="CX888" s="36"/>
      <c r="CY888" s="36"/>
      <c r="CZ888" s="36"/>
      <c r="DA888" s="36"/>
      <c r="DB888" s="36"/>
      <c r="DC888" s="36"/>
      <c r="DD888" s="36"/>
      <c r="DE888" s="36"/>
      <c r="DF888" s="36"/>
      <c r="DG888" s="36"/>
      <c r="DH888" s="36"/>
      <c r="DI888" s="36"/>
      <c r="DJ888" s="36"/>
      <c r="DK888" s="36"/>
      <c r="DL888" s="36"/>
      <c r="DM888" s="36"/>
      <c r="DN888" s="36"/>
      <c r="DO888" s="36"/>
      <c r="DP888" s="36"/>
      <c r="DQ888" s="36"/>
      <c r="DR888" s="36"/>
      <c r="DS888" s="36"/>
      <c r="DT888" s="36"/>
      <c r="DU888" s="36"/>
      <c r="DV888" s="36"/>
      <c r="DW888" s="36"/>
      <c r="DX888" s="36"/>
      <c r="DY888" s="36"/>
      <c r="DZ888" s="36"/>
      <c r="EA888" s="36"/>
      <c r="EB888" s="36"/>
      <c r="EC888" s="36"/>
      <c r="ED888" s="36"/>
      <c r="EE888" s="36"/>
      <c r="EF888" s="36"/>
      <c r="EG888" s="36"/>
      <c r="EH888" s="36"/>
      <c r="EI888" s="36"/>
      <c r="EJ888" s="36"/>
      <c r="EK888" s="36"/>
      <c r="EL888" s="36"/>
      <c r="EM888" s="36"/>
      <c r="EN888" s="36"/>
      <c r="EO888" s="36"/>
      <c r="EP888" s="36"/>
      <c r="EQ888" s="36"/>
      <c r="ER888" s="36"/>
      <c r="ES888" s="36"/>
      <c r="ET888" s="36"/>
      <c r="EU888" s="36"/>
    </row>
    <row r="889" spans="1:151" ht="183.75" customHeight="1" x14ac:dyDescent="0.3">
      <c r="A889" s="36"/>
      <c r="B889" s="36"/>
      <c r="C889" s="36"/>
      <c r="D889" s="36"/>
      <c r="E889" s="37"/>
      <c r="F889" s="36"/>
      <c r="G889" s="36"/>
      <c r="H889" s="36"/>
      <c r="I889" s="37"/>
      <c r="J889" s="38"/>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8"/>
      <c r="AS889" s="36"/>
      <c r="AT889" s="36"/>
      <c r="AU889" s="36"/>
      <c r="AV889" s="36"/>
      <c r="AW889" s="36"/>
      <c r="AX889" s="36"/>
      <c r="AY889" s="36"/>
      <c r="AZ889" s="36"/>
      <c r="BA889" s="36"/>
      <c r="BB889" s="36"/>
      <c r="BC889" s="36"/>
      <c r="BD889" s="36"/>
      <c r="BE889" s="36"/>
      <c r="BF889" s="36"/>
      <c r="BG889" s="36"/>
      <c r="BH889" s="36"/>
      <c r="BI889" s="36"/>
      <c r="BJ889" s="36"/>
      <c r="BK889" s="36"/>
      <c r="BL889" s="36"/>
      <c r="BM889" s="36"/>
      <c r="BN889" s="36"/>
      <c r="BO889" s="36"/>
      <c r="BP889" s="36"/>
      <c r="BQ889" s="36"/>
      <c r="BR889" s="36"/>
      <c r="BS889" s="36"/>
      <c r="BT889" s="36"/>
      <c r="BU889" s="36"/>
      <c r="BV889" s="36"/>
      <c r="BW889" s="36"/>
      <c r="BX889" s="36"/>
      <c r="BY889" s="36"/>
      <c r="BZ889" s="36"/>
      <c r="CA889" s="36"/>
      <c r="CB889" s="36"/>
      <c r="CC889" s="36"/>
      <c r="CD889" s="36"/>
      <c r="CE889" s="36"/>
      <c r="CF889" s="36"/>
      <c r="CG889" s="36"/>
      <c r="CH889" s="36"/>
      <c r="CI889" s="36"/>
      <c r="CJ889" s="36"/>
      <c r="CK889" s="36"/>
      <c r="CL889" s="36"/>
      <c r="CM889" s="36"/>
      <c r="CN889" s="36"/>
      <c r="CO889" s="36"/>
      <c r="CP889" s="36"/>
      <c r="CQ889" s="36"/>
      <c r="CR889" s="36"/>
      <c r="CS889" s="36"/>
      <c r="CT889" s="36"/>
      <c r="CU889" s="36"/>
      <c r="CV889" s="36"/>
      <c r="CW889" s="36"/>
      <c r="CX889" s="36"/>
      <c r="CY889" s="36"/>
      <c r="CZ889" s="36"/>
      <c r="DA889" s="36"/>
      <c r="DB889" s="36"/>
      <c r="DC889" s="36"/>
      <c r="DD889" s="36"/>
      <c r="DE889" s="36"/>
      <c r="DF889" s="36"/>
      <c r="DG889" s="36"/>
      <c r="DH889" s="36"/>
      <c r="DI889" s="36"/>
      <c r="DJ889" s="36"/>
      <c r="DK889" s="36"/>
      <c r="DL889" s="36"/>
      <c r="DM889" s="36"/>
      <c r="DN889" s="36"/>
      <c r="DO889" s="36"/>
      <c r="DP889" s="36"/>
      <c r="DQ889" s="36"/>
      <c r="DR889" s="36"/>
      <c r="DS889" s="36"/>
      <c r="DT889" s="36"/>
      <c r="DU889" s="36"/>
      <c r="DV889" s="36"/>
      <c r="DW889" s="36"/>
      <c r="DX889" s="36"/>
      <c r="DY889" s="36"/>
      <c r="DZ889" s="36"/>
      <c r="EA889" s="36"/>
      <c r="EB889" s="36"/>
      <c r="EC889" s="36"/>
      <c r="ED889" s="36"/>
      <c r="EE889" s="36"/>
      <c r="EF889" s="36"/>
      <c r="EG889" s="36"/>
      <c r="EH889" s="36"/>
      <c r="EI889" s="36"/>
      <c r="EJ889" s="36"/>
      <c r="EK889" s="36"/>
      <c r="EL889" s="36"/>
      <c r="EM889" s="36"/>
      <c r="EN889" s="36"/>
      <c r="EO889" s="36"/>
      <c r="EP889" s="36"/>
      <c r="EQ889" s="36"/>
      <c r="ER889" s="36"/>
      <c r="ES889" s="36"/>
      <c r="ET889" s="36"/>
      <c r="EU889" s="36"/>
    </row>
    <row r="890" spans="1:151" ht="183.75" customHeight="1" x14ac:dyDescent="0.3">
      <c r="A890" s="36"/>
      <c r="B890" s="36"/>
      <c r="C890" s="36"/>
      <c r="D890" s="36"/>
      <c r="E890" s="37"/>
      <c r="F890" s="36"/>
      <c r="G890" s="36"/>
      <c r="H890" s="36"/>
      <c r="I890" s="37"/>
      <c r="J890" s="38"/>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8"/>
      <c r="AS890" s="36"/>
      <c r="AT890" s="36"/>
      <c r="AU890" s="36"/>
      <c r="AV890" s="36"/>
      <c r="AW890" s="36"/>
      <c r="AX890" s="36"/>
      <c r="AY890" s="36"/>
      <c r="AZ890" s="36"/>
      <c r="BA890" s="36"/>
      <c r="BB890" s="36"/>
      <c r="BC890" s="36"/>
      <c r="BD890" s="36"/>
      <c r="BE890" s="36"/>
      <c r="BF890" s="36"/>
      <c r="BG890" s="36"/>
      <c r="BH890" s="36"/>
      <c r="BI890" s="36"/>
      <c r="BJ890" s="36"/>
      <c r="BK890" s="36"/>
      <c r="BL890" s="36"/>
      <c r="BM890" s="36"/>
      <c r="BN890" s="36"/>
      <c r="BO890" s="36"/>
      <c r="BP890" s="36"/>
      <c r="BQ890" s="36"/>
      <c r="BR890" s="36"/>
      <c r="BS890" s="36"/>
      <c r="BT890" s="36"/>
      <c r="BU890" s="36"/>
      <c r="BV890" s="36"/>
      <c r="BW890" s="36"/>
      <c r="BX890" s="36"/>
      <c r="BY890" s="36"/>
      <c r="BZ890" s="36"/>
      <c r="CA890" s="36"/>
      <c r="CB890" s="36"/>
      <c r="CC890" s="36"/>
      <c r="CD890" s="36"/>
      <c r="CE890" s="36"/>
      <c r="CF890" s="36"/>
      <c r="CG890" s="36"/>
      <c r="CH890" s="36"/>
      <c r="CI890" s="36"/>
      <c r="CJ890" s="36"/>
      <c r="CK890" s="36"/>
      <c r="CL890" s="36"/>
      <c r="CM890" s="36"/>
      <c r="CN890" s="36"/>
      <c r="CO890" s="36"/>
      <c r="CP890" s="36"/>
      <c r="CQ890" s="36"/>
      <c r="CR890" s="36"/>
      <c r="CS890" s="36"/>
      <c r="CT890" s="36"/>
      <c r="CU890" s="36"/>
      <c r="CV890" s="36"/>
      <c r="CW890" s="36"/>
      <c r="CX890" s="36"/>
      <c r="CY890" s="36"/>
      <c r="CZ890" s="36"/>
      <c r="DA890" s="36"/>
      <c r="DB890" s="36"/>
      <c r="DC890" s="36"/>
      <c r="DD890" s="36"/>
      <c r="DE890" s="36"/>
      <c r="DF890" s="36"/>
      <c r="DG890" s="36"/>
      <c r="DH890" s="36"/>
      <c r="DI890" s="36"/>
      <c r="DJ890" s="36"/>
      <c r="DK890" s="36"/>
      <c r="DL890" s="36"/>
      <c r="DM890" s="36"/>
      <c r="DN890" s="36"/>
      <c r="DO890" s="36"/>
      <c r="DP890" s="36"/>
      <c r="DQ890" s="36"/>
      <c r="DR890" s="36"/>
      <c r="DS890" s="36"/>
      <c r="DT890" s="36"/>
      <c r="DU890" s="36"/>
      <c r="DV890" s="36"/>
      <c r="DW890" s="36"/>
      <c r="DX890" s="36"/>
      <c r="DY890" s="36"/>
      <c r="DZ890" s="36"/>
      <c r="EA890" s="36"/>
      <c r="EB890" s="36"/>
      <c r="EC890" s="36"/>
      <c r="ED890" s="36"/>
      <c r="EE890" s="36"/>
      <c r="EF890" s="36"/>
      <c r="EG890" s="36"/>
      <c r="EH890" s="36"/>
      <c r="EI890" s="36"/>
      <c r="EJ890" s="36"/>
      <c r="EK890" s="36"/>
      <c r="EL890" s="36"/>
      <c r="EM890" s="36"/>
      <c r="EN890" s="36"/>
      <c r="EO890" s="36"/>
      <c r="EP890" s="36"/>
      <c r="EQ890" s="36"/>
      <c r="ER890" s="36"/>
      <c r="ES890" s="36"/>
      <c r="ET890" s="36"/>
      <c r="EU890" s="36"/>
    </row>
    <row r="891" spans="1:151" ht="183.75" customHeight="1" x14ac:dyDescent="0.3">
      <c r="A891" s="36"/>
      <c r="B891" s="36"/>
      <c r="C891" s="36"/>
      <c r="D891" s="36"/>
      <c r="E891" s="37"/>
      <c r="F891" s="36"/>
      <c r="G891" s="36"/>
      <c r="H891" s="36"/>
      <c r="I891" s="37"/>
      <c r="J891" s="38"/>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8"/>
      <c r="AS891" s="36"/>
      <c r="AT891" s="36"/>
      <c r="AU891" s="36"/>
      <c r="AV891" s="36"/>
      <c r="AW891" s="36"/>
      <c r="AX891" s="36"/>
      <c r="AY891" s="36"/>
      <c r="AZ891" s="36"/>
      <c r="BA891" s="36"/>
      <c r="BB891" s="36"/>
      <c r="BC891" s="36"/>
      <c r="BD891" s="36"/>
      <c r="BE891" s="36"/>
      <c r="BF891" s="36"/>
      <c r="BG891" s="36"/>
      <c r="BH891" s="36"/>
      <c r="BI891" s="36"/>
      <c r="BJ891" s="36"/>
      <c r="BK891" s="36"/>
      <c r="BL891" s="36"/>
      <c r="BM891" s="36"/>
      <c r="BN891" s="36"/>
      <c r="BO891" s="36"/>
      <c r="BP891" s="36"/>
      <c r="BQ891" s="36"/>
      <c r="BR891" s="36"/>
      <c r="BS891" s="36"/>
      <c r="BT891" s="36"/>
      <c r="BU891" s="36"/>
      <c r="BV891" s="36"/>
      <c r="BW891" s="36"/>
      <c r="BX891" s="36"/>
      <c r="BY891" s="36"/>
      <c r="BZ891" s="36"/>
      <c r="CA891" s="36"/>
      <c r="CB891" s="36"/>
      <c r="CC891" s="36"/>
      <c r="CD891" s="36"/>
      <c r="CE891" s="36"/>
      <c r="CF891" s="36"/>
      <c r="CG891" s="36"/>
      <c r="CH891" s="36"/>
      <c r="CI891" s="36"/>
      <c r="CJ891" s="36"/>
      <c r="CK891" s="36"/>
      <c r="CL891" s="36"/>
      <c r="CM891" s="36"/>
      <c r="CN891" s="36"/>
      <c r="CO891" s="36"/>
      <c r="CP891" s="36"/>
      <c r="CQ891" s="36"/>
      <c r="CR891" s="36"/>
      <c r="CS891" s="36"/>
      <c r="CT891" s="36"/>
      <c r="CU891" s="36"/>
      <c r="CV891" s="36"/>
      <c r="CW891" s="36"/>
      <c r="CX891" s="36"/>
      <c r="CY891" s="36"/>
      <c r="CZ891" s="36"/>
      <c r="DA891" s="36"/>
      <c r="DB891" s="36"/>
      <c r="DC891" s="36"/>
      <c r="DD891" s="36"/>
      <c r="DE891" s="36"/>
      <c r="DF891" s="36"/>
      <c r="DG891" s="36"/>
      <c r="DH891" s="36"/>
      <c r="DI891" s="36"/>
      <c r="DJ891" s="36"/>
      <c r="DK891" s="36"/>
      <c r="DL891" s="36"/>
      <c r="DM891" s="36"/>
      <c r="DN891" s="36"/>
      <c r="DO891" s="36"/>
      <c r="DP891" s="36"/>
      <c r="DQ891" s="36"/>
      <c r="DR891" s="36"/>
      <c r="DS891" s="36"/>
      <c r="DT891" s="36"/>
      <c r="DU891" s="36"/>
      <c r="DV891" s="36"/>
      <c r="DW891" s="36"/>
      <c r="DX891" s="36"/>
      <c r="DY891" s="36"/>
      <c r="DZ891" s="36"/>
      <c r="EA891" s="36"/>
      <c r="EB891" s="36"/>
      <c r="EC891" s="36"/>
      <c r="ED891" s="36"/>
      <c r="EE891" s="36"/>
      <c r="EF891" s="36"/>
      <c r="EG891" s="36"/>
      <c r="EH891" s="36"/>
      <c r="EI891" s="36"/>
      <c r="EJ891" s="36"/>
      <c r="EK891" s="36"/>
      <c r="EL891" s="36"/>
      <c r="EM891" s="36"/>
      <c r="EN891" s="36"/>
      <c r="EO891" s="36"/>
      <c r="EP891" s="36"/>
      <c r="EQ891" s="36"/>
      <c r="ER891" s="36"/>
      <c r="ES891" s="36"/>
      <c r="ET891" s="36"/>
      <c r="EU891" s="36"/>
    </row>
    <row r="892" spans="1:151" ht="183.75" customHeight="1" x14ac:dyDescent="0.3">
      <c r="A892" s="36"/>
      <c r="B892" s="36"/>
      <c r="C892" s="36"/>
      <c r="D892" s="36"/>
      <c r="E892" s="37"/>
      <c r="F892" s="36"/>
      <c r="G892" s="36"/>
      <c r="H892" s="36"/>
      <c r="I892" s="37"/>
      <c r="J892" s="38"/>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8"/>
      <c r="AS892" s="36"/>
      <c r="AT892" s="36"/>
      <c r="AU892" s="36"/>
      <c r="AV892" s="36"/>
      <c r="AW892" s="36"/>
      <c r="AX892" s="36"/>
      <c r="AY892" s="36"/>
      <c r="AZ892" s="36"/>
      <c r="BA892" s="36"/>
      <c r="BB892" s="36"/>
      <c r="BC892" s="36"/>
      <c r="BD892" s="36"/>
      <c r="BE892" s="36"/>
      <c r="BF892" s="36"/>
      <c r="BG892" s="36"/>
      <c r="BH892" s="36"/>
      <c r="BI892" s="36"/>
      <c r="BJ892" s="36"/>
      <c r="BK892" s="36"/>
      <c r="BL892" s="36"/>
      <c r="BM892" s="36"/>
      <c r="BN892" s="36"/>
      <c r="BO892" s="36"/>
      <c r="BP892" s="36"/>
      <c r="BQ892" s="36"/>
      <c r="BR892" s="36"/>
      <c r="BS892" s="36"/>
      <c r="BT892" s="36"/>
      <c r="BU892" s="36"/>
      <c r="BV892" s="36"/>
      <c r="BW892" s="36"/>
      <c r="BX892" s="36"/>
      <c r="BY892" s="36"/>
      <c r="BZ892" s="36"/>
      <c r="CA892" s="36"/>
      <c r="CB892" s="36"/>
      <c r="CC892" s="36"/>
      <c r="CD892" s="36"/>
      <c r="CE892" s="36"/>
      <c r="CF892" s="36"/>
      <c r="CG892" s="36"/>
      <c r="CH892" s="36"/>
      <c r="CI892" s="36"/>
      <c r="CJ892" s="36"/>
      <c r="CK892" s="36"/>
      <c r="CL892" s="36"/>
      <c r="CM892" s="36"/>
      <c r="CN892" s="36"/>
      <c r="CO892" s="36"/>
      <c r="CP892" s="36"/>
      <c r="CQ892" s="36"/>
      <c r="CR892" s="36"/>
      <c r="CS892" s="36"/>
      <c r="CT892" s="36"/>
      <c r="CU892" s="36"/>
      <c r="CV892" s="36"/>
      <c r="CW892" s="36"/>
      <c r="CX892" s="36"/>
      <c r="CY892" s="36"/>
      <c r="CZ892" s="36"/>
      <c r="DA892" s="36"/>
      <c r="DB892" s="36"/>
      <c r="DC892" s="36"/>
      <c r="DD892" s="36"/>
      <c r="DE892" s="36"/>
      <c r="DF892" s="36"/>
      <c r="DG892" s="36"/>
      <c r="DH892" s="36"/>
      <c r="DI892" s="36"/>
      <c r="DJ892" s="36"/>
      <c r="DK892" s="36"/>
      <c r="DL892" s="36"/>
      <c r="DM892" s="36"/>
      <c r="DN892" s="36"/>
      <c r="DO892" s="36"/>
      <c r="DP892" s="36"/>
      <c r="DQ892" s="36"/>
      <c r="DR892" s="36"/>
      <c r="DS892" s="36"/>
      <c r="DT892" s="36"/>
      <c r="DU892" s="36"/>
      <c r="DV892" s="36"/>
      <c r="DW892" s="36"/>
      <c r="DX892" s="36"/>
      <c r="DY892" s="36"/>
      <c r="DZ892" s="36"/>
      <c r="EA892" s="36"/>
      <c r="EB892" s="36"/>
      <c r="EC892" s="36"/>
      <c r="ED892" s="36"/>
      <c r="EE892" s="36"/>
      <c r="EF892" s="36"/>
      <c r="EG892" s="36"/>
      <c r="EH892" s="36"/>
      <c r="EI892" s="36"/>
      <c r="EJ892" s="36"/>
      <c r="EK892" s="36"/>
      <c r="EL892" s="36"/>
      <c r="EM892" s="36"/>
      <c r="EN892" s="36"/>
      <c r="EO892" s="36"/>
      <c r="EP892" s="36"/>
      <c r="EQ892" s="36"/>
      <c r="ER892" s="36"/>
      <c r="ES892" s="36"/>
      <c r="ET892" s="36"/>
      <c r="EU892" s="36"/>
    </row>
    <row r="893" spans="1:151" ht="183.75" customHeight="1" x14ac:dyDescent="0.3">
      <c r="A893" s="36"/>
      <c r="B893" s="36"/>
      <c r="C893" s="36"/>
      <c r="D893" s="36"/>
      <c r="E893" s="37"/>
      <c r="F893" s="36"/>
      <c r="G893" s="36"/>
      <c r="H893" s="36"/>
      <c r="I893" s="37"/>
      <c r="J893" s="38"/>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8"/>
      <c r="AS893" s="36"/>
      <c r="AT893" s="36"/>
      <c r="AU893" s="36"/>
      <c r="AV893" s="36"/>
      <c r="AW893" s="36"/>
      <c r="AX893" s="36"/>
      <c r="AY893" s="36"/>
      <c r="AZ893" s="36"/>
      <c r="BA893" s="36"/>
      <c r="BB893" s="36"/>
      <c r="BC893" s="36"/>
      <c r="BD893" s="36"/>
      <c r="BE893" s="36"/>
      <c r="BF893" s="36"/>
      <c r="BG893" s="36"/>
      <c r="BH893" s="36"/>
      <c r="BI893" s="36"/>
      <c r="BJ893" s="36"/>
      <c r="BK893" s="36"/>
      <c r="BL893" s="36"/>
      <c r="BM893" s="36"/>
      <c r="BN893" s="36"/>
      <c r="BO893" s="36"/>
      <c r="BP893" s="36"/>
      <c r="BQ893" s="36"/>
      <c r="BR893" s="36"/>
      <c r="BS893" s="36"/>
      <c r="BT893" s="36"/>
      <c r="BU893" s="36"/>
      <c r="BV893" s="36"/>
      <c r="BW893" s="36"/>
      <c r="BX893" s="36"/>
      <c r="BY893" s="36"/>
      <c r="BZ893" s="36"/>
      <c r="CA893" s="36"/>
      <c r="CB893" s="36"/>
      <c r="CC893" s="36"/>
      <c r="CD893" s="36"/>
      <c r="CE893" s="36"/>
      <c r="CF893" s="36"/>
      <c r="CG893" s="36"/>
      <c r="CH893" s="36"/>
      <c r="CI893" s="36"/>
      <c r="CJ893" s="36"/>
      <c r="CK893" s="36"/>
      <c r="CL893" s="36"/>
      <c r="CM893" s="36"/>
      <c r="CN893" s="36"/>
      <c r="CO893" s="36"/>
      <c r="CP893" s="36"/>
      <c r="CQ893" s="36"/>
      <c r="CR893" s="36"/>
      <c r="CS893" s="36"/>
      <c r="CT893" s="36"/>
      <c r="CU893" s="36"/>
      <c r="CV893" s="36"/>
      <c r="CW893" s="36"/>
      <c r="CX893" s="36"/>
      <c r="CY893" s="36"/>
      <c r="CZ893" s="36"/>
      <c r="DA893" s="36"/>
      <c r="DB893" s="36"/>
      <c r="DC893" s="36"/>
      <c r="DD893" s="36"/>
      <c r="DE893" s="36"/>
      <c r="DF893" s="36"/>
      <c r="DG893" s="36"/>
      <c r="DH893" s="36"/>
      <c r="DI893" s="36"/>
      <c r="DJ893" s="36"/>
      <c r="DK893" s="36"/>
      <c r="DL893" s="36"/>
      <c r="DM893" s="36"/>
      <c r="DN893" s="36"/>
      <c r="DO893" s="36"/>
      <c r="DP893" s="36"/>
      <c r="DQ893" s="36"/>
      <c r="DR893" s="36"/>
      <c r="DS893" s="36"/>
      <c r="DT893" s="36"/>
      <c r="DU893" s="36"/>
      <c r="DV893" s="36"/>
      <c r="DW893" s="36"/>
      <c r="DX893" s="36"/>
      <c r="DY893" s="36"/>
      <c r="DZ893" s="36"/>
      <c r="EA893" s="36"/>
      <c r="EB893" s="36"/>
      <c r="EC893" s="36"/>
      <c r="ED893" s="36"/>
      <c r="EE893" s="36"/>
      <c r="EF893" s="36"/>
      <c r="EG893" s="36"/>
      <c r="EH893" s="36"/>
      <c r="EI893" s="36"/>
      <c r="EJ893" s="36"/>
      <c r="EK893" s="36"/>
      <c r="EL893" s="36"/>
      <c r="EM893" s="36"/>
      <c r="EN893" s="36"/>
      <c r="EO893" s="36"/>
      <c r="EP893" s="36"/>
      <c r="EQ893" s="36"/>
      <c r="ER893" s="36"/>
      <c r="ES893" s="36"/>
      <c r="ET893" s="36"/>
      <c r="EU893" s="36"/>
    </row>
    <row r="894" spans="1:151" ht="183.75" customHeight="1" x14ac:dyDescent="0.3">
      <c r="A894" s="36"/>
      <c r="B894" s="36"/>
      <c r="C894" s="36"/>
      <c r="D894" s="36"/>
      <c r="E894" s="37"/>
      <c r="F894" s="36"/>
      <c r="G894" s="36"/>
      <c r="H894" s="36"/>
      <c r="I894" s="37"/>
      <c r="J894" s="38"/>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8"/>
      <c r="AS894" s="36"/>
      <c r="AT894" s="36"/>
      <c r="AU894" s="36"/>
      <c r="AV894" s="36"/>
      <c r="AW894" s="36"/>
      <c r="AX894" s="36"/>
      <c r="AY894" s="36"/>
      <c r="AZ894" s="36"/>
      <c r="BA894" s="36"/>
      <c r="BB894" s="36"/>
      <c r="BC894" s="36"/>
      <c r="BD894" s="36"/>
      <c r="BE894" s="36"/>
      <c r="BF894" s="36"/>
      <c r="BG894" s="36"/>
      <c r="BH894" s="36"/>
      <c r="BI894" s="36"/>
      <c r="BJ894" s="36"/>
      <c r="BK894" s="36"/>
      <c r="BL894" s="36"/>
      <c r="BM894" s="36"/>
      <c r="BN894" s="36"/>
      <c r="BO894" s="36"/>
      <c r="BP894" s="36"/>
      <c r="BQ894" s="36"/>
      <c r="BR894" s="36"/>
      <c r="BS894" s="36"/>
      <c r="BT894" s="36"/>
      <c r="BU894" s="36"/>
      <c r="BV894" s="36"/>
      <c r="BW894" s="36"/>
      <c r="BX894" s="36"/>
      <c r="BY894" s="36"/>
      <c r="BZ894" s="36"/>
      <c r="CA894" s="36"/>
      <c r="CB894" s="36"/>
      <c r="CC894" s="36"/>
      <c r="CD894" s="36"/>
      <c r="CE894" s="36"/>
      <c r="CF894" s="36"/>
      <c r="CG894" s="36"/>
      <c r="CH894" s="36"/>
      <c r="CI894" s="36"/>
      <c r="CJ894" s="36"/>
      <c r="CK894" s="36"/>
      <c r="CL894" s="36"/>
      <c r="CM894" s="36"/>
      <c r="CN894" s="36"/>
      <c r="CO894" s="36"/>
      <c r="CP894" s="36"/>
      <c r="CQ894" s="36"/>
      <c r="CR894" s="36"/>
      <c r="CS894" s="36"/>
      <c r="CT894" s="36"/>
      <c r="CU894" s="36"/>
      <c r="CV894" s="36"/>
      <c r="CW894" s="36"/>
      <c r="CX894" s="36"/>
      <c r="CY894" s="36"/>
      <c r="CZ894" s="36"/>
      <c r="DA894" s="36"/>
      <c r="DB894" s="36"/>
      <c r="DC894" s="36"/>
      <c r="DD894" s="36"/>
      <c r="DE894" s="36"/>
      <c r="DF894" s="36"/>
      <c r="DG894" s="36"/>
      <c r="DH894" s="36"/>
      <c r="DI894" s="36"/>
      <c r="DJ894" s="36"/>
      <c r="DK894" s="36"/>
      <c r="DL894" s="36"/>
      <c r="DM894" s="36"/>
      <c r="DN894" s="36"/>
      <c r="DO894" s="36"/>
      <c r="DP894" s="36"/>
      <c r="DQ894" s="36"/>
      <c r="DR894" s="36"/>
      <c r="DS894" s="36"/>
      <c r="DT894" s="36"/>
      <c r="DU894" s="36"/>
      <c r="DV894" s="36"/>
      <c r="DW894" s="36"/>
      <c r="DX894" s="36"/>
      <c r="DY894" s="36"/>
      <c r="DZ894" s="36"/>
      <c r="EA894" s="36"/>
      <c r="EB894" s="36"/>
      <c r="EC894" s="36"/>
      <c r="ED894" s="36"/>
      <c r="EE894" s="36"/>
      <c r="EF894" s="36"/>
      <c r="EG894" s="36"/>
      <c r="EH894" s="36"/>
      <c r="EI894" s="36"/>
      <c r="EJ894" s="36"/>
      <c r="EK894" s="36"/>
      <c r="EL894" s="36"/>
      <c r="EM894" s="36"/>
      <c r="EN894" s="36"/>
      <c r="EO894" s="36"/>
      <c r="EP894" s="36"/>
      <c r="EQ894" s="36"/>
      <c r="ER894" s="36"/>
      <c r="ES894" s="36"/>
      <c r="ET894" s="36"/>
      <c r="EU894" s="36"/>
    </row>
    <row r="895" spans="1:151" ht="183.75" customHeight="1" x14ac:dyDescent="0.3">
      <c r="A895" s="36"/>
      <c r="B895" s="36"/>
      <c r="C895" s="36"/>
      <c r="D895" s="36"/>
      <c r="E895" s="37"/>
      <c r="F895" s="36"/>
      <c r="G895" s="36"/>
      <c r="H895" s="36"/>
      <c r="I895" s="37"/>
      <c r="J895" s="38"/>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8"/>
      <c r="AS895" s="36"/>
      <c r="AT895" s="36"/>
      <c r="AU895" s="36"/>
      <c r="AV895" s="36"/>
      <c r="AW895" s="36"/>
      <c r="AX895" s="36"/>
      <c r="AY895" s="36"/>
      <c r="AZ895" s="36"/>
      <c r="BA895" s="36"/>
      <c r="BB895" s="36"/>
      <c r="BC895" s="36"/>
      <c r="BD895" s="36"/>
      <c r="BE895" s="36"/>
      <c r="BF895" s="36"/>
      <c r="BG895" s="36"/>
      <c r="BH895" s="36"/>
      <c r="BI895" s="36"/>
      <c r="BJ895" s="36"/>
      <c r="BK895" s="36"/>
      <c r="BL895" s="36"/>
      <c r="BM895" s="36"/>
      <c r="BN895" s="36"/>
      <c r="BO895" s="36"/>
      <c r="BP895" s="36"/>
      <c r="BQ895" s="36"/>
      <c r="BR895" s="36"/>
      <c r="BS895" s="36"/>
      <c r="BT895" s="36"/>
      <c r="BU895" s="36"/>
      <c r="BV895" s="36"/>
      <c r="BW895" s="36"/>
      <c r="BX895" s="36"/>
      <c r="BY895" s="36"/>
      <c r="BZ895" s="36"/>
      <c r="CA895" s="36"/>
      <c r="CB895" s="36"/>
      <c r="CC895" s="36"/>
      <c r="CD895" s="36"/>
      <c r="CE895" s="36"/>
      <c r="CF895" s="36"/>
      <c r="CG895" s="36"/>
      <c r="CH895" s="36"/>
      <c r="CI895" s="36"/>
      <c r="CJ895" s="36"/>
      <c r="CK895" s="36"/>
      <c r="CL895" s="36"/>
      <c r="CM895" s="36"/>
      <c r="CN895" s="36"/>
      <c r="CO895" s="36"/>
      <c r="CP895" s="36"/>
      <c r="CQ895" s="36"/>
      <c r="CR895" s="36"/>
      <c r="CS895" s="36"/>
      <c r="CT895" s="36"/>
      <c r="CU895" s="36"/>
      <c r="CV895" s="36"/>
      <c r="CW895" s="36"/>
      <c r="CX895" s="36"/>
      <c r="CY895" s="36"/>
      <c r="CZ895" s="36"/>
      <c r="DA895" s="36"/>
      <c r="DB895" s="36"/>
      <c r="DC895" s="36"/>
      <c r="DD895" s="36"/>
      <c r="DE895" s="36"/>
      <c r="DF895" s="36"/>
      <c r="DG895" s="36"/>
      <c r="DH895" s="36"/>
      <c r="DI895" s="36"/>
      <c r="DJ895" s="36"/>
      <c r="DK895" s="36"/>
      <c r="DL895" s="36"/>
      <c r="DM895" s="36"/>
      <c r="DN895" s="36"/>
      <c r="DO895" s="36"/>
      <c r="DP895" s="36"/>
      <c r="DQ895" s="36"/>
      <c r="DR895" s="36"/>
      <c r="DS895" s="36"/>
      <c r="DT895" s="36"/>
      <c r="DU895" s="36"/>
      <c r="DV895" s="36"/>
      <c r="DW895" s="36"/>
      <c r="DX895" s="36"/>
      <c r="DY895" s="36"/>
      <c r="DZ895" s="36"/>
      <c r="EA895" s="36"/>
      <c r="EB895" s="36"/>
      <c r="EC895" s="36"/>
      <c r="ED895" s="36"/>
      <c r="EE895" s="36"/>
      <c r="EF895" s="36"/>
      <c r="EG895" s="36"/>
      <c r="EH895" s="36"/>
      <c r="EI895" s="36"/>
      <c r="EJ895" s="36"/>
      <c r="EK895" s="36"/>
      <c r="EL895" s="36"/>
      <c r="EM895" s="36"/>
      <c r="EN895" s="36"/>
      <c r="EO895" s="36"/>
      <c r="EP895" s="36"/>
      <c r="EQ895" s="36"/>
      <c r="ER895" s="36"/>
      <c r="ES895" s="36"/>
      <c r="ET895" s="36"/>
      <c r="EU895" s="36"/>
    </row>
    <row r="896" spans="1:151" ht="183.75" customHeight="1" x14ac:dyDescent="0.3">
      <c r="A896" s="36"/>
      <c r="B896" s="36"/>
      <c r="C896" s="36"/>
      <c r="D896" s="36"/>
      <c r="E896" s="37"/>
      <c r="F896" s="36"/>
      <c r="G896" s="36"/>
      <c r="H896" s="36"/>
      <c r="I896" s="37"/>
      <c r="J896" s="38"/>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8"/>
      <c r="AS896" s="36"/>
      <c r="AT896" s="36"/>
      <c r="AU896" s="36"/>
      <c r="AV896" s="36"/>
      <c r="AW896" s="36"/>
      <c r="AX896" s="36"/>
      <c r="AY896" s="36"/>
      <c r="AZ896" s="36"/>
      <c r="BA896" s="36"/>
      <c r="BB896" s="36"/>
      <c r="BC896" s="36"/>
      <c r="BD896" s="36"/>
      <c r="BE896" s="36"/>
      <c r="BF896" s="36"/>
      <c r="BG896" s="36"/>
      <c r="BH896" s="36"/>
      <c r="BI896" s="36"/>
      <c r="BJ896" s="36"/>
      <c r="BK896" s="36"/>
      <c r="BL896" s="36"/>
      <c r="BM896" s="36"/>
      <c r="BN896" s="36"/>
      <c r="BO896" s="36"/>
      <c r="BP896" s="36"/>
      <c r="BQ896" s="36"/>
      <c r="BR896" s="36"/>
      <c r="BS896" s="36"/>
      <c r="BT896" s="36"/>
      <c r="BU896" s="36"/>
      <c r="BV896" s="36"/>
      <c r="BW896" s="36"/>
      <c r="BX896" s="36"/>
      <c r="BY896" s="36"/>
      <c r="BZ896" s="36"/>
      <c r="CA896" s="36"/>
      <c r="CB896" s="36"/>
      <c r="CC896" s="36"/>
      <c r="CD896" s="36"/>
      <c r="CE896" s="36"/>
      <c r="CF896" s="36"/>
      <c r="CG896" s="36"/>
      <c r="CH896" s="36"/>
      <c r="CI896" s="36"/>
      <c r="CJ896" s="36"/>
      <c r="CK896" s="36"/>
      <c r="CL896" s="36"/>
      <c r="CM896" s="36"/>
      <c r="CN896" s="36"/>
      <c r="CO896" s="36"/>
      <c r="CP896" s="36"/>
      <c r="CQ896" s="36"/>
      <c r="CR896" s="36"/>
      <c r="CS896" s="36"/>
      <c r="CT896" s="36"/>
      <c r="CU896" s="36"/>
      <c r="CV896" s="36"/>
      <c r="CW896" s="36"/>
      <c r="CX896" s="36"/>
      <c r="CY896" s="36"/>
      <c r="CZ896" s="36"/>
      <c r="DA896" s="36"/>
      <c r="DB896" s="36"/>
      <c r="DC896" s="36"/>
      <c r="DD896" s="36"/>
      <c r="DE896" s="36"/>
      <c r="DF896" s="36"/>
      <c r="DG896" s="36"/>
      <c r="DH896" s="36"/>
      <c r="DI896" s="36"/>
      <c r="DJ896" s="36"/>
      <c r="DK896" s="36"/>
      <c r="DL896" s="36"/>
      <c r="DM896" s="36"/>
      <c r="DN896" s="36"/>
      <c r="DO896" s="36"/>
      <c r="DP896" s="36"/>
      <c r="DQ896" s="36"/>
      <c r="DR896" s="36"/>
      <c r="DS896" s="36"/>
      <c r="DT896" s="36"/>
      <c r="DU896" s="36"/>
      <c r="DV896" s="36"/>
      <c r="DW896" s="36"/>
      <c r="DX896" s="36"/>
      <c r="DY896" s="36"/>
      <c r="DZ896" s="36"/>
      <c r="EA896" s="36"/>
      <c r="EB896" s="36"/>
      <c r="EC896" s="36"/>
      <c r="ED896" s="36"/>
      <c r="EE896" s="36"/>
      <c r="EF896" s="36"/>
      <c r="EG896" s="36"/>
      <c r="EH896" s="36"/>
      <c r="EI896" s="36"/>
      <c r="EJ896" s="36"/>
      <c r="EK896" s="36"/>
      <c r="EL896" s="36"/>
      <c r="EM896" s="36"/>
      <c r="EN896" s="36"/>
      <c r="EO896" s="36"/>
      <c r="EP896" s="36"/>
      <c r="EQ896" s="36"/>
      <c r="ER896" s="36"/>
      <c r="ES896" s="36"/>
      <c r="ET896" s="36"/>
      <c r="EU896" s="36"/>
    </row>
    <row r="897" spans="1:151" ht="183.75" customHeight="1" x14ac:dyDescent="0.3">
      <c r="A897" s="36"/>
      <c r="B897" s="36"/>
      <c r="C897" s="36"/>
      <c r="D897" s="36"/>
      <c r="E897" s="37"/>
      <c r="F897" s="36"/>
      <c r="G897" s="36"/>
      <c r="H897" s="36"/>
      <c r="I897" s="37"/>
      <c r="J897" s="38"/>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8"/>
      <c r="AS897" s="36"/>
      <c r="AT897" s="36"/>
      <c r="AU897" s="36"/>
      <c r="AV897" s="36"/>
      <c r="AW897" s="36"/>
      <c r="AX897" s="36"/>
      <c r="AY897" s="36"/>
      <c r="AZ897" s="36"/>
      <c r="BA897" s="36"/>
      <c r="BB897" s="36"/>
      <c r="BC897" s="36"/>
      <c r="BD897" s="36"/>
      <c r="BE897" s="36"/>
      <c r="BF897" s="36"/>
      <c r="BG897" s="36"/>
      <c r="BH897" s="36"/>
      <c r="BI897" s="36"/>
      <c r="BJ897" s="36"/>
      <c r="BK897" s="36"/>
      <c r="BL897" s="36"/>
      <c r="BM897" s="36"/>
      <c r="BN897" s="36"/>
      <c r="BO897" s="36"/>
      <c r="BP897" s="36"/>
      <c r="BQ897" s="36"/>
      <c r="BR897" s="36"/>
      <c r="BS897" s="36"/>
      <c r="BT897" s="36"/>
      <c r="BU897" s="36"/>
      <c r="BV897" s="36"/>
      <c r="BW897" s="36"/>
      <c r="BX897" s="36"/>
      <c r="BY897" s="36"/>
      <c r="BZ897" s="36"/>
      <c r="CA897" s="36"/>
      <c r="CB897" s="36"/>
      <c r="CC897" s="36"/>
      <c r="CD897" s="36"/>
      <c r="CE897" s="36"/>
      <c r="CF897" s="36"/>
      <c r="CG897" s="36"/>
      <c r="CH897" s="36"/>
      <c r="CI897" s="36"/>
      <c r="CJ897" s="36"/>
      <c r="CK897" s="36"/>
      <c r="CL897" s="36"/>
      <c r="CM897" s="36"/>
      <c r="CN897" s="36"/>
      <c r="CO897" s="36"/>
      <c r="CP897" s="36"/>
      <c r="CQ897" s="36"/>
      <c r="CR897" s="36"/>
      <c r="CS897" s="36"/>
      <c r="CT897" s="36"/>
      <c r="CU897" s="36"/>
      <c r="CV897" s="36"/>
      <c r="CW897" s="36"/>
      <c r="CX897" s="36"/>
      <c r="CY897" s="36"/>
      <c r="CZ897" s="36"/>
      <c r="DA897" s="36"/>
      <c r="DB897" s="36"/>
      <c r="DC897" s="36"/>
      <c r="DD897" s="36"/>
      <c r="DE897" s="36"/>
      <c r="DF897" s="36"/>
      <c r="DG897" s="36"/>
      <c r="DH897" s="36"/>
      <c r="DI897" s="36"/>
      <c r="DJ897" s="36"/>
      <c r="DK897" s="36"/>
      <c r="DL897" s="36"/>
      <c r="DM897" s="36"/>
      <c r="DN897" s="36"/>
      <c r="DO897" s="36"/>
      <c r="DP897" s="36"/>
      <c r="DQ897" s="36"/>
      <c r="DR897" s="36"/>
      <c r="DS897" s="36"/>
      <c r="DT897" s="36"/>
      <c r="DU897" s="36"/>
      <c r="DV897" s="36"/>
      <c r="DW897" s="36"/>
      <c r="DX897" s="36"/>
      <c r="DY897" s="36"/>
      <c r="DZ897" s="36"/>
      <c r="EA897" s="36"/>
      <c r="EB897" s="36"/>
      <c r="EC897" s="36"/>
      <c r="ED897" s="36"/>
      <c r="EE897" s="36"/>
      <c r="EF897" s="36"/>
      <c r="EG897" s="36"/>
      <c r="EH897" s="36"/>
      <c r="EI897" s="36"/>
      <c r="EJ897" s="36"/>
      <c r="EK897" s="36"/>
      <c r="EL897" s="36"/>
      <c r="EM897" s="36"/>
      <c r="EN897" s="36"/>
      <c r="EO897" s="36"/>
      <c r="EP897" s="36"/>
      <c r="EQ897" s="36"/>
      <c r="ER897" s="36"/>
      <c r="ES897" s="36"/>
      <c r="ET897" s="36"/>
      <c r="EU897" s="36"/>
    </row>
    <row r="898" spans="1:151" ht="183.75" customHeight="1" x14ac:dyDescent="0.3">
      <c r="A898" s="36"/>
      <c r="B898" s="36"/>
      <c r="C898" s="36"/>
      <c r="D898" s="36"/>
      <c r="E898" s="37"/>
      <c r="F898" s="36"/>
      <c r="G898" s="36"/>
      <c r="H898" s="36"/>
      <c r="I898" s="37"/>
      <c r="J898" s="38"/>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8"/>
      <c r="AS898" s="36"/>
      <c r="AT898" s="36"/>
      <c r="AU898" s="36"/>
      <c r="AV898" s="36"/>
      <c r="AW898" s="36"/>
      <c r="AX898" s="36"/>
      <c r="AY898" s="36"/>
      <c r="AZ898" s="36"/>
      <c r="BA898" s="36"/>
      <c r="BB898" s="36"/>
      <c r="BC898" s="36"/>
      <c r="BD898" s="36"/>
      <c r="BE898" s="36"/>
      <c r="BF898" s="36"/>
      <c r="BG898" s="36"/>
      <c r="BH898" s="36"/>
      <c r="BI898" s="36"/>
      <c r="BJ898" s="36"/>
      <c r="BK898" s="36"/>
      <c r="BL898" s="36"/>
      <c r="BM898" s="36"/>
      <c r="BN898" s="36"/>
      <c r="BO898" s="36"/>
      <c r="BP898" s="36"/>
      <c r="BQ898" s="36"/>
      <c r="BR898" s="36"/>
      <c r="BS898" s="36"/>
      <c r="BT898" s="36"/>
      <c r="BU898" s="36"/>
      <c r="BV898" s="36"/>
      <c r="BW898" s="36"/>
      <c r="BX898" s="36"/>
      <c r="BY898" s="36"/>
      <c r="BZ898" s="36"/>
      <c r="CA898" s="36"/>
      <c r="CB898" s="36"/>
      <c r="CC898" s="36"/>
      <c r="CD898" s="36"/>
      <c r="CE898" s="36"/>
      <c r="CF898" s="36"/>
      <c r="CG898" s="36"/>
      <c r="CH898" s="36"/>
      <c r="CI898" s="36"/>
      <c r="CJ898" s="36"/>
      <c r="CK898" s="36"/>
      <c r="CL898" s="36"/>
      <c r="CM898" s="36"/>
      <c r="CN898" s="36"/>
      <c r="CO898" s="36"/>
      <c r="CP898" s="36"/>
      <c r="CQ898" s="36"/>
      <c r="CR898" s="36"/>
      <c r="CS898" s="36"/>
      <c r="CT898" s="36"/>
      <c r="CU898" s="36"/>
      <c r="CV898" s="36"/>
      <c r="CW898" s="36"/>
      <c r="CX898" s="36"/>
      <c r="CY898" s="36"/>
      <c r="CZ898" s="36"/>
      <c r="DA898" s="36"/>
      <c r="DB898" s="36"/>
      <c r="DC898" s="36"/>
      <c r="DD898" s="36"/>
      <c r="DE898" s="36"/>
      <c r="DF898" s="36"/>
      <c r="DG898" s="36"/>
      <c r="DH898" s="36"/>
      <c r="DI898" s="36"/>
      <c r="DJ898" s="36"/>
      <c r="DK898" s="36"/>
      <c r="DL898" s="36"/>
      <c r="DM898" s="36"/>
      <c r="DN898" s="36"/>
      <c r="DO898" s="36"/>
      <c r="DP898" s="36"/>
      <c r="DQ898" s="36"/>
      <c r="DR898" s="36"/>
      <c r="DS898" s="36"/>
      <c r="DT898" s="36"/>
      <c r="DU898" s="36"/>
      <c r="DV898" s="36"/>
      <c r="DW898" s="36"/>
      <c r="DX898" s="36"/>
      <c r="DY898" s="36"/>
      <c r="DZ898" s="36"/>
      <c r="EA898" s="36"/>
      <c r="EB898" s="36"/>
      <c r="EC898" s="36"/>
      <c r="ED898" s="36"/>
      <c r="EE898" s="36"/>
      <c r="EF898" s="36"/>
      <c r="EG898" s="36"/>
      <c r="EH898" s="36"/>
      <c r="EI898" s="36"/>
      <c r="EJ898" s="36"/>
      <c r="EK898" s="36"/>
      <c r="EL898" s="36"/>
      <c r="EM898" s="36"/>
      <c r="EN898" s="36"/>
      <c r="EO898" s="36"/>
      <c r="EP898" s="36"/>
      <c r="EQ898" s="36"/>
      <c r="ER898" s="36"/>
      <c r="ES898" s="36"/>
      <c r="ET898" s="36"/>
      <c r="EU898" s="36"/>
    </row>
    <row r="899" spans="1:151" ht="183.75" customHeight="1" x14ac:dyDescent="0.3">
      <c r="A899" s="36"/>
      <c r="B899" s="36"/>
      <c r="C899" s="36"/>
      <c r="D899" s="36"/>
      <c r="E899" s="37"/>
      <c r="F899" s="36"/>
      <c r="G899" s="36"/>
      <c r="H899" s="36"/>
      <c r="I899" s="37"/>
      <c r="J899" s="38"/>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8"/>
      <c r="AS899" s="36"/>
      <c r="AT899" s="36"/>
      <c r="AU899" s="36"/>
      <c r="AV899" s="36"/>
      <c r="AW899" s="36"/>
      <c r="AX899" s="36"/>
      <c r="AY899" s="36"/>
      <c r="AZ899" s="36"/>
      <c r="BA899" s="36"/>
      <c r="BB899" s="36"/>
      <c r="BC899" s="36"/>
      <c r="BD899" s="36"/>
      <c r="BE899" s="36"/>
      <c r="BF899" s="36"/>
      <c r="BG899" s="36"/>
      <c r="BH899" s="36"/>
      <c r="BI899" s="36"/>
      <c r="BJ899" s="36"/>
      <c r="BK899" s="36"/>
      <c r="BL899" s="36"/>
      <c r="BM899" s="36"/>
      <c r="BN899" s="36"/>
      <c r="BO899" s="36"/>
      <c r="BP899" s="36"/>
      <c r="BQ899" s="36"/>
      <c r="BR899" s="36"/>
      <c r="BS899" s="36"/>
      <c r="BT899" s="36"/>
      <c r="BU899" s="36"/>
      <c r="BV899" s="36"/>
      <c r="BW899" s="36"/>
      <c r="BX899" s="36"/>
      <c r="BY899" s="36"/>
      <c r="BZ899" s="36"/>
      <c r="CA899" s="36"/>
      <c r="CB899" s="36"/>
      <c r="CC899" s="36"/>
      <c r="CD899" s="36"/>
      <c r="CE899" s="36"/>
      <c r="CF899" s="36"/>
      <c r="CG899" s="36"/>
      <c r="CH899" s="36"/>
      <c r="CI899" s="36"/>
      <c r="CJ899" s="36"/>
      <c r="CK899" s="36"/>
      <c r="CL899" s="36"/>
      <c r="CM899" s="36"/>
      <c r="CN899" s="36"/>
      <c r="CO899" s="36"/>
      <c r="CP899" s="36"/>
      <c r="CQ899" s="36"/>
      <c r="CR899" s="36"/>
      <c r="CS899" s="36"/>
      <c r="CT899" s="36"/>
      <c r="CU899" s="36"/>
      <c r="CV899" s="36"/>
      <c r="CW899" s="36"/>
      <c r="CX899" s="36"/>
      <c r="CY899" s="36"/>
      <c r="CZ899" s="36"/>
      <c r="DA899" s="36"/>
      <c r="DB899" s="36"/>
      <c r="DC899" s="36"/>
      <c r="DD899" s="36"/>
      <c r="DE899" s="36"/>
      <c r="DF899" s="36"/>
      <c r="DG899" s="36"/>
      <c r="DH899" s="36"/>
      <c r="DI899" s="36"/>
      <c r="DJ899" s="36"/>
      <c r="DK899" s="36"/>
      <c r="DL899" s="36"/>
      <c r="DM899" s="36"/>
      <c r="DN899" s="36"/>
      <c r="DO899" s="36"/>
      <c r="DP899" s="36"/>
      <c r="DQ899" s="36"/>
      <c r="DR899" s="36"/>
      <c r="DS899" s="36"/>
      <c r="DT899" s="36"/>
      <c r="DU899" s="36"/>
      <c r="DV899" s="36"/>
      <c r="DW899" s="36"/>
      <c r="DX899" s="36"/>
      <c r="DY899" s="36"/>
      <c r="DZ899" s="36"/>
      <c r="EA899" s="36"/>
      <c r="EB899" s="36"/>
      <c r="EC899" s="36"/>
      <c r="ED899" s="36"/>
      <c r="EE899" s="36"/>
      <c r="EF899" s="36"/>
      <c r="EG899" s="36"/>
      <c r="EH899" s="36"/>
      <c r="EI899" s="36"/>
      <c r="EJ899" s="36"/>
      <c r="EK899" s="36"/>
      <c r="EL899" s="36"/>
      <c r="EM899" s="36"/>
      <c r="EN899" s="36"/>
      <c r="EO899" s="36"/>
      <c r="EP899" s="36"/>
      <c r="EQ899" s="36"/>
      <c r="ER899" s="36"/>
      <c r="ES899" s="36"/>
      <c r="ET899" s="36"/>
      <c r="EU899" s="36"/>
    </row>
    <row r="900" spans="1:151" ht="183.75" customHeight="1" x14ac:dyDescent="0.3">
      <c r="A900" s="36"/>
      <c r="B900" s="36"/>
      <c r="C900" s="36"/>
      <c r="D900" s="36"/>
      <c r="E900" s="37"/>
      <c r="F900" s="36"/>
      <c r="G900" s="36"/>
      <c r="H900" s="36"/>
      <c r="I900" s="37"/>
      <c r="J900" s="38"/>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8"/>
      <c r="AS900" s="36"/>
      <c r="AT900" s="36"/>
      <c r="AU900" s="36"/>
      <c r="AV900" s="36"/>
      <c r="AW900" s="36"/>
      <c r="AX900" s="36"/>
      <c r="AY900" s="36"/>
      <c r="AZ900" s="36"/>
      <c r="BA900" s="36"/>
      <c r="BB900" s="36"/>
      <c r="BC900" s="36"/>
      <c r="BD900" s="36"/>
      <c r="BE900" s="36"/>
      <c r="BF900" s="36"/>
      <c r="BG900" s="36"/>
      <c r="BH900" s="36"/>
      <c r="BI900" s="36"/>
      <c r="BJ900" s="36"/>
      <c r="BK900" s="36"/>
      <c r="BL900" s="36"/>
      <c r="BM900" s="36"/>
      <c r="BN900" s="36"/>
      <c r="BO900" s="36"/>
      <c r="BP900" s="36"/>
      <c r="BQ900" s="36"/>
      <c r="BR900" s="36"/>
      <c r="BS900" s="36"/>
      <c r="BT900" s="36"/>
      <c r="BU900" s="36"/>
      <c r="BV900" s="36"/>
      <c r="BW900" s="36"/>
      <c r="BX900" s="36"/>
      <c r="BY900" s="36"/>
      <c r="BZ900" s="36"/>
      <c r="CA900" s="36"/>
      <c r="CB900" s="36"/>
      <c r="CC900" s="36"/>
      <c r="CD900" s="36"/>
      <c r="CE900" s="36"/>
      <c r="CF900" s="36"/>
      <c r="CG900" s="36"/>
      <c r="CH900" s="36"/>
      <c r="CI900" s="36"/>
      <c r="CJ900" s="36"/>
      <c r="CK900" s="36"/>
      <c r="CL900" s="36"/>
      <c r="CM900" s="36"/>
      <c r="CN900" s="36"/>
      <c r="CO900" s="36"/>
      <c r="CP900" s="36"/>
      <c r="CQ900" s="36"/>
      <c r="CR900" s="36"/>
      <c r="CS900" s="36"/>
      <c r="CT900" s="36"/>
      <c r="CU900" s="36"/>
      <c r="CV900" s="36"/>
      <c r="CW900" s="36"/>
      <c r="CX900" s="36"/>
      <c r="CY900" s="36"/>
      <c r="CZ900" s="36"/>
      <c r="DA900" s="36"/>
      <c r="DB900" s="36"/>
      <c r="DC900" s="36"/>
      <c r="DD900" s="36"/>
      <c r="DE900" s="36"/>
      <c r="DF900" s="36"/>
      <c r="DG900" s="36"/>
      <c r="DH900" s="36"/>
      <c r="DI900" s="36"/>
      <c r="DJ900" s="36"/>
      <c r="DK900" s="36"/>
      <c r="DL900" s="36"/>
      <c r="DM900" s="36"/>
      <c r="DN900" s="36"/>
      <c r="DO900" s="36"/>
      <c r="DP900" s="36"/>
      <c r="DQ900" s="36"/>
      <c r="DR900" s="36"/>
      <c r="DS900" s="36"/>
      <c r="DT900" s="36"/>
      <c r="DU900" s="36"/>
      <c r="DV900" s="36"/>
      <c r="DW900" s="36"/>
      <c r="DX900" s="36"/>
      <c r="DY900" s="36"/>
      <c r="DZ900" s="36"/>
      <c r="EA900" s="36"/>
      <c r="EB900" s="36"/>
      <c r="EC900" s="36"/>
      <c r="ED900" s="36"/>
      <c r="EE900" s="36"/>
      <c r="EF900" s="36"/>
      <c r="EG900" s="36"/>
      <c r="EH900" s="36"/>
      <c r="EI900" s="36"/>
      <c r="EJ900" s="36"/>
      <c r="EK900" s="36"/>
      <c r="EL900" s="36"/>
      <c r="EM900" s="36"/>
      <c r="EN900" s="36"/>
      <c r="EO900" s="36"/>
      <c r="EP900" s="36"/>
      <c r="EQ900" s="36"/>
      <c r="ER900" s="36"/>
      <c r="ES900" s="36"/>
      <c r="ET900" s="36"/>
      <c r="EU900" s="36"/>
    </row>
    <row r="901" spans="1:151" ht="183.75" customHeight="1" x14ac:dyDescent="0.3">
      <c r="A901" s="36"/>
      <c r="B901" s="36"/>
      <c r="C901" s="36"/>
      <c r="D901" s="36"/>
      <c r="E901" s="37"/>
      <c r="F901" s="36"/>
      <c r="G901" s="36"/>
      <c r="H901" s="36"/>
      <c r="I901" s="37"/>
      <c r="J901" s="38"/>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8"/>
      <c r="AS901" s="36"/>
      <c r="AT901" s="36"/>
      <c r="AU901" s="36"/>
      <c r="AV901" s="36"/>
      <c r="AW901" s="36"/>
      <c r="AX901" s="36"/>
      <c r="AY901" s="36"/>
      <c r="AZ901" s="36"/>
      <c r="BA901" s="36"/>
      <c r="BB901" s="36"/>
      <c r="BC901" s="36"/>
      <c r="BD901" s="36"/>
      <c r="BE901" s="36"/>
      <c r="BF901" s="36"/>
      <c r="BG901" s="36"/>
      <c r="BH901" s="36"/>
      <c r="BI901" s="36"/>
      <c r="BJ901" s="36"/>
      <c r="BK901" s="36"/>
      <c r="BL901" s="36"/>
      <c r="BM901" s="36"/>
      <c r="BN901" s="36"/>
      <c r="BO901" s="36"/>
      <c r="BP901" s="36"/>
      <c r="BQ901" s="36"/>
      <c r="BR901" s="36"/>
      <c r="BS901" s="36"/>
      <c r="BT901" s="36"/>
      <c r="BU901" s="36"/>
      <c r="BV901" s="36"/>
      <c r="BW901" s="36"/>
      <c r="BX901" s="36"/>
      <c r="BY901" s="36"/>
      <c r="BZ901" s="36"/>
      <c r="CA901" s="36"/>
      <c r="CB901" s="36"/>
      <c r="CC901" s="36"/>
      <c r="CD901" s="36"/>
      <c r="CE901" s="36"/>
      <c r="CF901" s="36"/>
      <c r="CG901" s="36"/>
      <c r="CH901" s="36"/>
      <c r="CI901" s="36"/>
      <c r="CJ901" s="36"/>
      <c r="CK901" s="36"/>
      <c r="CL901" s="36"/>
      <c r="CM901" s="36"/>
      <c r="CN901" s="36"/>
      <c r="CO901" s="36"/>
      <c r="CP901" s="36"/>
      <c r="CQ901" s="36"/>
      <c r="CR901" s="36"/>
      <c r="CS901" s="36"/>
      <c r="CT901" s="36"/>
      <c r="CU901" s="36"/>
      <c r="CV901" s="36"/>
      <c r="CW901" s="36"/>
      <c r="CX901" s="36"/>
      <c r="CY901" s="36"/>
      <c r="CZ901" s="36"/>
      <c r="DA901" s="36"/>
      <c r="DB901" s="36"/>
      <c r="DC901" s="36"/>
      <c r="DD901" s="36"/>
      <c r="DE901" s="36"/>
      <c r="DF901" s="36"/>
      <c r="DG901" s="36"/>
      <c r="DH901" s="36"/>
      <c r="DI901" s="36"/>
      <c r="DJ901" s="36"/>
      <c r="DK901" s="36"/>
      <c r="DL901" s="36"/>
      <c r="DM901" s="36"/>
      <c r="DN901" s="36"/>
      <c r="DO901" s="36"/>
      <c r="DP901" s="36"/>
      <c r="DQ901" s="36"/>
      <c r="DR901" s="36"/>
      <c r="DS901" s="36"/>
      <c r="DT901" s="36"/>
      <c r="DU901" s="36"/>
      <c r="DV901" s="36"/>
      <c r="DW901" s="36"/>
      <c r="DX901" s="36"/>
      <c r="DY901" s="36"/>
      <c r="DZ901" s="36"/>
      <c r="EA901" s="36"/>
      <c r="EB901" s="36"/>
      <c r="EC901" s="36"/>
      <c r="ED901" s="36"/>
      <c r="EE901" s="36"/>
      <c r="EF901" s="36"/>
      <c r="EG901" s="36"/>
      <c r="EH901" s="36"/>
      <c r="EI901" s="36"/>
      <c r="EJ901" s="36"/>
      <c r="EK901" s="36"/>
      <c r="EL901" s="36"/>
      <c r="EM901" s="36"/>
      <c r="EN901" s="36"/>
      <c r="EO901" s="36"/>
      <c r="EP901" s="36"/>
      <c r="EQ901" s="36"/>
      <c r="ER901" s="36"/>
      <c r="ES901" s="36"/>
      <c r="ET901" s="36"/>
      <c r="EU901" s="36"/>
    </row>
    <row r="902" spans="1:151" ht="183.75" customHeight="1" x14ac:dyDescent="0.3">
      <c r="A902" s="36"/>
      <c r="B902" s="36"/>
      <c r="C902" s="36"/>
      <c r="D902" s="36"/>
      <c r="E902" s="37"/>
      <c r="F902" s="36"/>
      <c r="G902" s="36"/>
      <c r="H902" s="36"/>
      <c r="I902" s="37"/>
      <c r="J902" s="38"/>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8"/>
      <c r="AS902" s="36"/>
      <c r="AT902" s="36"/>
      <c r="AU902" s="36"/>
      <c r="AV902" s="36"/>
      <c r="AW902" s="36"/>
      <c r="AX902" s="36"/>
      <c r="AY902" s="36"/>
      <c r="AZ902" s="36"/>
      <c r="BA902" s="36"/>
      <c r="BB902" s="36"/>
      <c r="BC902" s="36"/>
      <c r="BD902" s="36"/>
      <c r="BE902" s="36"/>
      <c r="BF902" s="36"/>
      <c r="BG902" s="36"/>
      <c r="BH902" s="36"/>
      <c r="BI902" s="36"/>
      <c r="BJ902" s="36"/>
      <c r="BK902" s="36"/>
      <c r="BL902" s="36"/>
      <c r="BM902" s="36"/>
      <c r="BN902" s="36"/>
      <c r="BO902" s="36"/>
      <c r="BP902" s="36"/>
      <c r="BQ902" s="36"/>
      <c r="BR902" s="36"/>
      <c r="BS902" s="36"/>
      <c r="BT902" s="36"/>
      <c r="BU902" s="36"/>
      <c r="BV902" s="36"/>
      <c r="BW902" s="36"/>
      <c r="BX902" s="36"/>
      <c r="BY902" s="36"/>
      <c r="BZ902" s="36"/>
      <c r="CA902" s="36"/>
      <c r="CB902" s="36"/>
      <c r="CC902" s="36"/>
      <c r="CD902" s="36"/>
      <c r="CE902" s="36"/>
      <c r="CF902" s="36"/>
      <c r="CG902" s="36"/>
      <c r="CH902" s="36"/>
      <c r="CI902" s="36"/>
      <c r="CJ902" s="36"/>
      <c r="CK902" s="36"/>
      <c r="CL902" s="36"/>
      <c r="CM902" s="36"/>
      <c r="CN902" s="36"/>
      <c r="CO902" s="36"/>
      <c r="CP902" s="36"/>
      <c r="CQ902" s="36"/>
      <c r="CR902" s="36"/>
      <c r="CS902" s="36"/>
      <c r="CT902" s="36"/>
      <c r="CU902" s="36"/>
      <c r="CV902" s="36"/>
      <c r="CW902" s="36"/>
      <c r="CX902" s="36"/>
      <c r="CY902" s="36"/>
      <c r="CZ902" s="36"/>
      <c r="DA902" s="36"/>
      <c r="DB902" s="36"/>
      <c r="DC902" s="36"/>
      <c r="DD902" s="36"/>
      <c r="DE902" s="36"/>
      <c r="DF902" s="36"/>
      <c r="DG902" s="36"/>
      <c r="DH902" s="36"/>
      <c r="DI902" s="36"/>
      <c r="DJ902" s="36"/>
      <c r="DK902" s="36"/>
      <c r="DL902" s="36"/>
      <c r="DM902" s="36"/>
      <c r="DN902" s="36"/>
      <c r="DO902" s="36"/>
      <c r="DP902" s="36"/>
      <c r="DQ902" s="36"/>
      <c r="DR902" s="36"/>
      <c r="DS902" s="36"/>
      <c r="DT902" s="36"/>
      <c r="DU902" s="36"/>
      <c r="DV902" s="36"/>
      <c r="DW902" s="36"/>
      <c r="DX902" s="36"/>
      <c r="DY902" s="36"/>
      <c r="DZ902" s="36"/>
      <c r="EA902" s="36"/>
      <c r="EB902" s="36"/>
      <c r="EC902" s="36"/>
      <c r="ED902" s="36"/>
      <c r="EE902" s="36"/>
      <c r="EF902" s="36"/>
      <c r="EG902" s="36"/>
      <c r="EH902" s="36"/>
      <c r="EI902" s="36"/>
      <c r="EJ902" s="36"/>
      <c r="EK902" s="36"/>
      <c r="EL902" s="36"/>
      <c r="EM902" s="36"/>
      <c r="EN902" s="36"/>
      <c r="EO902" s="36"/>
      <c r="EP902" s="36"/>
      <c r="EQ902" s="36"/>
      <c r="ER902" s="36"/>
      <c r="ES902" s="36"/>
      <c r="ET902" s="36"/>
      <c r="EU902" s="36"/>
    </row>
    <row r="903" spans="1:151" ht="183.75" customHeight="1" x14ac:dyDescent="0.3">
      <c r="A903" s="36"/>
      <c r="B903" s="36"/>
      <c r="C903" s="36"/>
      <c r="D903" s="36"/>
      <c r="E903" s="37"/>
      <c r="F903" s="36"/>
      <c r="G903" s="36"/>
      <c r="H903" s="36"/>
      <c r="I903" s="37"/>
      <c r="J903" s="38"/>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8"/>
      <c r="AS903" s="36"/>
      <c r="AT903" s="36"/>
      <c r="AU903" s="36"/>
      <c r="AV903" s="36"/>
      <c r="AW903" s="36"/>
      <c r="AX903" s="36"/>
      <c r="AY903" s="36"/>
      <c r="AZ903" s="36"/>
      <c r="BA903" s="36"/>
      <c r="BB903" s="36"/>
      <c r="BC903" s="36"/>
      <c r="BD903" s="36"/>
      <c r="BE903" s="36"/>
      <c r="BF903" s="36"/>
      <c r="BG903" s="36"/>
      <c r="BH903" s="36"/>
      <c r="BI903" s="36"/>
      <c r="BJ903" s="36"/>
      <c r="BK903" s="36"/>
      <c r="BL903" s="36"/>
      <c r="BM903" s="36"/>
      <c r="BN903" s="36"/>
      <c r="BO903" s="36"/>
      <c r="BP903" s="36"/>
      <c r="BQ903" s="36"/>
      <c r="BR903" s="36"/>
      <c r="BS903" s="36"/>
      <c r="BT903" s="36"/>
      <c r="BU903" s="36"/>
      <c r="BV903" s="36"/>
      <c r="BW903" s="36"/>
      <c r="BX903" s="36"/>
      <c r="BY903" s="36"/>
      <c r="BZ903" s="36"/>
      <c r="CA903" s="36"/>
      <c r="CB903" s="36"/>
      <c r="CC903" s="36"/>
      <c r="CD903" s="36"/>
      <c r="CE903" s="36"/>
      <c r="CF903" s="36"/>
      <c r="CG903" s="36"/>
      <c r="CH903" s="36"/>
      <c r="CI903" s="36"/>
      <c r="CJ903" s="36"/>
      <c r="CK903" s="36"/>
      <c r="CL903" s="36"/>
      <c r="CM903" s="36"/>
      <c r="CN903" s="36"/>
      <c r="CO903" s="36"/>
      <c r="CP903" s="36"/>
      <c r="CQ903" s="36"/>
      <c r="CR903" s="36"/>
      <c r="CS903" s="36"/>
      <c r="CT903" s="36"/>
      <c r="CU903" s="36"/>
      <c r="CV903" s="36"/>
      <c r="CW903" s="36"/>
      <c r="CX903" s="36"/>
      <c r="CY903" s="36"/>
      <c r="CZ903" s="36"/>
      <c r="DA903" s="36"/>
      <c r="DB903" s="36"/>
      <c r="DC903" s="36"/>
      <c r="DD903" s="36"/>
      <c r="DE903" s="36"/>
      <c r="DF903" s="36"/>
      <c r="DG903" s="36"/>
      <c r="DH903" s="36"/>
      <c r="DI903" s="36"/>
      <c r="DJ903" s="36"/>
      <c r="DK903" s="36"/>
      <c r="DL903" s="36"/>
      <c r="DM903" s="36"/>
      <c r="DN903" s="36"/>
      <c r="DO903" s="36"/>
      <c r="DP903" s="36"/>
      <c r="DQ903" s="36"/>
      <c r="DR903" s="36"/>
      <c r="DS903" s="36"/>
      <c r="DT903" s="36"/>
      <c r="DU903" s="36"/>
      <c r="DV903" s="36"/>
      <c r="DW903" s="36"/>
      <c r="DX903" s="36"/>
      <c r="DY903" s="36"/>
      <c r="DZ903" s="36"/>
      <c r="EA903" s="36"/>
      <c r="EB903" s="36"/>
      <c r="EC903" s="36"/>
      <c r="ED903" s="36"/>
      <c r="EE903" s="36"/>
      <c r="EF903" s="36"/>
      <c r="EG903" s="36"/>
      <c r="EH903" s="36"/>
      <c r="EI903" s="36"/>
      <c r="EJ903" s="36"/>
      <c r="EK903" s="36"/>
      <c r="EL903" s="36"/>
      <c r="EM903" s="36"/>
      <c r="EN903" s="36"/>
      <c r="EO903" s="36"/>
      <c r="EP903" s="36"/>
      <c r="EQ903" s="36"/>
      <c r="ER903" s="36"/>
      <c r="ES903" s="36"/>
      <c r="ET903" s="36"/>
      <c r="EU903" s="36"/>
    </row>
    <row r="904" spans="1:151" ht="183.75" customHeight="1" x14ac:dyDescent="0.3">
      <c r="A904" s="36"/>
      <c r="B904" s="36"/>
      <c r="C904" s="36"/>
      <c r="D904" s="36"/>
      <c r="E904" s="37"/>
      <c r="F904" s="36"/>
      <c r="G904" s="36"/>
      <c r="H904" s="36"/>
      <c r="I904" s="37"/>
      <c r="J904" s="38"/>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8"/>
      <c r="AS904" s="36"/>
      <c r="AT904" s="36"/>
      <c r="AU904" s="36"/>
      <c r="AV904" s="36"/>
      <c r="AW904" s="36"/>
      <c r="AX904" s="36"/>
      <c r="AY904" s="36"/>
      <c r="AZ904" s="36"/>
      <c r="BA904" s="36"/>
      <c r="BB904" s="36"/>
      <c r="BC904" s="36"/>
      <c r="BD904" s="36"/>
      <c r="BE904" s="36"/>
      <c r="BF904" s="36"/>
      <c r="BG904" s="36"/>
      <c r="BH904" s="36"/>
      <c r="BI904" s="36"/>
      <c r="BJ904" s="36"/>
      <c r="BK904" s="36"/>
      <c r="BL904" s="36"/>
      <c r="BM904" s="36"/>
      <c r="BN904" s="36"/>
      <c r="BO904" s="36"/>
      <c r="BP904" s="36"/>
      <c r="BQ904" s="36"/>
      <c r="BR904" s="36"/>
      <c r="BS904" s="36"/>
      <c r="BT904" s="36"/>
      <c r="BU904" s="36"/>
      <c r="BV904" s="36"/>
      <c r="BW904" s="36"/>
      <c r="BX904" s="36"/>
      <c r="BY904" s="36"/>
      <c r="BZ904" s="36"/>
      <c r="CA904" s="36"/>
      <c r="CB904" s="36"/>
      <c r="CC904" s="36"/>
      <c r="CD904" s="36"/>
      <c r="CE904" s="36"/>
      <c r="CF904" s="36"/>
      <c r="CG904" s="36"/>
      <c r="CH904" s="36"/>
      <c r="CI904" s="36"/>
      <c r="CJ904" s="36"/>
      <c r="CK904" s="36"/>
      <c r="CL904" s="36"/>
      <c r="CM904" s="36"/>
      <c r="CN904" s="36"/>
      <c r="CO904" s="36"/>
      <c r="CP904" s="36"/>
      <c r="CQ904" s="36"/>
      <c r="CR904" s="36"/>
      <c r="CS904" s="36"/>
      <c r="CT904" s="36"/>
      <c r="CU904" s="36"/>
      <c r="CV904" s="36"/>
      <c r="CW904" s="36"/>
      <c r="CX904" s="36"/>
      <c r="CY904" s="36"/>
      <c r="CZ904" s="36"/>
      <c r="DA904" s="36"/>
      <c r="DB904" s="36"/>
      <c r="DC904" s="36"/>
      <c r="DD904" s="36"/>
      <c r="DE904" s="36"/>
      <c r="DF904" s="36"/>
      <c r="DG904" s="36"/>
      <c r="DH904" s="36"/>
      <c r="DI904" s="36"/>
      <c r="DJ904" s="36"/>
      <c r="DK904" s="36"/>
      <c r="DL904" s="36"/>
      <c r="DM904" s="36"/>
      <c r="DN904" s="36"/>
      <c r="DO904" s="36"/>
      <c r="DP904" s="36"/>
      <c r="DQ904" s="36"/>
      <c r="DR904" s="36"/>
      <c r="DS904" s="36"/>
      <c r="DT904" s="36"/>
      <c r="DU904" s="36"/>
      <c r="DV904" s="36"/>
      <c r="DW904" s="36"/>
      <c r="DX904" s="36"/>
      <c r="DY904" s="36"/>
      <c r="DZ904" s="36"/>
      <c r="EA904" s="36"/>
      <c r="EB904" s="36"/>
      <c r="EC904" s="36"/>
      <c r="ED904" s="36"/>
      <c r="EE904" s="36"/>
      <c r="EF904" s="36"/>
      <c r="EG904" s="36"/>
      <c r="EH904" s="36"/>
      <c r="EI904" s="36"/>
      <c r="EJ904" s="36"/>
      <c r="EK904" s="36"/>
      <c r="EL904" s="36"/>
      <c r="EM904" s="36"/>
      <c r="EN904" s="36"/>
      <c r="EO904" s="36"/>
      <c r="EP904" s="36"/>
      <c r="EQ904" s="36"/>
      <c r="ER904" s="36"/>
      <c r="ES904" s="36"/>
      <c r="ET904" s="36"/>
      <c r="EU904" s="36"/>
    </row>
    <row r="905" spans="1:151" ht="183.75" customHeight="1" x14ac:dyDescent="0.3">
      <c r="A905" s="36"/>
      <c r="B905" s="36"/>
      <c r="C905" s="36"/>
      <c r="D905" s="36"/>
      <c r="E905" s="37"/>
      <c r="F905" s="36"/>
      <c r="G905" s="36"/>
      <c r="H905" s="36"/>
      <c r="I905" s="37"/>
      <c r="J905" s="38"/>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8"/>
      <c r="AS905" s="36"/>
      <c r="AT905" s="36"/>
      <c r="AU905" s="36"/>
      <c r="AV905" s="36"/>
      <c r="AW905" s="36"/>
      <c r="AX905" s="36"/>
      <c r="AY905" s="36"/>
      <c r="AZ905" s="36"/>
      <c r="BA905" s="36"/>
      <c r="BB905" s="36"/>
      <c r="BC905" s="36"/>
      <c r="BD905" s="36"/>
      <c r="BE905" s="36"/>
      <c r="BF905" s="36"/>
      <c r="BG905" s="36"/>
      <c r="BH905" s="36"/>
      <c r="BI905" s="36"/>
      <c r="BJ905" s="36"/>
      <c r="BK905" s="36"/>
      <c r="BL905" s="36"/>
      <c r="BM905" s="36"/>
      <c r="BN905" s="36"/>
      <c r="BO905" s="36"/>
      <c r="BP905" s="36"/>
      <c r="BQ905" s="36"/>
      <c r="BR905" s="36"/>
      <c r="BS905" s="36"/>
      <c r="BT905" s="36"/>
      <c r="BU905" s="36"/>
      <c r="BV905" s="36"/>
      <c r="BW905" s="36"/>
      <c r="BX905" s="36"/>
      <c r="BY905" s="36"/>
      <c r="BZ905" s="36"/>
      <c r="CA905" s="36"/>
      <c r="CB905" s="36"/>
      <c r="CC905" s="36"/>
      <c r="CD905" s="36"/>
      <c r="CE905" s="36"/>
      <c r="CF905" s="36"/>
      <c r="CG905" s="36"/>
      <c r="CH905" s="36"/>
      <c r="CI905" s="36"/>
      <c r="CJ905" s="36"/>
      <c r="CK905" s="36"/>
      <c r="CL905" s="36"/>
      <c r="CM905" s="36"/>
      <c r="CN905" s="36"/>
      <c r="CO905" s="36"/>
      <c r="CP905" s="36"/>
      <c r="CQ905" s="36"/>
      <c r="CR905" s="36"/>
      <c r="CS905" s="36"/>
      <c r="CT905" s="36"/>
      <c r="CU905" s="36"/>
      <c r="CV905" s="36"/>
      <c r="CW905" s="36"/>
      <c r="CX905" s="36"/>
      <c r="CY905" s="36"/>
      <c r="CZ905" s="36"/>
      <c r="DA905" s="36"/>
      <c r="DB905" s="36"/>
      <c r="DC905" s="36"/>
      <c r="DD905" s="36"/>
      <c r="DE905" s="36"/>
      <c r="DF905" s="36"/>
      <c r="DG905" s="36"/>
      <c r="DH905" s="36"/>
      <c r="DI905" s="36"/>
      <c r="DJ905" s="36"/>
      <c r="DK905" s="36"/>
      <c r="DL905" s="36"/>
      <c r="DM905" s="36"/>
      <c r="DN905" s="36"/>
      <c r="DO905" s="36"/>
      <c r="DP905" s="36"/>
      <c r="DQ905" s="36"/>
      <c r="DR905" s="36"/>
      <c r="DS905" s="36"/>
      <c r="DT905" s="36"/>
      <c r="DU905" s="36"/>
      <c r="DV905" s="36"/>
      <c r="DW905" s="36"/>
      <c r="DX905" s="36"/>
      <c r="DY905" s="36"/>
      <c r="DZ905" s="36"/>
      <c r="EA905" s="36"/>
      <c r="EB905" s="36"/>
      <c r="EC905" s="36"/>
      <c r="ED905" s="36"/>
      <c r="EE905" s="36"/>
      <c r="EF905" s="36"/>
      <c r="EG905" s="36"/>
      <c r="EH905" s="36"/>
      <c r="EI905" s="36"/>
      <c r="EJ905" s="36"/>
      <c r="EK905" s="36"/>
      <c r="EL905" s="36"/>
      <c r="EM905" s="36"/>
      <c r="EN905" s="36"/>
      <c r="EO905" s="36"/>
      <c r="EP905" s="36"/>
      <c r="EQ905" s="36"/>
      <c r="ER905" s="36"/>
      <c r="ES905" s="36"/>
      <c r="ET905" s="36"/>
      <c r="EU905" s="36"/>
    </row>
    <row r="906" spans="1:151" ht="183.75" customHeight="1" x14ac:dyDescent="0.3">
      <c r="A906" s="36"/>
      <c r="B906" s="36"/>
      <c r="C906" s="36"/>
      <c r="D906" s="36"/>
      <c r="E906" s="37"/>
      <c r="F906" s="36"/>
      <c r="G906" s="36"/>
      <c r="H906" s="36"/>
      <c r="I906" s="37"/>
      <c r="J906" s="38"/>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8"/>
      <c r="AS906" s="36"/>
      <c r="AT906" s="36"/>
      <c r="AU906" s="36"/>
      <c r="AV906" s="36"/>
      <c r="AW906" s="36"/>
      <c r="AX906" s="36"/>
      <c r="AY906" s="36"/>
      <c r="AZ906" s="36"/>
      <c r="BA906" s="36"/>
      <c r="BB906" s="36"/>
      <c r="BC906" s="36"/>
      <c r="BD906" s="36"/>
      <c r="BE906" s="36"/>
      <c r="BF906" s="36"/>
      <c r="BG906" s="36"/>
      <c r="BH906" s="36"/>
      <c r="BI906" s="36"/>
      <c r="BJ906" s="36"/>
      <c r="BK906" s="36"/>
      <c r="BL906" s="36"/>
      <c r="BM906" s="36"/>
      <c r="BN906" s="36"/>
      <c r="BO906" s="36"/>
      <c r="BP906" s="36"/>
      <c r="BQ906" s="36"/>
      <c r="BR906" s="36"/>
      <c r="BS906" s="36"/>
      <c r="BT906" s="36"/>
      <c r="BU906" s="36"/>
      <c r="BV906" s="36"/>
      <c r="BW906" s="36"/>
      <c r="BX906" s="36"/>
      <c r="BY906" s="36"/>
      <c r="BZ906" s="36"/>
      <c r="CA906" s="36"/>
      <c r="CB906" s="36"/>
      <c r="CC906" s="36"/>
      <c r="CD906" s="36"/>
      <c r="CE906" s="36"/>
      <c r="CF906" s="36"/>
      <c r="CG906" s="36"/>
      <c r="CH906" s="36"/>
      <c r="CI906" s="36"/>
      <c r="CJ906" s="36"/>
      <c r="CK906" s="36"/>
      <c r="CL906" s="36"/>
      <c r="CM906" s="36"/>
      <c r="CN906" s="36"/>
      <c r="CO906" s="36"/>
      <c r="CP906" s="36"/>
      <c r="CQ906" s="36"/>
      <c r="CR906" s="36"/>
      <c r="CS906" s="36"/>
      <c r="CT906" s="36"/>
      <c r="CU906" s="36"/>
      <c r="CV906" s="36"/>
      <c r="CW906" s="36"/>
      <c r="CX906" s="36"/>
      <c r="CY906" s="36"/>
      <c r="CZ906" s="36"/>
      <c r="DA906" s="36"/>
      <c r="DB906" s="36"/>
      <c r="DC906" s="36"/>
      <c r="DD906" s="36"/>
      <c r="DE906" s="36"/>
      <c r="DF906" s="36"/>
      <c r="DG906" s="36"/>
      <c r="DH906" s="36"/>
      <c r="DI906" s="36"/>
      <c r="DJ906" s="36"/>
      <c r="DK906" s="36"/>
      <c r="DL906" s="36"/>
      <c r="DM906" s="36"/>
      <c r="DN906" s="36"/>
      <c r="DO906" s="36"/>
      <c r="DP906" s="36"/>
      <c r="DQ906" s="36"/>
      <c r="DR906" s="36"/>
      <c r="DS906" s="36"/>
      <c r="DT906" s="36"/>
      <c r="DU906" s="36"/>
      <c r="DV906" s="36"/>
      <c r="DW906" s="36"/>
      <c r="DX906" s="36"/>
      <c r="DY906" s="36"/>
      <c r="DZ906" s="36"/>
      <c r="EA906" s="36"/>
      <c r="EB906" s="36"/>
      <c r="EC906" s="36"/>
      <c r="ED906" s="36"/>
      <c r="EE906" s="36"/>
      <c r="EF906" s="36"/>
      <c r="EG906" s="36"/>
      <c r="EH906" s="36"/>
      <c r="EI906" s="36"/>
      <c r="EJ906" s="36"/>
      <c r="EK906" s="36"/>
      <c r="EL906" s="36"/>
      <c r="EM906" s="36"/>
      <c r="EN906" s="36"/>
      <c r="EO906" s="36"/>
      <c r="EP906" s="36"/>
      <c r="EQ906" s="36"/>
      <c r="ER906" s="36"/>
      <c r="ES906" s="36"/>
      <c r="ET906" s="36"/>
      <c r="EU906" s="36"/>
    </row>
    <row r="907" spans="1:151" ht="183.75" customHeight="1" x14ac:dyDescent="0.3">
      <c r="A907" s="36"/>
      <c r="B907" s="36"/>
      <c r="C907" s="36"/>
      <c r="D907" s="36"/>
      <c r="E907" s="37"/>
      <c r="F907" s="36"/>
      <c r="G907" s="36"/>
      <c r="H907" s="36"/>
      <c r="I907" s="37"/>
      <c r="J907" s="38"/>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8"/>
      <c r="AS907" s="36"/>
      <c r="AT907" s="36"/>
      <c r="AU907" s="36"/>
      <c r="AV907" s="36"/>
      <c r="AW907" s="36"/>
      <c r="AX907" s="36"/>
      <c r="AY907" s="36"/>
      <c r="AZ907" s="36"/>
      <c r="BA907" s="36"/>
      <c r="BB907" s="36"/>
      <c r="BC907" s="36"/>
      <c r="BD907" s="36"/>
      <c r="BE907" s="36"/>
      <c r="BF907" s="36"/>
      <c r="BG907" s="36"/>
      <c r="BH907" s="36"/>
      <c r="BI907" s="36"/>
      <c r="BJ907" s="36"/>
      <c r="BK907" s="36"/>
      <c r="BL907" s="36"/>
      <c r="BM907" s="36"/>
      <c r="BN907" s="36"/>
      <c r="BO907" s="36"/>
      <c r="BP907" s="36"/>
      <c r="BQ907" s="36"/>
      <c r="BR907" s="36"/>
      <c r="BS907" s="36"/>
      <c r="BT907" s="36"/>
      <c r="BU907" s="36"/>
      <c r="BV907" s="36"/>
      <c r="BW907" s="36"/>
      <c r="BX907" s="36"/>
      <c r="BY907" s="36"/>
      <c r="BZ907" s="36"/>
      <c r="CA907" s="36"/>
      <c r="CB907" s="36"/>
      <c r="CC907" s="36"/>
      <c r="CD907" s="36"/>
      <c r="CE907" s="36"/>
      <c r="CF907" s="36"/>
      <c r="CG907" s="36"/>
      <c r="CH907" s="36"/>
      <c r="CI907" s="36"/>
      <c r="CJ907" s="36"/>
      <c r="CK907" s="36"/>
      <c r="CL907" s="36"/>
      <c r="CM907" s="36"/>
      <c r="CN907" s="36"/>
      <c r="CO907" s="36"/>
      <c r="CP907" s="36"/>
      <c r="CQ907" s="36"/>
      <c r="CR907" s="36"/>
      <c r="CS907" s="36"/>
      <c r="CT907" s="36"/>
      <c r="CU907" s="36"/>
      <c r="CV907" s="36"/>
      <c r="CW907" s="36"/>
      <c r="CX907" s="36"/>
      <c r="CY907" s="36"/>
      <c r="CZ907" s="36"/>
      <c r="DA907" s="36"/>
      <c r="DB907" s="36"/>
      <c r="DC907" s="36"/>
      <c r="DD907" s="36"/>
      <c r="DE907" s="36"/>
      <c r="DF907" s="36"/>
      <c r="DG907" s="36"/>
      <c r="DH907" s="36"/>
      <c r="DI907" s="36"/>
      <c r="DJ907" s="36"/>
      <c r="DK907" s="36"/>
      <c r="DL907" s="36"/>
      <c r="DM907" s="36"/>
      <c r="DN907" s="36"/>
      <c r="DO907" s="36"/>
      <c r="DP907" s="36"/>
      <c r="DQ907" s="36"/>
      <c r="DR907" s="36"/>
      <c r="DS907" s="36"/>
      <c r="DT907" s="36"/>
      <c r="DU907" s="36"/>
      <c r="DV907" s="36"/>
      <c r="DW907" s="36"/>
      <c r="DX907" s="36"/>
      <c r="DY907" s="36"/>
      <c r="DZ907" s="36"/>
      <c r="EA907" s="36"/>
      <c r="EB907" s="36"/>
      <c r="EC907" s="36"/>
      <c r="ED907" s="36"/>
      <c r="EE907" s="36"/>
      <c r="EF907" s="36"/>
      <c r="EG907" s="36"/>
      <c r="EH907" s="36"/>
      <c r="EI907" s="36"/>
      <c r="EJ907" s="36"/>
      <c r="EK907" s="36"/>
      <c r="EL907" s="36"/>
      <c r="EM907" s="36"/>
      <c r="EN907" s="36"/>
      <c r="EO907" s="36"/>
      <c r="EP907" s="36"/>
      <c r="EQ907" s="36"/>
      <c r="ER907" s="36"/>
      <c r="ES907" s="36"/>
      <c r="ET907" s="36"/>
      <c r="EU907" s="36"/>
    </row>
    <row r="908" spans="1:151" ht="183.75" customHeight="1" x14ac:dyDescent="0.3">
      <c r="A908" s="36"/>
      <c r="B908" s="36"/>
      <c r="C908" s="36"/>
      <c r="D908" s="36"/>
      <c r="E908" s="37"/>
      <c r="F908" s="36"/>
      <c r="G908" s="36"/>
      <c r="H908" s="36"/>
      <c r="I908" s="37"/>
      <c r="J908" s="38"/>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8"/>
      <c r="AS908" s="36"/>
      <c r="AT908" s="36"/>
      <c r="AU908" s="36"/>
      <c r="AV908" s="36"/>
      <c r="AW908" s="36"/>
      <c r="AX908" s="36"/>
      <c r="AY908" s="36"/>
      <c r="AZ908" s="36"/>
      <c r="BA908" s="36"/>
      <c r="BB908" s="36"/>
      <c r="BC908" s="36"/>
      <c r="BD908" s="36"/>
      <c r="BE908" s="36"/>
      <c r="BF908" s="36"/>
      <c r="BG908" s="36"/>
      <c r="BH908" s="36"/>
      <c r="BI908" s="36"/>
      <c r="BJ908" s="36"/>
      <c r="BK908" s="36"/>
      <c r="BL908" s="36"/>
      <c r="BM908" s="36"/>
      <c r="BN908" s="36"/>
      <c r="BO908" s="36"/>
      <c r="BP908" s="36"/>
      <c r="BQ908" s="36"/>
      <c r="BR908" s="36"/>
      <c r="BS908" s="36"/>
      <c r="BT908" s="36"/>
      <c r="BU908" s="36"/>
      <c r="BV908" s="36"/>
      <c r="BW908" s="36"/>
      <c r="BX908" s="36"/>
      <c r="BY908" s="36"/>
      <c r="BZ908" s="36"/>
      <c r="CA908" s="36"/>
      <c r="CB908" s="36"/>
      <c r="CC908" s="36"/>
      <c r="CD908" s="36"/>
      <c r="CE908" s="36"/>
      <c r="CF908" s="36"/>
      <c r="CG908" s="36"/>
      <c r="CH908" s="36"/>
      <c r="CI908" s="36"/>
      <c r="CJ908" s="36"/>
      <c r="CK908" s="36"/>
      <c r="CL908" s="36"/>
      <c r="CM908" s="36"/>
      <c r="CN908" s="36"/>
      <c r="CO908" s="36"/>
      <c r="CP908" s="36"/>
      <c r="CQ908" s="36"/>
      <c r="CR908" s="36"/>
      <c r="CS908" s="36"/>
      <c r="CT908" s="36"/>
      <c r="CU908" s="36"/>
      <c r="CV908" s="36"/>
      <c r="CW908" s="36"/>
      <c r="CX908" s="36"/>
      <c r="CY908" s="36"/>
      <c r="CZ908" s="36"/>
      <c r="DA908" s="36"/>
      <c r="DB908" s="36"/>
      <c r="DC908" s="36"/>
      <c r="DD908" s="36"/>
      <c r="DE908" s="36"/>
      <c r="DF908" s="36"/>
      <c r="DG908" s="36"/>
      <c r="DH908" s="36"/>
      <c r="DI908" s="36"/>
      <c r="DJ908" s="36"/>
      <c r="DK908" s="36"/>
      <c r="DL908" s="36"/>
      <c r="DM908" s="36"/>
      <c r="DN908" s="36"/>
      <c r="DO908" s="36"/>
      <c r="DP908" s="36"/>
      <c r="DQ908" s="36"/>
      <c r="DR908" s="36"/>
      <c r="DS908" s="36"/>
      <c r="DT908" s="36"/>
      <c r="DU908" s="36"/>
      <c r="DV908" s="36"/>
      <c r="DW908" s="36"/>
      <c r="DX908" s="36"/>
      <c r="DY908" s="36"/>
      <c r="DZ908" s="36"/>
      <c r="EA908" s="36"/>
      <c r="EB908" s="36"/>
      <c r="EC908" s="36"/>
      <c r="ED908" s="36"/>
      <c r="EE908" s="36"/>
      <c r="EF908" s="36"/>
      <c r="EG908" s="36"/>
      <c r="EH908" s="36"/>
      <c r="EI908" s="36"/>
      <c r="EJ908" s="36"/>
      <c r="EK908" s="36"/>
      <c r="EL908" s="36"/>
      <c r="EM908" s="36"/>
      <c r="EN908" s="36"/>
      <c r="EO908" s="36"/>
      <c r="EP908" s="36"/>
      <c r="EQ908" s="36"/>
      <c r="ER908" s="36"/>
      <c r="ES908" s="36"/>
      <c r="ET908" s="36"/>
      <c r="EU908" s="36"/>
    </row>
    <row r="909" spans="1:151" ht="183.75" customHeight="1" x14ac:dyDescent="0.3">
      <c r="A909" s="36"/>
      <c r="B909" s="36"/>
      <c r="C909" s="36"/>
      <c r="D909" s="36"/>
      <c r="E909" s="37"/>
      <c r="F909" s="36"/>
      <c r="G909" s="36"/>
      <c r="H909" s="36"/>
      <c r="I909" s="37"/>
      <c r="J909" s="38"/>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8"/>
      <c r="AS909" s="36"/>
      <c r="AT909" s="36"/>
      <c r="AU909" s="36"/>
      <c r="AV909" s="36"/>
      <c r="AW909" s="36"/>
      <c r="AX909" s="36"/>
      <c r="AY909" s="36"/>
      <c r="AZ909" s="36"/>
      <c r="BA909" s="36"/>
      <c r="BB909" s="36"/>
      <c r="BC909" s="36"/>
      <c r="BD909" s="36"/>
      <c r="BE909" s="36"/>
      <c r="BF909" s="36"/>
      <c r="BG909" s="36"/>
      <c r="BH909" s="36"/>
      <c r="BI909" s="36"/>
      <c r="BJ909" s="36"/>
      <c r="BK909" s="36"/>
      <c r="BL909" s="36"/>
      <c r="BM909" s="36"/>
      <c r="BN909" s="36"/>
      <c r="BO909" s="36"/>
      <c r="BP909" s="36"/>
      <c r="BQ909" s="36"/>
      <c r="BR909" s="36"/>
      <c r="BS909" s="36"/>
      <c r="BT909" s="36"/>
      <c r="BU909" s="36"/>
      <c r="BV909" s="36"/>
      <c r="BW909" s="36"/>
      <c r="BX909" s="36"/>
      <c r="BY909" s="36"/>
      <c r="BZ909" s="36"/>
      <c r="CA909" s="36"/>
      <c r="CB909" s="36"/>
      <c r="CC909" s="36"/>
      <c r="CD909" s="36"/>
      <c r="CE909" s="36"/>
      <c r="CF909" s="36"/>
      <c r="CG909" s="36"/>
      <c r="CH909" s="36"/>
      <c r="CI909" s="36"/>
      <c r="CJ909" s="36"/>
      <c r="CK909" s="36"/>
      <c r="CL909" s="36"/>
      <c r="CM909" s="36"/>
      <c r="CN909" s="36"/>
      <c r="CO909" s="36"/>
      <c r="CP909" s="36"/>
      <c r="CQ909" s="36"/>
      <c r="CR909" s="36"/>
      <c r="CS909" s="36"/>
      <c r="CT909" s="36"/>
      <c r="CU909" s="36"/>
      <c r="CV909" s="36"/>
      <c r="CW909" s="36"/>
      <c r="CX909" s="36"/>
      <c r="CY909" s="36"/>
      <c r="CZ909" s="36"/>
      <c r="DA909" s="36"/>
      <c r="DB909" s="36"/>
      <c r="DC909" s="36"/>
      <c r="DD909" s="36"/>
      <c r="DE909" s="36"/>
      <c r="DF909" s="36"/>
      <c r="DG909" s="36"/>
      <c r="DH909" s="36"/>
      <c r="DI909" s="36"/>
      <c r="DJ909" s="36"/>
      <c r="DK909" s="36"/>
      <c r="DL909" s="36"/>
      <c r="DM909" s="36"/>
      <c r="DN909" s="36"/>
      <c r="DO909" s="36"/>
      <c r="DP909" s="36"/>
      <c r="DQ909" s="36"/>
      <c r="DR909" s="36"/>
      <c r="DS909" s="36"/>
      <c r="DT909" s="36"/>
      <c r="DU909" s="36"/>
      <c r="DV909" s="36"/>
      <c r="DW909" s="36"/>
      <c r="DX909" s="36"/>
      <c r="DY909" s="36"/>
      <c r="DZ909" s="36"/>
      <c r="EA909" s="36"/>
      <c r="EB909" s="36"/>
      <c r="EC909" s="36"/>
      <c r="ED909" s="36"/>
      <c r="EE909" s="36"/>
      <c r="EF909" s="36"/>
      <c r="EG909" s="36"/>
      <c r="EH909" s="36"/>
      <c r="EI909" s="36"/>
      <c r="EJ909" s="36"/>
      <c r="EK909" s="36"/>
      <c r="EL909" s="36"/>
      <c r="EM909" s="36"/>
      <c r="EN909" s="36"/>
      <c r="EO909" s="36"/>
      <c r="EP909" s="36"/>
      <c r="EQ909" s="36"/>
      <c r="ER909" s="36"/>
      <c r="ES909" s="36"/>
      <c r="ET909" s="36"/>
      <c r="EU909" s="36"/>
    </row>
    <row r="910" spans="1:151" ht="183.75" customHeight="1" x14ac:dyDescent="0.3">
      <c r="A910" s="36"/>
      <c r="B910" s="36"/>
      <c r="C910" s="36"/>
      <c r="D910" s="36"/>
      <c r="E910" s="37"/>
      <c r="F910" s="36"/>
      <c r="G910" s="36"/>
      <c r="H910" s="36"/>
      <c r="I910" s="37"/>
      <c r="J910" s="38"/>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8"/>
      <c r="AS910" s="36"/>
      <c r="AT910" s="36"/>
      <c r="AU910" s="36"/>
      <c r="AV910" s="36"/>
      <c r="AW910" s="36"/>
      <c r="AX910" s="36"/>
      <c r="AY910" s="36"/>
      <c r="AZ910" s="36"/>
      <c r="BA910" s="36"/>
      <c r="BB910" s="36"/>
      <c r="BC910" s="36"/>
      <c r="BD910" s="36"/>
      <c r="BE910" s="36"/>
      <c r="BF910" s="36"/>
      <c r="BG910" s="36"/>
      <c r="BH910" s="36"/>
      <c r="BI910" s="36"/>
      <c r="BJ910" s="36"/>
      <c r="BK910" s="36"/>
      <c r="BL910" s="36"/>
      <c r="BM910" s="36"/>
      <c r="BN910" s="36"/>
      <c r="BO910" s="36"/>
      <c r="BP910" s="36"/>
      <c r="BQ910" s="36"/>
      <c r="BR910" s="36"/>
      <c r="BS910" s="36"/>
      <c r="BT910" s="36"/>
      <c r="BU910" s="36"/>
      <c r="BV910" s="36"/>
      <c r="BW910" s="36"/>
      <c r="BX910" s="36"/>
      <c r="BY910" s="36"/>
      <c r="BZ910" s="36"/>
      <c r="CA910" s="36"/>
      <c r="CB910" s="36"/>
      <c r="CC910" s="36"/>
      <c r="CD910" s="36"/>
      <c r="CE910" s="36"/>
      <c r="CF910" s="36"/>
      <c r="CG910" s="36"/>
      <c r="CH910" s="36"/>
      <c r="CI910" s="36"/>
      <c r="CJ910" s="36"/>
      <c r="CK910" s="36"/>
      <c r="CL910" s="36"/>
      <c r="CM910" s="36"/>
      <c r="CN910" s="36"/>
      <c r="CO910" s="36"/>
      <c r="CP910" s="36"/>
      <c r="CQ910" s="36"/>
      <c r="CR910" s="36"/>
      <c r="CS910" s="36"/>
      <c r="CT910" s="36"/>
      <c r="CU910" s="36"/>
      <c r="CV910" s="36"/>
      <c r="CW910" s="36"/>
      <c r="CX910" s="36"/>
      <c r="CY910" s="36"/>
      <c r="CZ910" s="36"/>
      <c r="DA910" s="36"/>
      <c r="DB910" s="36"/>
      <c r="DC910" s="36"/>
      <c r="DD910" s="36"/>
      <c r="DE910" s="36"/>
      <c r="DF910" s="36"/>
      <c r="DG910" s="36"/>
      <c r="DH910" s="36"/>
      <c r="DI910" s="36"/>
      <c r="DJ910" s="36"/>
      <c r="DK910" s="36"/>
      <c r="DL910" s="36"/>
      <c r="DM910" s="36"/>
      <c r="DN910" s="36"/>
      <c r="DO910" s="36"/>
      <c r="DP910" s="36"/>
      <c r="DQ910" s="36"/>
      <c r="DR910" s="36"/>
      <c r="DS910" s="36"/>
      <c r="DT910" s="36"/>
      <c r="DU910" s="36"/>
      <c r="DV910" s="36"/>
      <c r="DW910" s="36"/>
      <c r="DX910" s="36"/>
      <c r="DY910" s="36"/>
      <c r="DZ910" s="36"/>
      <c r="EA910" s="36"/>
      <c r="EB910" s="36"/>
      <c r="EC910" s="36"/>
      <c r="ED910" s="36"/>
      <c r="EE910" s="36"/>
      <c r="EF910" s="36"/>
      <c r="EG910" s="36"/>
      <c r="EH910" s="36"/>
      <c r="EI910" s="36"/>
      <c r="EJ910" s="36"/>
      <c r="EK910" s="36"/>
      <c r="EL910" s="36"/>
      <c r="EM910" s="36"/>
      <c r="EN910" s="36"/>
      <c r="EO910" s="36"/>
      <c r="EP910" s="36"/>
      <c r="EQ910" s="36"/>
      <c r="ER910" s="36"/>
      <c r="ES910" s="36"/>
      <c r="ET910" s="36"/>
      <c r="EU910" s="36"/>
    </row>
    <row r="911" spans="1:151" ht="183.75" customHeight="1" x14ac:dyDescent="0.3">
      <c r="A911" s="36"/>
      <c r="B911" s="36"/>
      <c r="C911" s="36"/>
      <c r="D911" s="36"/>
      <c r="E911" s="37"/>
      <c r="F911" s="36"/>
      <c r="G911" s="36"/>
      <c r="H911" s="36"/>
      <c r="I911" s="37"/>
      <c r="J911" s="38"/>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8"/>
      <c r="AS911" s="36"/>
      <c r="AT911" s="36"/>
      <c r="AU911" s="36"/>
      <c r="AV911" s="36"/>
      <c r="AW911" s="36"/>
      <c r="AX911" s="36"/>
      <c r="AY911" s="36"/>
      <c r="AZ911" s="36"/>
      <c r="BA911" s="36"/>
      <c r="BB911" s="36"/>
      <c r="BC911" s="36"/>
      <c r="BD911" s="36"/>
      <c r="BE911" s="36"/>
      <c r="BF911" s="36"/>
      <c r="BG911" s="36"/>
      <c r="BH911" s="36"/>
      <c r="BI911" s="36"/>
      <c r="BJ911" s="36"/>
      <c r="BK911" s="36"/>
      <c r="BL911" s="36"/>
      <c r="BM911" s="36"/>
      <c r="BN911" s="36"/>
      <c r="BO911" s="36"/>
      <c r="BP911" s="36"/>
      <c r="BQ911" s="36"/>
      <c r="BR911" s="36"/>
      <c r="BS911" s="36"/>
      <c r="BT911" s="36"/>
      <c r="BU911" s="36"/>
      <c r="BV911" s="36"/>
      <c r="BW911" s="36"/>
      <c r="BX911" s="36"/>
      <c r="BY911" s="36"/>
      <c r="BZ911" s="36"/>
      <c r="CA911" s="36"/>
      <c r="CB911" s="36"/>
      <c r="CC911" s="36"/>
      <c r="CD911" s="36"/>
      <c r="CE911" s="36"/>
      <c r="CF911" s="36"/>
      <c r="CG911" s="36"/>
      <c r="CH911" s="36"/>
      <c r="CI911" s="36"/>
      <c r="CJ911" s="36"/>
      <c r="CK911" s="36"/>
      <c r="CL911" s="36"/>
      <c r="CM911" s="36"/>
      <c r="CN911" s="36"/>
      <c r="CO911" s="36"/>
      <c r="CP911" s="36"/>
      <c r="CQ911" s="36"/>
      <c r="CR911" s="36"/>
      <c r="CS911" s="36"/>
      <c r="CT911" s="36"/>
      <c r="CU911" s="36"/>
      <c r="CV911" s="36"/>
      <c r="CW911" s="36"/>
      <c r="CX911" s="36"/>
      <c r="CY911" s="36"/>
      <c r="CZ911" s="36"/>
      <c r="DA911" s="36"/>
      <c r="DB911" s="36"/>
      <c r="DC911" s="36"/>
      <c r="DD911" s="36"/>
      <c r="DE911" s="36"/>
      <c r="DF911" s="36"/>
      <c r="DG911" s="36"/>
      <c r="DH911" s="36"/>
      <c r="DI911" s="36"/>
      <c r="DJ911" s="36"/>
      <c r="DK911" s="36"/>
      <c r="DL911" s="36"/>
      <c r="DM911" s="36"/>
      <c r="DN911" s="36"/>
      <c r="DO911" s="36"/>
      <c r="DP911" s="36"/>
      <c r="DQ911" s="36"/>
      <c r="DR911" s="36"/>
      <c r="DS911" s="36"/>
      <c r="DT911" s="36"/>
      <c r="DU911" s="36"/>
      <c r="DV911" s="36"/>
      <c r="DW911" s="36"/>
      <c r="DX911" s="36"/>
      <c r="DY911" s="36"/>
      <c r="DZ911" s="36"/>
      <c r="EA911" s="36"/>
      <c r="EB911" s="36"/>
      <c r="EC911" s="36"/>
      <c r="ED911" s="36"/>
      <c r="EE911" s="36"/>
      <c r="EF911" s="36"/>
      <c r="EG911" s="36"/>
      <c r="EH911" s="36"/>
      <c r="EI911" s="36"/>
      <c r="EJ911" s="36"/>
      <c r="EK911" s="36"/>
      <c r="EL911" s="36"/>
      <c r="EM911" s="36"/>
      <c r="EN911" s="36"/>
      <c r="EO911" s="36"/>
      <c r="EP911" s="36"/>
      <c r="EQ911" s="36"/>
      <c r="ER911" s="36"/>
      <c r="ES911" s="36"/>
      <c r="ET911" s="36"/>
      <c r="EU911" s="36"/>
    </row>
    <row r="912" spans="1:151" ht="183.75" customHeight="1" x14ac:dyDescent="0.3">
      <c r="A912" s="36"/>
      <c r="B912" s="36"/>
      <c r="C912" s="36"/>
      <c r="D912" s="36"/>
      <c r="E912" s="37"/>
      <c r="F912" s="36"/>
      <c r="G912" s="36"/>
      <c r="H912" s="36"/>
      <c r="I912" s="37"/>
      <c r="J912" s="38"/>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8"/>
      <c r="AS912" s="36"/>
      <c r="AT912" s="36"/>
      <c r="AU912" s="36"/>
      <c r="AV912" s="36"/>
      <c r="AW912" s="36"/>
      <c r="AX912" s="36"/>
      <c r="AY912" s="36"/>
      <c r="AZ912" s="36"/>
      <c r="BA912" s="36"/>
      <c r="BB912" s="36"/>
      <c r="BC912" s="36"/>
      <c r="BD912" s="36"/>
      <c r="BE912" s="36"/>
      <c r="BF912" s="36"/>
      <c r="BG912" s="36"/>
      <c r="BH912" s="36"/>
      <c r="BI912" s="36"/>
      <c r="BJ912" s="36"/>
      <c r="BK912" s="36"/>
      <c r="BL912" s="36"/>
      <c r="BM912" s="36"/>
      <c r="BN912" s="36"/>
      <c r="BO912" s="36"/>
      <c r="BP912" s="36"/>
      <c r="BQ912" s="36"/>
      <c r="BR912" s="36"/>
      <c r="BS912" s="36"/>
      <c r="BT912" s="36"/>
      <c r="BU912" s="36"/>
      <c r="BV912" s="36"/>
      <c r="BW912" s="36"/>
      <c r="BX912" s="36"/>
      <c r="BY912" s="36"/>
      <c r="BZ912" s="36"/>
      <c r="CA912" s="36"/>
      <c r="CB912" s="36"/>
      <c r="CC912" s="36"/>
      <c r="CD912" s="36"/>
      <c r="CE912" s="36"/>
      <c r="CF912" s="36"/>
      <c r="CG912" s="36"/>
      <c r="CH912" s="36"/>
      <c r="CI912" s="36"/>
      <c r="CJ912" s="36"/>
      <c r="CK912" s="36"/>
      <c r="CL912" s="36"/>
      <c r="CM912" s="36"/>
      <c r="CN912" s="36"/>
      <c r="CO912" s="36"/>
      <c r="CP912" s="36"/>
      <c r="CQ912" s="36"/>
      <c r="CR912" s="36"/>
      <c r="CS912" s="36"/>
      <c r="CT912" s="36"/>
      <c r="CU912" s="36"/>
      <c r="CV912" s="36"/>
      <c r="CW912" s="36"/>
      <c r="CX912" s="36"/>
      <c r="CY912" s="36"/>
      <c r="CZ912" s="36"/>
      <c r="DA912" s="36"/>
      <c r="DB912" s="36"/>
      <c r="DC912" s="36"/>
      <c r="DD912" s="36"/>
      <c r="DE912" s="36"/>
      <c r="DF912" s="36"/>
      <c r="DG912" s="36"/>
      <c r="DH912" s="36"/>
      <c r="DI912" s="36"/>
      <c r="DJ912" s="36"/>
      <c r="DK912" s="36"/>
      <c r="DL912" s="36"/>
      <c r="DM912" s="36"/>
      <c r="DN912" s="36"/>
      <c r="DO912" s="36"/>
      <c r="DP912" s="36"/>
      <c r="DQ912" s="36"/>
      <c r="DR912" s="36"/>
      <c r="DS912" s="36"/>
      <c r="DT912" s="36"/>
      <c r="DU912" s="36"/>
      <c r="DV912" s="36"/>
      <c r="DW912" s="36"/>
      <c r="DX912" s="36"/>
      <c r="DY912" s="36"/>
      <c r="DZ912" s="36"/>
      <c r="EA912" s="36"/>
      <c r="EB912" s="36"/>
      <c r="EC912" s="36"/>
      <c r="ED912" s="36"/>
      <c r="EE912" s="36"/>
      <c r="EF912" s="36"/>
      <c r="EG912" s="36"/>
      <c r="EH912" s="36"/>
      <c r="EI912" s="36"/>
      <c r="EJ912" s="36"/>
      <c r="EK912" s="36"/>
      <c r="EL912" s="36"/>
      <c r="EM912" s="36"/>
      <c r="EN912" s="36"/>
      <c r="EO912" s="36"/>
      <c r="EP912" s="36"/>
      <c r="EQ912" s="36"/>
      <c r="ER912" s="36"/>
      <c r="ES912" s="36"/>
      <c r="ET912" s="36"/>
      <c r="EU912" s="36"/>
    </row>
    <row r="913" spans="1:151" ht="183.75" customHeight="1" x14ac:dyDescent="0.3">
      <c r="A913" s="36"/>
      <c r="B913" s="36"/>
      <c r="C913" s="36"/>
      <c r="D913" s="36"/>
      <c r="E913" s="37"/>
      <c r="F913" s="36"/>
      <c r="G913" s="36"/>
      <c r="H913" s="36"/>
      <c r="I913" s="37"/>
      <c r="J913" s="38"/>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8"/>
      <c r="AS913" s="36"/>
      <c r="AT913" s="36"/>
      <c r="AU913" s="36"/>
      <c r="AV913" s="36"/>
      <c r="AW913" s="36"/>
      <c r="AX913" s="36"/>
      <c r="AY913" s="36"/>
      <c r="AZ913" s="36"/>
      <c r="BA913" s="36"/>
      <c r="BB913" s="36"/>
      <c r="BC913" s="36"/>
      <c r="BD913" s="36"/>
      <c r="BE913" s="36"/>
      <c r="BF913" s="36"/>
      <c r="BG913" s="36"/>
      <c r="BH913" s="36"/>
      <c r="BI913" s="36"/>
      <c r="BJ913" s="36"/>
      <c r="BK913" s="36"/>
      <c r="BL913" s="36"/>
      <c r="BM913" s="36"/>
      <c r="BN913" s="36"/>
      <c r="BO913" s="36"/>
      <c r="BP913" s="36"/>
      <c r="BQ913" s="36"/>
      <c r="BR913" s="36"/>
      <c r="BS913" s="36"/>
      <c r="BT913" s="36"/>
      <c r="BU913" s="36"/>
      <c r="BV913" s="36"/>
      <c r="BW913" s="36"/>
      <c r="BX913" s="36"/>
      <c r="BY913" s="36"/>
      <c r="BZ913" s="36"/>
      <c r="CA913" s="36"/>
      <c r="CB913" s="36"/>
      <c r="CC913" s="36"/>
      <c r="CD913" s="36"/>
      <c r="CE913" s="36"/>
      <c r="CF913" s="36"/>
      <c r="CG913" s="36"/>
      <c r="CH913" s="36"/>
      <c r="CI913" s="36"/>
      <c r="CJ913" s="36"/>
      <c r="CK913" s="36"/>
      <c r="CL913" s="36"/>
      <c r="CM913" s="36"/>
      <c r="CN913" s="36"/>
      <c r="CO913" s="36"/>
      <c r="CP913" s="36"/>
      <c r="CQ913" s="36"/>
      <c r="CR913" s="36"/>
      <c r="CS913" s="36"/>
      <c r="CT913" s="36"/>
      <c r="CU913" s="36"/>
      <c r="CV913" s="36"/>
      <c r="CW913" s="36"/>
      <c r="CX913" s="36"/>
      <c r="CY913" s="36"/>
      <c r="CZ913" s="36"/>
      <c r="DA913" s="36"/>
      <c r="DB913" s="36"/>
      <c r="DC913" s="36"/>
      <c r="DD913" s="36"/>
      <c r="DE913" s="36"/>
      <c r="DF913" s="36"/>
      <c r="DG913" s="36"/>
      <c r="DH913" s="36"/>
      <c r="DI913" s="36"/>
      <c r="DJ913" s="36"/>
      <c r="DK913" s="36"/>
      <c r="DL913" s="36"/>
      <c r="DM913" s="36"/>
      <c r="DN913" s="36"/>
      <c r="DO913" s="36"/>
      <c r="DP913" s="36"/>
      <c r="DQ913" s="36"/>
      <c r="DR913" s="36"/>
      <c r="DS913" s="36"/>
      <c r="DT913" s="36"/>
      <c r="DU913" s="36"/>
      <c r="DV913" s="36"/>
      <c r="DW913" s="36"/>
      <c r="DX913" s="36"/>
      <c r="DY913" s="36"/>
      <c r="DZ913" s="36"/>
      <c r="EA913" s="36"/>
      <c r="EB913" s="36"/>
      <c r="EC913" s="36"/>
      <c r="ED913" s="36"/>
      <c r="EE913" s="36"/>
      <c r="EF913" s="36"/>
      <c r="EG913" s="36"/>
      <c r="EH913" s="36"/>
      <c r="EI913" s="36"/>
      <c r="EJ913" s="36"/>
      <c r="EK913" s="36"/>
      <c r="EL913" s="36"/>
      <c r="EM913" s="36"/>
      <c r="EN913" s="36"/>
      <c r="EO913" s="36"/>
      <c r="EP913" s="36"/>
      <c r="EQ913" s="36"/>
      <c r="ER913" s="36"/>
      <c r="ES913" s="36"/>
      <c r="ET913" s="36"/>
      <c r="EU913" s="36"/>
    </row>
    <row r="914" spans="1:151" ht="183.75" customHeight="1" x14ac:dyDescent="0.3">
      <c r="A914" s="36"/>
      <c r="B914" s="36"/>
      <c r="C914" s="36"/>
      <c r="D914" s="36"/>
      <c r="E914" s="37"/>
      <c r="F914" s="36"/>
      <c r="G914" s="36"/>
      <c r="H914" s="36"/>
      <c r="I914" s="37"/>
      <c r="J914" s="38"/>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8"/>
      <c r="AS914" s="36"/>
      <c r="AT914" s="36"/>
      <c r="AU914" s="36"/>
      <c r="AV914" s="36"/>
      <c r="AW914" s="36"/>
      <c r="AX914" s="36"/>
      <c r="AY914" s="36"/>
      <c r="AZ914" s="36"/>
      <c r="BA914" s="36"/>
      <c r="BB914" s="36"/>
      <c r="BC914" s="36"/>
      <c r="BD914" s="36"/>
      <c r="BE914" s="36"/>
      <c r="BF914" s="36"/>
      <c r="BG914" s="36"/>
      <c r="BH914" s="36"/>
      <c r="BI914" s="36"/>
      <c r="BJ914" s="36"/>
      <c r="BK914" s="36"/>
      <c r="BL914" s="36"/>
      <c r="BM914" s="36"/>
      <c r="BN914" s="36"/>
      <c r="BO914" s="36"/>
      <c r="BP914" s="36"/>
      <c r="BQ914" s="36"/>
      <c r="BR914" s="36"/>
      <c r="BS914" s="36"/>
      <c r="BT914" s="36"/>
      <c r="BU914" s="36"/>
      <c r="BV914" s="36"/>
      <c r="BW914" s="36"/>
      <c r="BX914" s="36"/>
      <c r="BY914" s="36"/>
      <c r="BZ914" s="36"/>
      <c r="CA914" s="36"/>
      <c r="CB914" s="36"/>
      <c r="CC914" s="36"/>
      <c r="CD914" s="36"/>
      <c r="CE914" s="36"/>
      <c r="CF914" s="36"/>
      <c r="CG914" s="36"/>
      <c r="CH914" s="36"/>
      <c r="CI914" s="36"/>
      <c r="CJ914" s="36"/>
      <c r="CK914" s="36"/>
      <c r="CL914" s="36"/>
      <c r="CM914" s="36"/>
      <c r="CN914" s="36"/>
      <c r="CO914" s="36"/>
      <c r="CP914" s="36"/>
      <c r="CQ914" s="36"/>
      <c r="CR914" s="36"/>
      <c r="CS914" s="36"/>
      <c r="CT914" s="36"/>
      <c r="CU914" s="36"/>
      <c r="CV914" s="36"/>
      <c r="CW914" s="36"/>
      <c r="CX914" s="36"/>
      <c r="CY914" s="36"/>
      <c r="CZ914" s="36"/>
      <c r="DA914" s="36"/>
      <c r="DB914" s="36"/>
      <c r="DC914" s="36"/>
      <c r="DD914" s="36"/>
      <c r="DE914" s="36"/>
      <c r="DF914" s="36"/>
      <c r="DG914" s="36"/>
      <c r="DH914" s="36"/>
      <c r="DI914" s="36"/>
      <c r="DJ914" s="36"/>
      <c r="DK914" s="36"/>
      <c r="DL914" s="36"/>
      <c r="DM914" s="36"/>
      <c r="DN914" s="36"/>
      <c r="DO914" s="36"/>
      <c r="DP914" s="36"/>
      <c r="DQ914" s="36"/>
      <c r="DR914" s="36"/>
      <c r="DS914" s="36"/>
      <c r="DT914" s="36"/>
      <c r="DU914" s="36"/>
      <c r="DV914" s="36"/>
      <c r="DW914" s="36"/>
      <c r="DX914" s="36"/>
      <c r="DY914" s="36"/>
      <c r="DZ914" s="36"/>
      <c r="EA914" s="36"/>
      <c r="EB914" s="36"/>
      <c r="EC914" s="36"/>
      <c r="ED914" s="36"/>
      <c r="EE914" s="36"/>
      <c r="EF914" s="36"/>
      <c r="EG914" s="36"/>
      <c r="EH914" s="36"/>
      <c r="EI914" s="36"/>
      <c r="EJ914" s="36"/>
      <c r="EK914" s="36"/>
      <c r="EL914" s="36"/>
      <c r="EM914" s="36"/>
      <c r="EN914" s="36"/>
      <c r="EO914" s="36"/>
      <c r="EP914" s="36"/>
      <c r="EQ914" s="36"/>
      <c r="ER914" s="36"/>
      <c r="ES914" s="36"/>
      <c r="ET914" s="36"/>
      <c r="EU914" s="36"/>
    </row>
    <row r="915" spans="1:151" ht="183.75" customHeight="1" x14ac:dyDescent="0.3">
      <c r="A915" s="36"/>
      <c r="B915" s="36"/>
      <c r="C915" s="36"/>
      <c r="D915" s="36"/>
      <c r="E915" s="37"/>
      <c r="F915" s="36"/>
      <c r="G915" s="36"/>
      <c r="H915" s="36"/>
      <c r="I915" s="37"/>
      <c r="J915" s="38"/>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8"/>
      <c r="AS915" s="36"/>
      <c r="AT915" s="36"/>
      <c r="AU915" s="36"/>
      <c r="AV915" s="36"/>
      <c r="AW915" s="36"/>
      <c r="AX915" s="36"/>
      <c r="AY915" s="36"/>
      <c r="AZ915" s="36"/>
      <c r="BA915" s="36"/>
      <c r="BB915" s="36"/>
      <c r="BC915" s="36"/>
      <c r="BD915" s="36"/>
      <c r="BE915" s="36"/>
      <c r="BF915" s="36"/>
      <c r="BG915" s="36"/>
      <c r="BH915" s="36"/>
      <c r="BI915" s="36"/>
      <c r="BJ915" s="36"/>
      <c r="BK915" s="36"/>
      <c r="BL915" s="36"/>
      <c r="BM915" s="36"/>
      <c r="BN915" s="36"/>
      <c r="BO915" s="36"/>
      <c r="BP915" s="36"/>
      <c r="BQ915" s="36"/>
      <c r="BR915" s="36"/>
      <c r="BS915" s="36"/>
      <c r="BT915" s="36"/>
      <c r="BU915" s="36"/>
      <c r="BV915" s="36"/>
      <c r="BW915" s="36"/>
      <c r="BX915" s="36"/>
      <c r="BY915" s="36"/>
      <c r="BZ915" s="36"/>
      <c r="CA915" s="36"/>
      <c r="CB915" s="36"/>
      <c r="CC915" s="36"/>
      <c r="CD915" s="36"/>
      <c r="CE915" s="36"/>
      <c r="CF915" s="36"/>
      <c r="CG915" s="36"/>
      <c r="CH915" s="36"/>
      <c r="CI915" s="36"/>
      <c r="CJ915" s="36"/>
      <c r="CK915" s="36"/>
      <c r="CL915" s="36"/>
      <c r="CM915" s="36"/>
      <c r="CN915" s="36"/>
      <c r="CO915" s="36"/>
      <c r="CP915" s="36"/>
      <c r="CQ915" s="36"/>
      <c r="CR915" s="36"/>
      <c r="CS915" s="36"/>
      <c r="CT915" s="36"/>
      <c r="CU915" s="36"/>
      <c r="CV915" s="36"/>
      <c r="CW915" s="36"/>
      <c r="CX915" s="36"/>
      <c r="CY915" s="36"/>
      <c r="CZ915" s="36"/>
      <c r="DA915" s="36"/>
      <c r="DB915" s="36"/>
      <c r="DC915" s="36"/>
      <c r="DD915" s="36"/>
      <c r="DE915" s="36"/>
      <c r="DF915" s="36"/>
      <c r="DG915" s="36"/>
      <c r="DH915" s="36"/>
      <c r="DI915" s="36"/>
      <c r="DJ915" s="36"/>
      <c r="DK915" s="36"/>
      <c r="DL915" s="36"/>
      <c r="DM915" s="36"/>
      <c r="DN915" s="36"/>
      <c r="DO915" s="36"/>
      <c r="DP915" s="36"/>
      <c r="DQ915" s="36"/>
      <c r="DR915" s="36"/>
      <c r="DS915" s="36"/>
      <c r="DT915" s="36"/>
      <c r="DU915" s="36"/>
      <c r="DV915" s="36"/>
      <c r="DW915" s="36"/>
      <c r="DX915" s="36"/>
      <c r="DY915" s="36"/>
      <c r="DZ915" s="36"/>
      <c r="EA915" s="36"/>
      <c r="EB915" s="36"/>
      <c r="EC915" s="36"/>
      <c r="ED915" s="36"/>
      <c r="EE915" s="36"/>
      <c r="EF915" s="36"/>
      <c r="EG915" s="36"/>
      <c r="EH915" s="36"/>
      <c r="EI915" s="36"/>
      <c r="EJ915" s="36"/>
      <c r="EK915" s="36"/>
      <c r="EL915" s="36"/>
      <c r="EM915" s="36"/>
      <c r="EN915" s="36"/>
      <c r="EO915" s="36"/>
      <c r="EP915" s="36"/>
      <c r="EQ915" s="36"/>
      <c r="ER915" s="36"/>
      <c r="ES915" s="36"/>
      <c r="ET915" s="36"/>
      <c r="EU915" s="36"/>
    </row>
    <row r="916" spans="1:151" ht="183.75" customHeight="1" x14ac:dyDescent="0.3">
      <c r="A916" s="36"/>
      <c r="B916" s="36"/>
      <c r="C916" s="36"/>
      <c r="D916" s="36"/>
      <c r="E916" s="37"/>
      <c r="F916" s="36"/>
      <c r="G916" s="36"/>
      <c r="H916" s="36"/>
      <c r="I916" s="37"/>
      <c r="J916" s="38"/>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8"/>
      <c r="AS916" s="36"/>
      <c r="AT916" s="36"/>
      <c r="AU916" s="36"/>
      <c r="AV916" s="36"/>
      <c r="AW916" s="36"/>
      <c r="AX916" s="36"/>
      <c r="AY916" s="36"/>
      <c r="AZ916" s="36"/>
      <c r="BA916" s="36"/>
      <c r="BB916" s="36"/>
      <c r="BC916" s="36"/>
      <c r="BD916" s="36"/>
      <c r="BE916" s="36"/>
      <c r="BF916" s="36"/>
      <c r="BG916" s="36"/>
      <c r="BH916" s="36"/>
      <c r="BI916" s="36"/>
      <c r="BJ916" s="36"/>
      <c r="BK916" s="36"/>
      <c r="BL916" s="36"/>
      <c r="BM916" s="36"/>
      <c r="BN916" s="36"/>
      <c r="BO916" s="36"/>
      <c r="BP916" s="36"/>
      <c r="BQ916" s="36"/>
      <c r="BR916" s="36"/>
      <c r="BS916" s="36"/>
      <c r="BT916" s="36"/>
      <c r="BU916" s="36"/>
      <c r="BV916" s="36"/>
      <c r="BW916" s="36"/>
      <c r="BX916" s="36"/>
      <c r="BY916" s="36"/>
      <c r="BZ916" s="36"/>
      <c r="CA916" s="36"/>
      <c r="CB916" s="36"/>
      <c r="CC916" s="36"/>
      <c r="CD916" s="36"/>
      <c r="CE916" s="36"/>
      <c r="CF916" s="36"/>
      <c r="CG916" s="36"/>
      <c r="CH916" s="36"/>
      <c r="CI916" s="36"/>
      <c r="CJ916" s="36"/>
      <c r="CK916" s="36"/>
      <c r="CL916" s="36"/>
      <c r="CM916" s="36"/>
      <c r="CN916" s="36"/>
      <c r="CO916" s="36"/>
      <c r="CP916" s="36"/>
      <c r="CQ916" s="36"/>
      <c r="CR916" s="36"/>
      <c r="CS916" s="36"/>
      <c r="CT916" s="36"/>
      <c r="CU916" s="36"/>
      <c r="CV916" s="36"/>
      <c r="CW916" s="36"/>
      <c r="CX916" s="36"/>
      <c r="CY916" s="36"/>
      <c r="CZ916" s="36"/>
      <c r="DA916" s="36"/>
      <c r="DB916" s="36"/>
      <c r="DC916" s="36"/>
      <c r="DD916" s="36"/>
      <c r="DE916" s="36"/>
      <c r="DF916" s="36"/>
      <c r="DG916" s="36"/>
      <c r="DH916" s="36"/>
      <c r="DI916" s="36"/>
      <c r="DJ916" s="36"/>
      <c r="DK916" s="36"/>
      <c r="DL916" s="36"/>
      <c r="DM916" s="36"/>
      <c r="DN916" s="36"/>
      <c r="DO916" s="36"/>
      <c r="DP916" s="36"/>
      <c r="DQ916" s="36"/>
      <c r="DR916" s="36"/>
      <c r="DS916" s="36"/>
      <c r="DT916" s="36"/>
      <c r="DU916" s="36"/>
      <c r="DV916" s="36"/>
      <c r="DW916" s="36"/>
      <c r="DX916" s="36"/>
      <c r="DY916" s="36"/>
      <c r="DZ916" s="36"/>
      <c r="EA916" s="36"/>
      <c r="EB916" s="36"/>
      <c r="EC916" s="36"/>
      <c r="ED916" s="36"/>
      <c r="EE916" s="36"/>
      <c r="EF916" s="36"/>
      <c r="EG916" s="36"/>
      <c r="EH916" s="36"/>
      <c r="EI916" s="36"/>
      <c r="EJ916" s="36"/>
      <c r="EK916" s="36"/>
      <c r="EL916" s="36"/>
      <c r="EM916" s="36"/>
      <c r="EN916" s="36"/>
      <c r="EO916" s="36"/>
      <c r="EP916" s="36"/>
      <c r="EQ916" s="36"/>
      <c r="ER916" s="36"/>
      <c r="ES916" s="36"/>
      <c r="ET916" s="36"/>
      <c r="EU916" s="36"/>
    </row>
    <row r="917" spans="1:151" ht="183.75" customHeight="1" x14ac:dyDescent="0.3">
      <c r="A917" s="36"/>
      <c r="B917" s="36"/>
      <c r="C917" s="36"/>
      <c r="D917" s="36"/>
      <c r="E917" s="37"/>
      <c r="F917" s="36"/>
      <c r="G917" s="36"/>
      <c r="H917" s="36"/>
      <c r="I917" s="37"/>
      <c r="J917" s="38"/>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8"/>
      <c r="AS917" s="36"/>
      <c r="AT917" s="36"/>
      <c r="AU917" s="36"/>
      <c r="AV917" s="36"/>
      <c r="AW917" s="36"/>
      <c r="AX917" s="36"/>
      <c r="AY917" s="36"/>
      <c r="AZ917" s="36"/>
      <c r="BA917" s="36"/>
      <c r="BB917" s="36"/>
      <c r="BC917" s="36"/>
      <c r="BD917" s="36"/>
      <c r="BE917" s="36"/>
      <c r="BF917" s="36"/>
      <c r="BG917" s="36"/>
      <c r="BH917" s="36"/>
      <c r="BI917" s="36"/>
      <c r="BJ917" s="36"/>
      <c r="BK917" s="36"/>
      <c r="BL917" s="36"/>
      <c r="BM917" s="36"/>
      <c r="BN917" s="36"/>
      <c r="BO917" s="36"/>
      <c r="BP917" s="36"/>
      <c r="BQ917" s="36"/>
      <c r="BR917" s="36"/>
      <c r="BS917" s="36"/>
      <c r="BT917" s="36"/>
      <c r="BU917" s="36"/>
      <c r="BV917" s="36"/>
      <c r="BW917" s="36"/>
      <c r="BX917" s="36"/>
      <c r="BY917" s="36"/>
      <c r="BZ917" s="36"/>
      <c r="CA917" s="36"/>
      <c r="CB917" s="36"/>
      <c r="CC917" s="36"/>
      <c r="CD917" s="36"/>
      <c r="CE917" s="36"/>
      <c r="CF917" s="36"/>
      <c r="CG917" s="36"/>
      <c r="CH917" s="36"/>
      <c r="CI917" s="36"/>
      <c r="CJ917" s="36"/>
      <c r="CK917" s="36"/>
      <c r="CL917" s="36"/>
      <c r="CM917" s="36"/>
      <c r="CN917" s="36"/>
      <c r="CO917" s="36"/>
      <c r="CP917" s="36"/>
      <c r="CQ917" s="36"/>
      <c r="CR917" s="36"/>
      <c r="CS917" s="36"/>
      <c r="CT917" s="36"/>
      <c r="CU917" s="36"/>
      <c r="CV917" s="36"/>
      <c r="CW917" s="36"/>
      <c r="CX917" s="36"/>
      <c r="CY917" s="36"/>
      <c r="CZ917" s="36"/>
      <c r="DA917" s="36"/>
      <c r="DB917" s="36"/>
      <c r="DC917" s="36"/>
      <c r="DD917" s="36"/>
      <c r="DE917" s="36"/>
      <c r="DF917" s="36"/>
      <c r="DG917" s="36"/>
      <c r="DH917" s="36"/>
      <c r="DI917" s="36"/>
      <c r="DJ917" s="36"/>
      <c r="DK917" s="36"/>
      <c r="DL917" s="36"/>
      <c r="DM917" s="36"/>
      <c r="DN917" s="36"/>
      <c r="DO917" s="36"/>
      <c r="DP917" s="36"/>
      <c r="DQ917" s="36"/>
      <c r="DR917" s="36"/>
      <c r="DS917" s="36"/>
      <c r="DT917" s="36"/>
      <c r="DU917" s="36"/>
      <c r="DV917" s="36"/>
      <c r="DW917" s="36"/>
      <c r="DX917" s="36"/>
      <c r="DY917" s="36"/>
      <c r="DZ917" s="36"/>
      <c r="EA917" s="36"/>
      <c r="EB917" s="36"/>
      <c r="EC917" s="36"/>
      <c r="ED917" s="36"/>
      <c r="EE917" s="36"/>
      <c r="EF917" s="36"/>
      <c r="EG917" s="36"/>
      <c r="EH917" s="36"/>
      <c r="EI917" s="36"/>
      <c r="EJ917" s="36"/>
      <c r="EK917" s="36"/>
      <c r="EL917" s="36"/>
      <c r="EM917" s="36"/>
      <c r="EN917" s="36"/>
      <c r="EO917" s="36"/>
      <c r="EP917" s="36"/>
      <c r="EQ917" s="36"/>
      <c r="ER917" s="36"/>
      <c r="ES917" s="36"/>
      <c r="ET917" s="36"/>
      <c r="EU917" s="36"/>
    </row>
    <row r="918" spans="1:151" ht="183.75" customHeight="1" x14ac:dyDescent="0.3">
      <c r="A918" s="36"/>
      <c r="B918" s="36"/>
      <c r="C918" s="36"/>
      <c r="D918" s="36"/>
      <c r="E918" s="37"/>
      <c r="F918" s="36"/>
      <c r="G918" s="36"/>
      <c r="H918" s="36"/>
      <c r="I918" s="37"/>
      <c r="J918" s="38"/>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8"/>
      <c r="AS918" s="36"/>
      <c r="AT918" s="36"/>
      <c r="AU918" s="36"/>
      <c r="AV918" s="36"/>
      <c r="AW918" s="36"/>
      <c r="AX918" s="36"/>
      <c r="AY918" s="36"/>
      <c r="AZ918" s="36"/>
      <c r="BA918" s="36"/>
      <c r="BB918" s="36"/>
      <c r="BC918" s="36"/>
      <c r="BD918" s="36"/>
      <c r="BE918" s="36"/>
      <c r="BF918" s="36"/>
      <c r="BG918" s="36"/>
      <c r="BH918" s="36"/>
      <c r="BI918" s="36"/>
      <c r="BJ918" s="36"/>
      <c r="BK918" s="36"/>
      <c r="BL918" s="36"/>
      <c r="BM918" s="36"/>
      <c r="BN918" s="36"/>
      <c r="BO918" s="36"/>
      <c r="BP918" s="36"/>
      <c r="BQ918" s="36"/>
      <c r="BR918" s="36"/>
      <c r="BS918" s="36"/>
      <c r="BT918" s="36"/>
      <c r="BU918" s="36"/>
      <c r="BV918" s="36"/>
      <c r="BW918" s="36"/>
      <c r="BX918" s="36"/>
      <c r="BY918" s="36"/>
      <c r="BZ918" s="36"/>
      <c r="CA918" s="36"/>
      <c r="CB918" s="36"/>
      <c r="CC918" s="36"/>
      <c r="CD918" s="36"/>
      <c r="CE918" s="36"/>
      <c r="CF918" s="36"/>
      <c r="CG918" s="36"/>
      <c r="CH918" s="36"/>
      <c r="CI918" s="36"/>
      <c r="CJ918" s="36"/>
      <c r="CK918" s="36"/>
      <c r="CL918" s="36"/>
      <c r="CM918" s="36"/>
      <c r="CN918" s="36"/>
      <c r="CO918" s="36"/>
      <c r="CP918" s="36"/>
      <c r="CQ918" s="36"/>
      <c r="CR918" s="36"/>
      <c r="CS918" s="36"/>
      <c r="CT918" s="36"/>
      <c r="CU918" s="36"/>
      <c r="CV918" s="36"/>
      <c r="CW918" s="36"/>
      <c r="CX918" s="36"/>
      <c r="CY918" s="36"/>
      <c r="CZ918" s="36"/>
      <c r="DA918" s="36"/>
      <c r="DB918" s="36"/>
      <c r="DC918" s="36"/>
      <c r="DD918" s="36"/>
      <c r="DE918" s="36"/>
      <c r="DF918" s="36"/>
      <c r="DG918" s="36"/>
      <c r="DH918" s="36"/>
      <c r="DI918" s="36"/>
      <c r="DJ918" s="36"/>
      <c r="DK918" s="36"/>
      <c r="DL918" s="36"/>
      <c r="DM918" s="36"/>
      <c r="DN918" s="36"/>
      <c r="DO918" s="36"/>
      <c r="DP918" s="36"/>
      <c r="DQ918" s="36"/>
      <c r="DR918" s="36"/>
      <c r="DS918" s="36"/>
      <c r="DT918" s="36"/>
      <c r="DU918" s="36"/>
      <c r="DV918" s="36"/>
      <c r="DW918" s="36"/>
      <c r="DX918" s="36"/>
      <c r="DY918" s="36"/>
      <c r="DZ918" s="36"/>
      <c r="EA918" s="36"/>
      <c r="EB918" s="36"/>
      <c r="EC918" s="36"/>
      <c r="ED918" s="36"/>
      <c r="EE918" s="36"/>
      <c r="EF918" s="36"/>
      <c r="EG918" s="36"/>
      <c r="EH918" s="36"/>
      <c r="EI918" s="36"/>
      <c r="EJ918" s="36"/>
      <c r="EK918" s="36"/>
      <c r="EL918" s="36"/>
      <c r="EM918" s="36"/>
      <c r="EN918" s="36"/>
      <c r="EO918" s="36"/>
      <c r="EP918" s="36"/>
      <c r="EQ918" s="36"/>
      <c r="ER918" s="36"/>
      <c r="ES918" s="36"/>
      <c r="ET918" s="36"/>
      <c r="EU918" s="36"/>
    </row>
    <row r="919" spans="1:151" ht="183.75" customHeight="1" x14ac:dyDescent="0.3">
      <c r="A919" s="36"/>
      <c r="B919" s="36"/>
      <c r="C919" s="36"/>
      <c r="D919" s="36"/>
      <c r="E919" s="37"/>
      <c r="F919" s="36"/>
      <c r="G919" s="36"/>
      <c r="H919" s="36"/>
      <c r="I919" s="37"/>
      <c r="J919" s="38"/>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8"/>
      <c r="AS919" s="36"/>
      <c r="AT919" s="36"/>
      <c r="AU919" s="36"/>
      <c r="AV919" s="36"/>
      <c r="AW919" s="36"/>
      <c r="AX919" s="36"/>
      <c r="AY919" s="36"/>
      <c r="AZ919" s="36"/>
      <c r="BA919" s="36"/>
      <c r="BB919" s="36"/>
      <c r="BC919" s="36"/>
      <c r="BD919" s="36"/>
      <c r="BE919" s="36"/>
      <c r="BF919" s="36"/>
      <c r="BG919" s="36"/>
      <c r="BH919" s="36"/>
      <c r="BI919" s="36"/>
      <c r="BJ919" s="36"/>
      <c r="BK919" s="36"/>
      <c r="BL919" s="36"/>
      <c r="BM919" s="36"/>
      <c r="BN919" s="36"/>
      <c r="BO919" s="36"/>
      <c r="BP919" s="36"/>
      <c r="BQ919" s="36"/>
      <c r="BR919" s="36"/>
      <c r="BS919" s="36"/>
      <c r="BT919" s="36"/>
      <c r="BU919" s="36"/>
      <c r="BV919" s="36"/>
      <c r="BW919" s="36"/>
      <c r="BX919" s="36"/>
      <c r="BY919" s="36"/>
      <c r="BZ919" s="36"/>
      <c r="CA919" s="36"/>
      <c r="CB919" s="36"/>
      <c r="CC919" s="36"/>
      <c r="CD919" s="36"/>
      <c r="CE919" s="36"/>
      <c r="CF919" s="36"/>
      <c r="CG919" s="36"/>
      <c r="CH919" s="36"/>
      <c r="CI919" s="36"/>
      <c r="CJ919" s="36"/>
      <c r="CK919" s="36"/>
      <c r="CL919" s="36"/>
      <c r="CM919" s="36"/>
      <c r="CN919" s="36"/>
      <c r="CO919" s="36"/>
      <c r="CP919" s="36"/>
      <c r="CQ919" s="36"/>
      <c r="CR919" s="36"/>
      <c r="CS919" s="36"/>
      <c r="CT919" s="36"/>
      <c r="CU919" s="36"/>
      <c r="CV919" s="36"/>
      <c r="CW919" s="36"/>
      <c r="CX919" s="36"/>
      <c r="CY919" s="36"/>
      <c r="CZ919" s="36"/>
      <c r="DA919" s="36"/>
      <c r="DB919" s="36"/>
      <c r="DC919" s="36"/>
      <c r="DD919" s="36"/>
      <c r="DE919" s="36"/>
      <c r="DF919" s="36"/>
      <c r="DG919" s="36"/>
      <c r="DH919" s="36"/>
      <c r="DI919" s="36"/>
      <c r="DJ919" s="36"/>
      <c r="DK919" s="36"/>
      <c r="DL919" s="36"/>
      <c r="DM919" s="36"/>
      <c r="DN919" s="36"/>
      <c r="DO919" s="36"/>
      <c r="DP919" s="36"/>
      <c r="DQ919" s="36"/>
      <c r="DR919" s="36"/>
      <c r="DS919" s="36"/>
      <c r="DT919" s="36"/>
      <c r="DU919" s="36"/>
      <c r="DV919" s="36"/>
      <c r="DW919" s="36"/>
      <c r="DX919" s="36"/>
      <c r="DY919" s="36"/>
      <c r="DZ919" s="36"/>
      <c r="EA919" s="36"/>
      <c r="EB919" s="36"/>
      <c r="EC919" s="36"/>
      <c r="ED919" s="36"/>
      <c r="EE919" s="36"/>
      <c r="EF919" s="36"/>
      <c r="EG919" s="36"/>
      <c r="EH919" s="36"/>
      <c r="EI919" s="36"/>
      <c r="EJ919" s="36"/>
      <c r="EK919" s="36"/>
      <c r="EL919" s="36"/>
      <c r="EM919" s="36"/>
      <c r="EN919" s="36"/>
      <c r="EO919" s="36"/>
      <c r="EP919" s="36"/>
      <c r="EQ919" s="36"/>
      <c r="ER919" s="36"/>
      <c r="ES919" s="36"/>
      <c r="ET919" s="36"/>
      <c r="EU919" s="36"/>
    </row>
    <row r="920" spans="1:151" ht="183.75" customHeight="1" x14ac:dyDescent="0.3">
      <c r="A920" s="36"/>
      <c r="B920" s="36"/>
      <c r="C920" s="36"/>
      <c r="D920" s="36"/>
      <c r="E920" s="37"/>
      <c r="F920" s="36"/>
      <c r="G920" s="36"/>
      <c r="H920" s="36"/>
      <c r="I920" s="37"/>
      <c r="J920" s="38"/>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8"/>
      <c r="AS920" s="36"/>
      <c r="AT920" s="36"/>
      <c r="AU920" s="36"/>
      <c r="AV920" s="36"/>
      <c r="AW920" s="36"/>
      <c r="AX920" s="36"/>
      <c r="AY920" s="36"/>
      <c r="AZ920" s="36"/>
      <c r="BA920" s="36"/>
      <c r="BB920" s="36"/>
      <c r="BC920" s="36"/>
      <c r="BD920" s="36"/>
      <c r="BE920" s="36"/>
      <c r="BF920" s="36"/>
      <c r="BG920" s="36"/>
      <c r="BH920" s="36"/>
      <c r="BI920" s="36"/>
      <c r="BJ920" s="36"/>
      <c r="BK920" s="36"/>
      <c r="BL920" s="36"/>
      <c r="BM920" s="36"/>
      <c r="BN920" s="36"/>
      <c r="BO920" s="36"/>
      <c r="BP920" s="36"/>
      <c r="BQ920" s="36"/>
      <c r="BR920" s="36"/>
      <c r="BS920" s="36"/>
      <c r="BT920" s="36"/>
      <c r="BU920" s="36"/>
      <c r="BV920" s="36"/>
      <c r="BW920" s="36"/>
      <c r="BX920" s="36"/>
      <c r="BY920" s="36"/>
      <c r="BZ920" s="36"/>
      <c r="CA920" s="36"/>
      <c r="CB920" s="36"/>
      <c r="CC920" s="36"/>
      <c r="CD920" s="36"/>
      <c r="CE920" s="36"/>
      <c r="CF920" s="36"/>
      <c r="CG920" s="36"/>
      <c r="CH920" s="36"/>
      <c r="CI920" s="36"/>
      <c r="CJ920" s="36"/>
      <c r="CK920" s="36"/>
      <c r="CL920" s="36"/>
      <c r="CM920" s="36"/>
      <c r="CN920" s="36"/>
      <c r="CO920" s="36"/>
      <c r="CP920" s="36"/>
      <c r="CQ920" s="36"/>
      <c r="CR920" s="36"/>
      <c r="CS920" s="36"/>
      <c r="CT920" s="36"/>
      <c r="CU920" s="36"/>
      <c r="CV920" s="36"/>
      <c r="CW920" s="36"/>
      <c r="CX920" s="36"/>
      <c r="CY920" s="36"/>
      <c r="CZ920" s="36"/>
      <c r="DA920" s="36"/>
      <c r="DB920" s="36"/>
      <c r="DC920" s="36"/>
      <c r="DD920" s="36"/>
      <c r="DE920" s="36"/>
      <c r="DF920" s="36"/>
      <c r="DG920" s="36"/>
      <c r="DH920" s="36"/>
      <c r="DI920" s="36"/>
      <c r="DJ920" s="36"/>
      <c r="DK920" s="36"/>
      <c r="DL920" s="36"/>
      <c r="DM920" s="36"/>
      <c r="DN920" s="36"/>
      <c r="DO920" s="36"/>
      <c r="DP920" s="36"/>
      <c r="DQ920" s="36"/>
      <c r="DR920" s="36"/>
      <c r="DS920" s="36"/>
      <c r="DT920" s="36"/>
      <c r="DU920" s="36"/>
      <c r="DV920" s="36"/>
      <c r="DW920" s="36"/>
      <c r="DX920" s="36"/>
      <c r="DY920" s="36"/>
      <c r="DZ920" s="36"/>
      <c r="EA920" s="36"/>
      <c r="EB920" s="36"/>
      <c r="EC920" s="36"/>
      <c r="ED920" s="36"/>
      <c r="EE920" s="36"/>
      <c r="EF920" s="36"/>
      <c r="EG920" s="36"/>
      <c r="EH920" s="36"/>
      <c r="EI920" s="36"/>
      <c r="EJ920" s="36"/>
      <c r="EK920" s="36"/>
      <c r="EL920" s="36"/>
      <c r="EM920" s="36"/>
      <c r="EN920" s="36"/>
      <c r="EO920" s="36"/>
      <c r="EP920" s="36"/>
      <c r="EQ920" s="36"/>
      <c r="ER920" s="36"/>
      <c r="ES920" s="36"/>
      <c r="ET920" s="36"/>
      <c r="EU920" s="36"/>
    </row>
    <row r="921" spans="1:151" ht="183.75" customHeight="1" x14ac:dyDescent="0.3">
      <c r="A921" s="36"/>
      <c r="B921" s="36"/>
      <c r="C921" s="36"/>
      <c r="D921" s="36"/>
      <c r="E921" s="37"/>
      <c r="F921" s="36"/>
      <c r="G921" s="36"/>
      <c r="H921" s="36"/>
      <c r="I921" s="37"/>
      <c r="J921" s="38"/>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8"/>
      <c r="AS921" s="36"/>
      <c r="AT921" s="36"/>
      <c r="AU921" s="36"/>
      <c r="AV921" s="36"/>
      <c r="AW921" s="36"/>
      <c r="AX921" s="36"/>
      <c r="AY921" s="36"/>
      <c r="AZ921" s="36"/>
      <c r="BA921" s="36"/>
      <c r="BB921" s="36"/>
      <c r="BC921" s="36"/>
      <c r="BD921" s="36"/>
      <c r="BE921" s="36"/>
      <c r="BF921" s="36"/>
      <c r="BG921" s="36"/>
      <c r="BH921" s="36"/>
      <c r="BI921" s="36"/>
      <c r="BJ921" s="36"/>
      <c r="BK921" s="36"/>
      <c r="BL921" s="36"/>
      <c r="BM921" s="36"/>
      <c r="BN921" s="36"/>
      <c r="BO921" s="36"/>
      <c r="BP921" s="36"/>
      <c r="BQ921" s="36"/>
      <c r="BR921" s="36"/>
      <c r="BS921" s="36"/>
      <c r="BT921" s="36"/>
      <c r="BU921" s="36"/>
      <c r="BV921" s="36"/>
      <c r="BW921" s="36"/>
      <c r="BX921" s="36"/>
      <c r="BY921" s="36"/>
      <c r="BZ921" s="36"/>
      <c r="CA921" s="36"/>
      <c r="CB921" s="36"/>
      <c r="CC921" s="36"/>
      <c r="CD921" s="36"/>
      <c r="CE921" s="36"/>
      <c r="CF921" s="36"/>
      <c r="CG921" s="36"/>
      <c r="CH921" s="36"/>
      <c r="CI921" s="36"/>
      <c r="CJ921" s="36"/>
      <c r="CK921" s="36"/>
      <c r="CL921" s="36"/>
      <c r="CM921" s="36"/>
      <c r="CN921" s="36"/>
      <c r="CO921" s="36"/>
      <c r="CP921" s="36"/>
      <c r="CQ921" s="36"/>
      <c r="CR921" s="36"/>
      <c r="CS921" s="36"/>
      <c r="CT921" s="36"/>
      <c r="CU921" s="36"/>
      <c r="CV921" s="36"/>
      <c r="CW921" s="36"/>
      <c r="CX921" s="36"/>
      <c r="CY921" s="36"/>
      <c r="CZ921" s="36"/>
      <c r="DA921" s="36"/>
      <c r="DB921" s="36"/>
      <c r="DC921" s="36"/>
      <c r="DD921" s="36"/>
      <c r="DE921" s="36"/>
      <c r="DF921" s="36"/>
      <c r="DG921" s="36"/>
      <c r="DH921" s="36"/>
      <c r="DI921" s="36"/>
      <c r="DJ921" s="36"/>
      <c r="DK921" s="36"/>
      <c r="DL921" s="36"/>
      <c r="DM921" s="36"/>
      <c r="DN921" s="36"/>
      <c r="DO921" s="36"/>
      <c r="DP921" s="36"/>
      <c r="DQ921" s="36"/>
      <c r="DR921" s="36"/>
      <c r="DS921" s="36"/>
      <c r="DT921" s="36"/>
      <c r="DU921" s="36"/>
      <c r="DV921" s="36"/>
      <c r="DW921" s="36"/>
      <c r="DX921" s="36"/>
      <c r="DY921" s="36"/>
      <c r="DZ921" s="36"/>
      <c r="EA921" s="36"/>
      <c r="EB921" s="36"/>
      <c r="EC921" s="36"/>
      <c r="ED921" s="36"/>
      <c r="EE921" s="36"/>
      <c r="EF921" s="36"/>
      <c r="EG921" s="36"/>
      <c r="EH921" s="36"/>
      <c r="EI921" s="36"/>
      <c r="EJ921" s="36"/>
      <c r="EK921" s="36"/>
      <c r="EL921" s="36"/>
      <c r="EM921" s="36"/>
      <c r="EN921" s="36"/>
      <c r="EO921" s="36"/>
      <c r="EP921" s="36"/>
      <c r="EQ921" s="36"/>
      <c r="ER921" s="36"/>
      <c r="ES921" s="36"/>
      <c r="ET921" s="36"/>
      <c r="EU921" s="36"/>
    </row>
    <row r="922" spans="1:151" ht="183.75" customHeight="1" x14ac:dyDescent="0.3">
      <c r="A922" s="36"/>
      <c r="B922" s="36"/>
      <c r="C922" s="36"/>
      <c r="D922" s="36"/>
      <c r="E922" s="37"/>
      <c r="F922" s="36"/>
      <c r="G922" s="36"/>
      <c r="H922" s="36"/>
      <c r="I922" s="37"/>
      <c r="J922" s="38"/>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8"/>
      <c r="AS922" s="36"/>
      <c r="AT922" s="36"/>
      <c r="AU922" s="36"/>
      <c r="AV922" s="36"/>
      <c r="AW922" s="36"/>
      <c r="AX922" s="36"/>
      <c r="AY922" s="36"/>
      <c r="AZ922" s="36"/>
      <c r="BA922" s="36"/>
      <c r="BB922" s="36"/>
      <c r="BC922" s="36"/>
      <c r="BD922" s="36"/>
      <c r="BE922" s="36"/>
      <c r="BF922" s="36"/>
      <c r="BG922" s="36"/>
      <c r="BH922" s="36"/>
      <c r="BI922" s="36"/>
      <c r="BJ922" s="36"/>
      <c r="BK922" s="36"/>
      <c r="BL922" s="36"/>
      <c r="BM922" s="36"/>
      <c r="BN922" s="36"/>
      <c r="BO922" s="36"/>
      <c r="BP922" s="36"/>
      <c r="BQ922" s="36"/>
      <c r="BR922" s="36"/>
      <c r="BS922" s="36"/>
      <c r="BT922" s="36"/>
      <c r="BU922" s="36"/>
      <c r="BV922" s="36"/>
      <c r="BW922" s="36"/>
      <c r="BX922" s="36"/>
      <c r="BY922" s="36"/>
      <c r="BZ922" s="36"/>
      <c r="CA922" s="36"/>
      <c r="CB922" s="36"/>
      <c r="CC922" s="36"/>
      <c r="CD922" s="36"/>
      <c r="CE922" s="36"/>
      <c r="CF922" s="36"/>
      <c r="CG922" s="36"/>
      <c r="CH922" s="36"/>
      <c r="CI922" s="36"/>
      <c r="CJ922" s="36"/>
      <c r="CK922" s="36"/>
      <c r="CL922" s="36"/>
      <c r="CM922" s="36"/>
      <c r="CN922" s="36"/>
      <c r="CO922" s="36"/>
      <c r="CP922" s="36"/>
      <c r="CQ922" s="36"/>
      <c r="CR922" s="36"/>
      <c r="CS922" s="36"/>
      <c r="CT922" s="36"/>
      <c r="CU922" s="36"/>
      <c r="CV922" s="36"/>
      <c r="CW922" s="36"/>
      <c r="CX922" s="36"/>
      <c r="CY922" s="36"/>
      <c r="CZ922" s="36"/>
      <c r="DA922" s="36"/>
      <c r="DB922" s="36"/>
      <c r="DC922" s="36"/>
      <c r="DD922" s="36"/>
      <c r="DE922" s="36"/>
      <c r="DF922" s="36"/>
      <c r="DG922" s="36"/>
      <c r="DH922" s="36"/>
      <c r="DI922" s="36"/>
      <c r="DJ922" s="36"/>
      <c r="DK922" s="36"/>
      <c r="DL922" s="36"/>
      <c r="DM922" s="36"/>
      <c r="DN922" s="36"/>
      <c r="DO922" s="36"/>
      <c r="DP922" s="36"/>
      <c r="DQ922" s="36"/>
      <c r="DR922" s="36"/>
      <c r="DS922" s="36"/>
      <c r="DT922" s="36"/>
      <c r="DU922" s="36"/>
      <c r="DV922" s="36"/>
      <c r="DW922" s="36"/>
      <c r="DX922" s="36"/>
      <c r="DY922" s="36"/>
      <c r="DZ922" s="36"/>
      <c r="EA922" s="36"/>
      <c r="EB922" s="36"/>
      <c r="EC922" s="36"/>
      <c r="ED922" s="36"/>
      <c r="EE922" s="36"/>
      <c r="EF922" s="36"/>
      <c r="EG922" s="36"/>
      <c r="EH922" s="36"/>
      <c r="EI922" s="36"/>
      <c r="EJ922" s="36"/>
      <c r="EK922" s="36"/>
      <c r="EL922" s="36"/>
      <c r="EM922" s="36"/>
      <c r="EN922" s="36"/>
      <c r="EO922" s="36"/>
      <c r="EP922" s="36"/>
      <c r="EQ922" s="36"/>
      <c r="ER922" s="36"/>
      <c r="ES922" s="36"/>
      <c r="ET922" s="36"/>
      <c r="EU922" s="36"/>
    </row>
    <row r="923" spans="1:151" ht="183.75" customHeight="1" x14ac:dyDescent="0.3">
      <c r="A923" s="36"/>
      <c r="B923" s="36"/>
      <c r="C923" s="36"/>
      <c r="D923" s="36"/>
      <c r="E923" s="37"/>
      <c r="F923" s="36"/>
      <c r="G923" s="36"/>
      <c r="H923" s="36"/>
      <c r="I923" s="37"/>
      <c r="J923" s="38"/>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8"/>
      <c r="AS923" s="36"/>
      <c r="AT923" s="36"/>
      <c r="AU923" s="36"/>
      <c r="AV923" s="36"/>
      <c r="AW923" s="36"/>
      <c r="AX923" s="36"/>
      <c r="AY923" s="36"/>
      <c r="AZ923" s="36"/>
      <c r="BA923" s="36"/>
      <c r="BB923" s="36"/>
      <c r="BC923" s="36"/>
      <c r="BD923" s="36"/>
      <c r="BE923" s="36"/>
      <c r="BF923" s="36"/>
      <c r="BG923" s="36"/>
      <c r="BH923" s="36"/>
      <c r="BI923" s="36"/>
      <c r="BJ923" s="36"/>
      <c r="BK923" s="36"/>
      <c r="BL923" s="36"/>
      <c r="BM923" s="36"/>
      <c r="BN923" s="36"/>
      <c r="BO923" s="36"/>
      <c r="BP923" s="36"/>
      <c r="BQ923" s="36"/>
      <c r="BR923" s="36"/>
      <c r="BS923" s="36"/>
      <c r="BT923" s="36"/>
      <c r="BU923" s="36"/>
      <c r="BV923" s="36"/>
      <c r="BW923" s="36"/>
      <c r="BX923" s="36"/>
      <c r="BY923" s="36"/>
      <c r="BZ923" s="36"/>
      <c r="CA923" s="36"/>
      <c r="CB923" s="36"/>
      <c r="CC923" s="36"/>
      <c r="CD923" s="36"/>
      <c r="CE923" s="36"/>
      <c r="CF923" s="36"/>
      <c r="CG923" s="36"/>
      <c r="CH923" s="36"/>
      <c r="CI923" s="36"/>
      <c r="CJ923" s="36"/>
      <c r="CK923" s="36"/>
      <c r="CL923" s="36"/>
      <c r="CM923" s="36"/>
      <c r="CN923" s="36"/>
      <c r="CO923" s="36"/>
      <c r="CP923" s="36"/>
      <c r="CQ923" s="36"/>
      <c r="CR923" s="36"/>
      <c r="CS923" s="36"/>
      <c r="CT923" s="36"/>
      <c r="CU923" s="36"/>
      <c r="CV923" s="36"/>
      <c r="CW923" s="36"/>
      <c r="CX923" s="36"/>
      <c r="CY923" s="36"/>
      <c r="CZ923" s="36"/>
      <c r="DA923" s="36"/>
      <c r="DB923" s="36"/>
      <c r="DC923" s="36"/>
      <c r="DD923" s="36"/>
      <c r="DE923" s="36"/>
      <c r="DF923" s="36"/>
      <c r="DG923" s="36"/>
      <c r="DH923" s="36"/>
      <c r="DI923" s="36"/>
      <c r="DJ923" s="36"/>
      <c r="DK923" s="36"/>
      <c r="DL923" s="36"/>
      <c r="DM923" s="36"/>
      <c r="DN923" s="36"/>
      <c r="DO923" s="36"/>
      <c r="DP923" s="36"/>
      <c r="DQ923" s="36"/>
      <c r="DR923" s="36"/>
      <c r="DS923" s="36"/>
      <c r="DT923" s="36"/>
      <c r="DU923" s="36"/>
      <c r="DV923" s="36"/>
      <c r="DW923" s="36"/>
      <c r="DX923" s="36"/>
      <c r="DY923" s="36"/>
      <c r="DZ923" s="36"/>
      <c r="EA923" s="36"/>
      <c r="EB923" s="36"/>
      <c r="EC923" s="36"/>
      <c r="ED923" s="36"/>
      <c r="EE923" s="36"/>
      <c r="EF923" s="36"/>
      <c r="EG923" s="36"/>
      <c r="EH923" s="36"/>
      <c r="EI923" s="36"/>
      <c r="EJ923" s="36"/>
      <c r="EK923" s="36"/>
      <c r="EL923" s="36"/>
      <c r="EM923" s="36"/>
      <c r="EN923" s="36"/>
      <c r="EO923" s="36"/>
      <c r="EP923" s="36"/>
      <c r="EQ923" s="36"/>
      <c r="ER923" s="36"/>
      <c r="ES923" s="36"/>
      <c r="ET923" s="36"/>
      <c r="EU923" s="36"/>
    </row>
    <row r="924" spans="1:151" ht="183.75" customHeight="1" x14ac:dyDescent="0.3">
      <c r="A924" s="36"/>
      <c r="B924" s="36"/>
      <c r="C924" s="36"/>
      <c r="D924" s="36"/>
      <c r="E924" s="37"/>
      <c r="F924" s="36"/>
      <c r="G924" s="36"/>
      <c r="H924" s="36"/>
      <c r="I924" s="37"/>
      <c r="J924" s="38"/>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8"/>
      <c r="AS924" s="36"/>
      <c r="AT924" s="36"/>
      <c r="AU924" s="36"/>
      <c r="AV924" s="36"/>
      <c r="AW924" s="36"/>
      <c r="AX924" s="36"/>
      <c r="AY924" s="36"/>
      <c r="AZ924" s="36"/>
      <c r="BA924" s="36"/>
      <c r="BB924" s="36"/>
      <c r="BC924" s="36"/>
      <c r="BD924" s="36"/>
      <c r="BE924" s="36"/>
      <c r="BF924" s="36"/>
      <c r="BG924" s="36"/>
      <c r="BH924" s="36"/>
      <c r="BI924" s="36"/>
      <c r="BJ924" s="36"/>
      <c r="BK924" s="36"/>
      <c r="BL924" s="36"/>
      <c r="BM924" s="36"/>
      <c r="BN924" s="36"/>
      <c r="BO924" s="36"/>
      <c r="BP924" s="36"/>
      <c r="BQ924" s="36"/>
      <c r="BR924" s="36"/>
      <c r="BS924" s="36"/>
      <c r="BT924" s="36"/>
      <c r="BU924" s="36"/>
      <c r="BV924" s="36"/>
      <c r="BW924" s="36"/>
      <c r="BX924" s="36"/>
      <c r="BY924" s="36"/>
      <c r="BZ924" s="36"/>
      <c r="CA924" s="36"/>
      <c r="CB924" s="36"/>
      <c r="CC924" s="36"/>
      <c r="CD924" s="36"/>
      <c r="CE924" s="36"/>
      <c r="CF924" s="36"/>
      <c r="CG924" s="36"/>
      <c r="CH924" s="36"/>
      <c r="CI924" s="36"/>
      <c r="CJ924" s="36"/>
      <c r="CK924" s="36"/>
      <c r="CL924" s="36"/>
      <c r="CM924" s="36"/>
      <c r="CN924" s="36"/>
      <c r="CO924" s="36"/>
      <c r="CP924" s="36"/>
      <c r="CQ924" s="36"/>
      <c r="CR924" s="36"/>
      <c r="CS924" s="36"/>
      <c r="CT924" s="36"/>
      <c r="CU924" s="36"/>
      <c r="CV924" s="36"/>
      <c r="CW924" s="36"/>
      <c r="CX924" s="36"/>
      <c r="CY924" s="36"/>
      <c r="CZ924" s="36"/>
      <c r="DA924" s="36"/>
      <c r="DB924" s="36"/>
      <c r="DC924" s="36"/>
      <c r="DD924" s="36"/>
      <c r="DE924" s="36"/>
      <c r="DF924" s="36"/>
      <c r="DG924" s="36"/>
      <c r="DH924" s="36"/>
      <c r="DI924" s="36"/>
      <c r="DJ924" s="36"/>
      <c r="DK924" s="36"/>
      <c r="DL924" s="36"/>
      <c r="DM924" s="36"/>
      <c r="DN924" s="36"/>
      <c r="DO924" s="36"/>
      <c r="DP924" s="36"/>
      <c r="DQ924" s="36"/>
      <c r="DR924" s="36"/>
      <c r="DS924" s="36"/>
      <c r="DT924" s="36"/>
      <c r="DU924" s="36"/>
      <c r="DV924" s="36"/>
      <c r="DW924" s="36"/>
      <c r="DX924" s="36"/>
      <c r="DY924" s="36"/>
      <c r="DZ924" s="36"/>
      <c r="EA924" s="36"/>
      <c r="EB924" s="36"/>
      <c r="EC924" s="36"/>
      <c r="ED924" s="36"/>
      <c r="EE924" s="36"/>
      <c r="EF924" s="36"/>
      <c r="EG924" s="36"/>
      <c r="EH924" s="36"/>
      <c r="EI924" s="36"/>
      <c r="EJ924" s="36"/>
      <c r="EK924" s="36"/>
      <c r="EL924" s="36"/>
      <c r="EM924" s="36"/>
      <c r="EN924" s="36"/>
      <c r="EO924" s="36"/>
      <c r="EP924" s="36"/>
      <c r="EQ924" s="36"/>
      <c r="ER924" s="36"/>
      <c r="ES924" s="36"/>
      <c r="ET924" s="36"/>
      <c r="EU924" s="36"/>
    </row>
    <row r="925" spans="1:151" ht="183.75" customHeight="1" x14ac:dyDescent="0.3">
      <c r="A925" s="36"/>
      <c r="B925" s="36"/>
      <c r="C925" s="36"/>
      <c r="D925" s="36"/>
      <c r="E925" s="37"/>
      <c r="F925" s="36"/>
      <c r="G925" s="36"/>
      <c r="H925" s="36"/>
      <c r="I925" s="37"/>
      <c r="J925" s="38"/>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8"/>
      <c r="AS925" s="36"/>
      <c r="AT925" s="36"/>
      <c r="AU925" s="36"/>
      <c r="AV925" s="36"/>
      <c r="AW925" s="36"/>
      <c r="AX925" s="36"/>
      <c r="AY925" s="36"/>
      <c r="AZ925" s="36"/>
      <c r="BA925" s="36"/>
      <c r="BB925" s="36"/>
      <c r="BC925" s="36"/>
      <c r="BD925" s="36"/>
      <c r="BE925" s="36"/>
      <c r="BF925" s="36"/>
      <c r="BG925" s="36"/>
      <c r="BH925" s="36"/>
      <c r="BI925" s="36"/>
      <c r="BJ925" s="36"/>
      <c r="BK925" s="36"/>
      <c r="BL925" s="36"/>
      <c r="BM925" s="36"/>
      <c r="BN925" s="36"/>
      <c r="BO925" s="36"/>
      <c r="BP925" s="36"/>
      <c r="BQ925" s="36"/>
      <c r="BR925" s="36"/>
      <c r="BS925" s="36"/>
      <c r="BT925" s="36"/>
      <c r="BU925" s="36"/>
      <c r="BV925" s="36"/>
      <c r="BW925" s="36"/>
      <c r="BX925" s="36"/>
      <c r="BY925" s="36"/>
      <c r="BZ925" s="36"/>
      <c r="CA925" s="36"/>
      <c r="CB925" s="36"/>
      <c r="CC925" s="36"/>
      <c r="CD925" s="36"/>
      <c r="CE925" s="36"/>
      <c r="CF925" s="36"/>
      <c r="CG925" s="36"/>
      <c r="CH925" s="36"/>
      <c r="CI925" s="36"/>
      <c r="CJ925" s="36"/>
      <c r="CK925" s="36"/>
      <c r="CL925" s="36"/>
      <c r="CM925" s="36"/>
      <c r="CN925" s="36"/>
      <c r="CO925" s="36"/>
      <c r="CP925" s="36"/>
      <c r="CQ925" s="36"/>
      <c r="CR925" s="36"/>
      <c r="CS925" s="36"/>
      <c r="CT925" s="36"/>
      <c r="CU925" s="36"/>
      <c r="CV925" s="36"/>
      <c r="CW925" s="36"/>
      <c r="CX925" s="36"/>
      <c r="CY925" s="36"/>
      <c r="CZ925" s="36"/>
      <c r="DA925" s="36"/>
      <c r="DB925" s="36"/>
      <c r="DC925" s="36"/>
      <c r="DD925" s="36"/>
      <c r="DE925" s="36"/>
      <c r="DF925" s="36"/>
      <c r="DG925" s="36"/>
      <c r="DH925" s="36"/>
      <c r="DI925" s="36"/>
      <c r="DJ925" s="36"/>
      <c r="DK925" s="36"/>
      <c r="DL925" s="36"/>
      <c r="DM925" s="36"/>
      <c r="DN925" s="36"/>
      <c r="DO925" s="36"/>
      <c r="DP925" s="36"/>
      <c r="DQ925" s="36"/>
      <c r="DR925" s="36"/>
      <c r="DS925" s="36"/>
      <c r="DT925" s="36"/>
      <c r="DU925" s="36"/>
      <c r="DV925" s="36"/>
      <c r="DW925" s="36"/>
      <c r="DX925" s="36"/>
      <c r="DY925" s="36"/>
      <c r="DZ925" s="36"/>
      <c r="EA925" s="36"/>
      <c r="EB925" s="36"/>
      <c r="EC925" s="36"/>
      <c r="ED925" s="36"/>
      <c r="EE925" s="36"/>
      <c r="EF925" s="36"/>
      <c r="EG925" s="36"/>
      <c r="EH925" s="36"/>
      <c r="EI925" s="36"/>
      <c r="EJ925" s="36"/>
      <c r="EK925" s="36"/>
      <c r="EL925" s="36"/>
      <c r="EM925" s="36"/>
      <c r="EN925" s="36"/>
      <c r="EO925" s="36"/>
      <c r="EP925" s="36"/>
      <c r="EQ925" s="36"/>
      <c r="ER925" s="36"/>
      <c r="ES925" s="36"/>
      <c r="ET925" s="36"/>
      <c r="EU925" s="36"/>
    </row>
    <row r="926" spans="1:151" ht="183.75" customHeight="1" x14ac:dyDescent="0.3">
      <c r="A926" s="36"/>
      <c r="B926" s="36"/>
      <c r="C926" s="36"/>
      <c r="D926" s="36"/>
      <c r="E926" s="37"/>
      <c r="F926" s="36"/>
      <c r="G926" s="36"/>
      <c r="H926" s="36"/>
      <c r="I926" s="37"/>
      <c r="J926" s="38"/>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8"/>
      <c r="AS926" s="36"/>
      <c r="AT926" s="36"/>
      <c r="AU926" s="36"/>
      <c r="AV926" s="36"/>
      <c r="AW926" s="36"/>
      <c r="AX926" s="36"/>
      <c r="AY926" s="36"/>
      <c r="AZ926" s="36"/>
      <c r="BA926" s="36"/>
      <c r="BB926" s="36"/>
      <c r="BC926" s="36"/>
      <c r="BD926" s="36"/>
      <c r="BE926" s="36"/>
      <c r="BF926" s="36"/>
      <c r="BG926" s="36"/>
      <c r="BH926" s="36"/>
      <c r="BI926" s="36"/>
      <c r="BJ926" s="36"/>
      <c r="BK926" s="36"/>
      <c r="BL926" s="36"/>
      <c r="BM926" s="36"/>
      <c r="BN926" s="36"/>
      <c r="BO926" s="36"/>
      <c r="BP926" s="36"/>
      <c r="BQ926" s="36"/>
      <c r="BR926" s="36"/>
      <c r="BS926" s="36"/>
      <c r="BT926" s="36"/>
      <c r="BU926" s="36"/>
      <c r="BV926" s="36"/>
      <c r="BW926" s="36"/>
      <c r="BX926" s="36"/>
      <c r="BY926" s="36"/>
      <c r="BZ926" s="36"/>
      <c r="CA926" s="36"/>
      <c r="CB926" s="36"/>
      <c r="CC926" s="36"/>
      <c r="CD926" s="36"/>
      <c r="CE926" s="36"/>
      <c r="CF926" s="36"/>
      <c r="CG926" s="36"/>
      <c r="CH926" s="36"/>
      <c r="CI926" s="36"/>
      <c r="CJ926" s="36"/>
      <c r="CK926" s="36"/>
      <c r="CL926" s="36"/>
      <c r="CM926" s="36"/>
      <c r="CN926" s="36"/>
      <c r="CO926" s="36"/>
      <c r="CP926" s="36"/>
      <c r="CQ926" s="36"/>
      <c r="CR926" s="36"/>
      <c r="CS926" s="36"/>
      <c r="CT926" s="36"/>
      <c r="CU926" s="36"/>
      <c r="CV926" s="36"/>
      <c r="CW926" s="36"/>
      <c r="CX926" s="36"/>
      <c r="CY926" s="36"/>
      <c r="CZ926" s="36"/>
      <c r="DA926" s="36"/>
      <c r="DB926" s="36"/>
      <c r="DC926" s="36"/>
      <c r="DD926" s="36"/>
      <c r="DE926" s="36"/>
      <c r="DF926" s="36"/>
      <c r="DG926" s="36"/>
      <c r="DH926" s="36"/>
      <c r="DI926" s="36"/>
      <c r="DJ926" s="36"/>
      <c r="DK926" s="36"/>
      <c r="DL926" s="36"/>
      <c r="DM926" s="36"/>
      <c r="DN926" s="36"/>
      <c r="DO926" s="36"/>
      <c r="DP926" s="36"/>
      <c r="DQ926" s="36"/>
      <c r="DR926" s="36"/>
      <c r="DS926" s="36"/>
      <c r="DT926" s="36"/>
      <c r="DU926" s="36"/>
      <c r="DV926" s="36"/>
      <c r="DW926" s="36"/>
      <c r="DX926" s="36"/>
      <c r="DY926" s="36"/>
      <c r="DZ926" s="36"/>
      <c r="EA926" s="36"/>
      <c r="EB926" s="36"/>
      <c r="EC926" s="36"/>
      <c r="ED926" s="36"/>
      <c r="EE926" s="36"/>
      <c r="EF926" s="36"/>
      <c r="EG926" s="36"/>
      <c r="EH926" s="36"/>
      <c r="EI926" s="36"/>
      <c r="EJ926" s="36"/>
      <c r="EK926" s="36"/>
      <c r="EL926" s="36"/>
      <c r="EM926" s="36"/>
      <c r="EN926" s="36"/>
      <c r="EO926" s="36"/>
      <c r="EP926" s="36"/>
      <c r="EQ926" s="36"/>
      <c r="ER926" s="36"/>
      <c r="ES926" s="36"/>
      <c r="ET926" s="36"/>
      <c r="EU926" s="36"/>
    </row>
    <row r="927" spans="1:151" ht="183.75" customHeight="1" x14ac:dyDescent="0.3">
      <c r="A927" s="36"/>
      <c r="B927" s="36"/>
      <c r="C927" s="36"/>
      <c r="D927" s="36"/>
      <c r="E927" s="37"/>
      <c r="F927" s="36"/>
      <c r="G927" s="36"/>
      <c r="H927" s="36"/>
      <c r="I927" s="37"/>
      <c r="J927" s="38"/>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8"/>
      <c r="AS927" s="36"/>
      <c r="AT927" s="36"/>
      <c r="AU927" s="36"/>
      <c r="AV927" s="36"/>
      <c r="AW927" s="36"/>
      <c r="AX927" s="36"/>
      <c r="AY927" s="36"/>
      <c r="AZ927" s="36"/>
      <c r="BA927" s="36"/>
      <c r="BB927" s="36"/>
      <c r="BC927" s="36"/>
      <c r="BD927" s="36"/>
      <c r="BE927" s="36"/>
      <c r="BF927" s="36"/>
      <c r="BG927" s="36"/>
      <c r="BH927" s="36"/>
      <c r="BI927" s="36"/>
      <c r="BJ927" s="36"/>
      <c r="BK927" s="36"/>
      <c r="BL927" s="36"/>
      <c r="BM927" s="36"/>
      <c r="BN927" s="36"/>
      <c r="BO927" s="36"/>
      <c r="BP927" s="36"/>
      <c r="BQ927" s="36"/>
      <c r="BR927" s="36"/>
      <c r="BS927" s="36"/>
      <c r="BT927" s="36"/>
      <c r="BU927" s="36"/>
      <c r="BV927" s="36"/>
      <c r="BW927" s="36"/>
      <c r="BX927" s="36"/>
      <c r="BY927" s="36"/>
      <c r="BZ927" s="36"/>
      <c r="CA927" s="36"/>
      <c r="CB927" s="36"/>
      <c r="CC927" s="36"/>
      <c r="CD927" s="36"/>
      <c r="CE927" s="36"/>
      <c r="CF927" s="36"/>
      <c r="CG927" s="36"/>
      <c r="CH927" s="36"/>
      <c r="CI927" s="36"/>
      <c r="CJ927" s="36"/>
      <c r="CK927" s="36"/>
      <c r="CL927" s="36"/>
      <c r="CM927" s="36"/>
      <c r="CN927" s="36"/>
      <c r="CO927" s="36"/>
      <c r="CP927" s="36"/>
      <c r="CQ927" s="36"/>
      <c r="CR927" s="36"/>
      <c r="CS927" s="36"/>
      <c r="CT927" s="36"/>
      <c r="CU927" s="36"/>
      <c r="CV927" s="36"/>
      <c r="CW927" s="36"/>
      <c r="CX927" s="36"/>
      <c r="CY927" s="36"/>
      <c r="CZ927" s="36"/>
      <c r="DA927" s="36"/>
      <c r="DB927" s="36"/>
      <c r="DC927" s="36"/>
      <c r="DD927" s="36"/>
      <c r="DE927" s="36"/>
      <c r="DF927" s="36"/>
      <c r="DG927" s="36"/>
      <c r="DH927" s="36"/>
      <c r="DI927" s="36"/>
      <c r="DJ927" s="36"/>
      <c r="DK927" s="36"/>
      <c r="DL927" s="36"/>
      <c r="DM927" s="36"/>
      <c r="DN927" s="36"/>
      <c r="DO927" s="36"/>
      <c r="DP927" s="36"/>
      <c r="DQ927" s="36"/>
      <c r="DR927" s="36"/>
      <c r="DS927" s="36"/>
      <c r="DT927" s="36"/>
      <c r="DU927" s="36"/>
      <c r="DV927" s="36"/>
      <c r="DW927" s="36"/>
      <c r="DX927" s="36"/>
      <c r="DY927" s="36"/>
      <c r="DZ927" s="36"/>
      <c r="EA927" s="36"/>
      <c r="EB927" s="36"/>
      <c r="EC927" s="36"/>
      <c r="ED927" s="36"/>
      <c r="EE927" s="36"/>
      <c r="EF927" s="36"/>
      <c r="EG927" s="36"/>
      <c r="EH927" s="36"/>
      <c r="EI927" s="36"/>
      <c r="EJ927" s="36"/>
      <c r="EK927" s="36"/>
      <c r="EL927" s="36"/>
      <c r="EM927" s="36"/>
      <c r="EN927" s="36"/>
      <c r="EO927" s="36"/>
      <c r="EP927" s="36"/>
      <c r="EQ927" s="36"/>
      <c r="ER927" s="36"/>
      <c r="ES927" s="36"/>
      <c r="ET927" s="36"/>
      <c r="EU927" s="36"/>
    </row>
    <row r="928" spans="1:151" ht="183.75" customHeight="1" x14ac:dyDescent="0.3">
      <c r="A928" s="36"/>
      <c r="B928" s="36"/>
      <c r="C928" s="36"/>
      <c r="D928" s="36"/>
      <c r="E928" s="37"/>
      <c r="F928" s="36"/>
      <c r="G928" s="36"/>
      <c r="H928" s="36"/>
      <c r="I928" s="37"/>
      <c r="J928" s="38"/>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8"/>
      <c r="AS928" s="36"/>
      <c r="AT928" s="36"/>
      <c r="AU928" s="36"/>
      <c r="AV928" s="36"/>
      <c r="AW928" s="36"/>
      <c r="AX928" s="36"/>
      <c r="AY928" s="36"/>
      <c r="AZ928" s="36"/>
      <c r="BA928" s="36"/>
      <c r="BB928" s="36"/>
      <c r="BC928" s="36"/>
      <c r="BD928" s="36"/>
      <c r="BE928" s="36"/>
      <c r="BF928" s="36"/>
      <c r="BG928" s="36"/>
      <c r="BH928" s="36"/>
      <c r="BI928" s="36"/>
      <c r="BJ928" s="36"/>
      <c r="BK928" s="36"/>
      <c r="BL928" s="36"/>
      <c r="BM928" s="36"/>
      <c r="BN928" s="36"/>
      <c r="BO928" s="36"/>
      <c r="BP928" s="36"/>
      <c r="BQ928" s="36"/>
      <c r="BR928" s="36"/>
      <c r="BS928" s="36"/>
      <c r="BT928" s="36"/>
      <c r="BU928" s="36"/>
      <c r="BV928" s="36"/>
      <c r="BW928" s="36"/>
      <c r="BX928" s="36"/>
      <c r="BY928" s="36"/>
      <c r="BZ928" s="36"/>
      <c r="CA928" s="36"/>
      <c r="CB928" s="36"/>
      <c r="CC928" s="36"/>
      <c r="CD928" s="36"/>
      <c r="CE928" s="36"/>
      <c r="CF928" s="36"/>
      <c r="CG928" s="36"/>
      <c r="CH928" s="36"/>
      <c r="CI928" s="36"/>
      <c r="CJ928" s="36"/>
      <c r="CK928" s="36"/>
      <c r="CL928" s="36"/>
      <c r="CM928" s="36"/>
      <c r="CN928" s="36"/>
      <c r="CO928" s="36"/>
      <c r="CP928" s="36"/>
      <c r="CQ928" s="36"/>
      <c r="CR928" s="36"/>
      <c r="CS928" s="36"/>
      <c r="CT928" s="36"/>
      <c r="CU928" s="36"/>
      <c r="CV928" s="36"/>
      <c r="CW928" s="36"/>
      <c r="CX928" s="36"/>
      <c r="CY928" s="36"/>
      <c r="CZ928" s="36"/>
      <c r="DA928" s="36"/>
      <c r="DB928" s="36"/>
      <c r="DC928" s="36"/>
      <c r="DD928" s="36"/>
      <c r="DE928" s="36"/>
      <c r="DF928" s="36"/>
      <c r="DG928" s="36"/>
      <c r="DH928" s="36"/>
      <c r="DI928" s="36"/>
      <c r="DJ928" s="36"/>
      <c r="DK928" s="36"/>
      <c r="DL928" s="36"/>
      <c r="DM928" s="36"/>
      <c r="DN928" s="36"/>
      <c r="DO928" s="36"/>
      <c r="DP928" s="36"/>
      <c r="DQ928" s="36"/>
      <c r="DR928" s="36"/>
      <c r="DS928" s="36"/>
      <c r="DT928" s="36"/>
      <c r="DU928" s="36"/>
      <c r="DV928" s="36"/>
      <c r="DW928" s="36"/>
      <c r="DX928" s="36"/>
      <c r="DY928" s="36"/>
      <c r="DZ928" s="36"/>
      <c r="EA928" s="36"/>
      <c r="EB928" s="36"/>
      <c r="EC928" s="36"/>
      <c r="ED928" s="36"/>
      <c r="EE928" s="36"/>
      <c r="EF928" s="36"/>
      <c r="EG928" s="36"/>
      <c r="EH928" s="36"/>
      <c r="EI928" s="36"/>
      <c r="EJ928" s="36"/>
      <c r="EK928" s="36"/>
      <c r="EL928" s="36"/>
      <c r="EM928" s="36"/>
      <c r="EN928" s="36"/>
      <c r="EO928" s="36"/>
      <c r="EP928" s="36"/>
      <c r="EQ928" s="36"/>
      <c r="ER928" s="36"/>
      <c r="ES928" s="36"/>
      <c r="ET928" s="36"/>
      <c r="EU928" s="36"/>
    </row>
    <row r="929" spans="1:151" ht="183.75" customHeight="1" x14ac:dyDescent="0.3">
      <c r="A929" s="36"/>
      <c r="B929" s="36"/>
      <c r="C929" s="36"/>
      <c r="D929" s="36"/>
      <c r="E929" s="37"/>
      <c r="F929" s="36"/>
      <c r="G929" s="36"/>
      <c r="H929" s="36"/>
      <c r="I929" s="37"/>
      <c r="J929" s="38"/>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8"/>
      <c r="AS929" s="36"/>
      <c r="AT929" s="36"/>
      <c r="AU929" s="36"/>
      <c r="AV929" s="36"/>
      <c r="AW929" s="36"/>
      <c r="AX929" s="36"/>
      <c r="AY929" s="36"/>
      <c r="AZ929" s="36"/>
      <c r="BA929" s="36"/>
      <c r="BB929" s="36"/>
      <c r="BC929" s="36"/>
      <c r="BD929" s="36"/>
      <c r="BE929" s="36"/>
      <c r="BF929" s="36"/>
      <c r="BG929" s="36"/>
      <c r="BH929" s="36"/>
      <c r="BI929" s="36"/>
      <c r="BJ929" s="36"/>
      <c r="BK929" s="36"/>
      <c r="BL929" s="36"/>
      <c r="BM929" s="36"/>
      <c r="BN929" s="36"/>
      <c r="BO929" s="36"/>
      <c r="BP929" s="36"/>
      <c r="BQ929" s="36"/>
      <c r="BR929" s="36"/>
      <c r="BS929" s="36"/>
      <c r="BT929" s="36"/>
      <c r="BU929" s="36"/>
      <c r="BV929" s="36"/>
      <c r="BW929" s="36"/>
      <c r="BX929" s="36"/>
      <c r="BY929" s="36"/>
      <c r="BZ929" s="36"/>
      <c r="CA929" s="36"/>
      <c r="CB929" s="36"/>
      <c r="CC929" s="36"/>
      <c r="CD929" s="36"/>
      <c r="CE929" s="36"/>
      <c r="CF929" s="36"/>
      <c r="CG929" s="36"/>
      <c r="CH929" s="36"/>
      <c r="CI929" s="36"/>
      <c r="CJ929" s="36"/>
      <c r="CK929" s="36"/>
      <c r="CL929" s="36"/>
      <c r="CM929" s="36"/>
      <c r="CN929" s="36"/>
      <c r="CO929" s="36"/>
      <c r="CP929" s="36"/>
      <c r="CQ929" s="36"/>
      <c r="CR929" s="36"/>
      <c r="CS929" s="36"/>
      <c r="CT929" s="36"/>
      <c r="CU929" s="36"/>
      <c r="CV929" s="36"/>
      <c r="CW929" s="36"/>
      <c r="CX929" s="36"/>
      <c r="CY929" s="36"/>
      <c r="CZ929" s="36"/>
      <c r="DA929" s="36"/>
      <c r="DB929" s="36"/>
      <c r="DC929" s="36"/>
      <c r="DD929" s="36"/>
      <c r="DE929" s="36"/>
      <c r="DF929" s="36"/>
      <c r="DG929" s="36"/>
      <c r="DH929" s="36"/>
      <c r="DI929" s="36"/>
      <c r="DJ929" s="36"/>
      <c r="DK929" s="36"/>
      <c r="DL929" s="36"/>
      <c r="DM929" s="36"/>
      <c r="DN929" s="36"/>
      <c r="DO929" s="36"/>
      <c r="DP929" s="36"/>
      <c r="DQ929" s="36"/>
      <c r="DR929" s="36"/>
      <c r="DS929" s="36"/>
      <c r="DT929" s="36"/>
      <c r="DU929" s="36"/>
      <c r="DV929" s="36"/>
      <c r="DW929" s="36"/>
      <c r="DX929" s="36"/>
      <c r="DY929" s="36"/>
      <c r="DZ929" s="36"/>
      <c r="EA929" s="36"/>
      <c r="EB929" s="36"/>
      <c r="EC929" s="36"/>
      <c r="ED929" s="36"/>
      <c r="EE929" s="36"/>
      <c r="EF929" s="36"/>
      <c r="EG929" s="36"/>
      <c r="EH929" s="36"/>
      <c r="EI929" s="36"/>
      <c r="EJ929" s="36"/>
      <c r="EK929" s="36"/>
      <c r="EL929" s="36"/>
      <c r="EM929" s="36"/>
      <c r="EN929" s="36"/>
      <c r="EO929" s="36"/>
      <c r="EP929" s="36"/>
      <c r="EQ929" s="36"/>
      <c r="ER929" s="36"/>
      <c r="ES929" s="36"/>
      <c r="ET929" s="36"/>
      <c r="EU929" s="36"/>
    </row>
    <row r="930" spans="1:151" ht="183.75" customHeight="1" x14ac:dyDescent="0.3">
      <c r="A930" s="36"/>
      <c r="B930" s="36"/>
      <c r="C930" s="36"/>
      <c r="D930" s="36"/>
      <c r="E930" s="37"/>
      <c r="F930" s="36"/>
      <c r="G930" s="36"/>
      <c r="H930" s="36"/>
      <c r="I930" s="37"/>
      <c r="J930" s="38"/>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8"/>
      <c r="AS930" s="36"/>
      <c r="AT930" s="36"/>
      <c r="AU930" s="36"/>
      <c r="AV930" s="36"/>
      <c r="AW930" s="36"/>
      <c r="AX930" s="36"/>
      <c r="AY930" s="36"/>
      <c r="AZ930" s="36"/>
      <c r="BA930" s="36"/>
      <c r="BB930" s="36"/>
      <c r="BC930" s="36"/>
      <c r="BD930" s="36"/>
      <c r="BE930" s="36"/>
      <c r="BF930" s="36"/>
      <c r="BG930" s="36"/>
      <c r="BH930" s="36"/>
      <c r="BI930" s="36"/>
      <c r="BJ930" s="36"/>
      <c r="BK930" s="36"/>
      <c r="BL930" s="36"/>
      <c r="BM930" s="36"/>
      <c r="BN930" s="36"/>
      <c r="BO930" s="36"/>
      <c r="BP930" s="36"/>
      <c r="BQ930" s="36"/>
      <c r="BR930" s="36"/>
      <c r="BS930" s="36"/>
      <c r="BT930" s="36"/>
      <c r="BU930" s="36"/>
      <c r="BV930" s="36"/>
      <c r="BW930" s="36"/>
      <c r="BX930" s="36"/>
      <c r="BY930" s="36"/>
      <c r="BZ930" s="36"/>
      <c r="CA930" s="36"/>
      <c r="CB930" s="36"/>
      <c r="CC930" s="36"/>
      <c r="CD930" s="36"/>
      <c r="CE930" s="36"/>
      <c r="CF930" s="36"/>
      <c r="CG930" s="36"/>
      <c r="CH930" s="36"/>
      <c r="CI930" s="36"/>
      <c r="CJ930" s="36"/>
      <c r="CK930" s="36"/>
      <c r="CL930" s="36"/>
      <c r="CM930" s="36"/>
      <c r="CN930" s="36"/>
      <c r="CO930" s="36"/>
      <c r="CP930" s="36"/>
      <c r="CQ930" s="36"/>
      <c r="CR930" s="36"/>
      <c r="CS930" s="36"/>
      <c r="CT930" s="36"/>
      <c r="CU930" s="36"/>
      <c r="CV930" s="36"/>
      <c r="CW930" s="36"/>
      <c r="CX930" s="36"/>
      <c r="CY930" s="36"/>
      <c r="CZ930" s="36"/>
      <c r="DA930" s="36"/>
      <c r="DB930" s="36"/>
      <c r="DC930" s="36"/>
      <c r="DD930" s="36"/>
      <c r="DE930" s="36"/>
      <c r="DF930" s="36"/>
      <c r="DG930" s="36"/>
      <c r="DH930" s="36"/>
      <c r="DI930" s="36"/>
      <c r="DJ930" s="36"/>
      <c r="DK930" s="36"/>
      <c r="DL930" s="36"/>
      <c r="DM930" s="36"/>
      <c r="DN930" s="36"/>
      <c r="DO930" s="36"/>
      <c r="DP930" s="36"/>
      <c r="DQ930" s="36"/>
      <c r="DR930" s="36"/>
      <c r="DS930" s="36"/>
      <c r="DT930" s="36"/>
      <c r="DU930" s="36"/>
      <c r="DV930" s="36"/>
      <c r="DW930" s="36"/>
      <c r="DX930" s="36"/>
      <c r="DY930" s="36"/>
      <c r="DZ930" s="36"/>
      <c r="EA930" s="36"/>
      <c r="EB930" s="36"/>
      <c r="EC930" s="36"/>
      <c r="ED930" s="36"/>
      <c r="EE930" s="36"/>
      <c r="EF930" s="36"/>
      <c r="EG930" s="36"/>
      <c r="EH930" s="36"/>
      <c r="EI930" s="36"/>
      <c r="EJ930" s="36"/>
      <c r="EK930" s="36"/>
      <c r="EL930" s="36"/>
      <c r="EM930" s="36"/>
      <c r="EN930" s="36"/>
      <c r="EO930" s="36"/>
      <c r="EP930" s="36"/>
      <c r="EQ930" s="36"/>
      <c r="ER930" s="36"/>
      <c r="ES930" s="36"/>
      <c r="ET930" s="36"/>
      <c r="EU930" s="36"/>
    </row>
    <row r="931" spans="1:151" ht="183.75" customHeight="1" x14ac:dyDescent="0.3">
      <c r="A931" s="36"/>
      <c r="B931" s="36"/>
      <c r="C931" s="36"/>
      <c r="D931" s="36"/>
      <c r="E931" s="37"/>
      <c r="F931" s="36"/>
      <c r="G931" s="36"/>
      <c r="H931" s="36"/>
      <c r="I931" s="37"/>
      <c r="J931" s="38"/>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8"/>
      <c r="AS931" s="36"/>
      <c r="AT931" s="36"/>
      <c r="AU931" s="36"/>
      <c r="AV931" s="36"/>
      <c r="AW931" s="36"/>
      <c r="AX931" s="36"/>
      <c r="AY931" s="36"/>
      <c r="AZ931" s="36"/>
      <c r="BA931" s="36"/>
      <c r="BB931" s="36"/>
      <c r="BC931" s="36"/>
      <c r="BD931" s="36"/>
      <c r="BE931" s="36"/>
      <c r="BF931" s="36"/>
      <c r="BG931" s="36"/>
      <c r="BH931" s="36"/>
      <c r="BI931" s="36"/>
      <c r="BJ931" s="36"/>
      <c r="BK931" s="36"/>
      <c r="BL931" s="36"/>
      <c r="BM931" s="36"/>
      <c r="BN931" s="36"/>
      <c r="BO931" s="36"/>
      <c r="BP931" s="36"/>
      <c r="BQ931" s="36"/>
      <c r="BR931" s="36"/>
      <c r="BS931" s="36"/>
      <c r="BT931" s="36"/>
      <c r="BU931" s="36"/>
      <c r="BV931" s="36"/>
      <c r="BW931" s="36"/>
      <c r="BX931" s="36"/>
      <c r="BY931" s="36"/>
      <c r="BZ931" s="36"/>
      <c r="CA931" s="36"/>
      <c r="CB931" s="36"/>
      <c r="CC931" s="36"/>
      <c r="CD931" s="36"/>
      <c r="CE931" s="36"/>
      <c r="CF931" s="36"/>
      <c r="CG931" s="36"/>
      <c r="CH931" s="36"/>
      <c r="CI931" s="36"/>
      <c r="CJ931" s="36"/>
      <c r="CK931" s="36"/>
      <c r="CL931" s="36"/>
      <c r="CM931" s="36"/>
      <c r="CN931" s="36"/>
      <c r="CO931" s="36"/>
      <c r="CP931" s="36"/>
      <c r="CQ931" s="36"/>
      <c r="CR931" s="36"/>
      <c r="CS931" s="36"/>
      <c r="CT931" s="36"/>
      <c r="CU931" s="36"/>
      <c r="CV931" s="36"/>
      <c r="CW931" s="36"/>
      <c r="CX931" s="36"/>
      <c r="CY931" s="36"/>
      <c r="CZ931" s="36"/>
      <c r="DA931" s="36"/>
      <c r="DB931" s="36"/>
      <c r="DC931" s="36"/>
      <c r="DD931" s="36"/>
      <c r="DE931" s="36"/>
      <c r="DF931" s="36"/>
      <c r="DG931" s="36"/>
      <c r="DH931" s="36"/>
      <c r="DI931" s="36"/>
      <c r="DJ931" s="36"/>
      <c r="DK931" s="36"/>
      <c r="DL931" s="36"/>
      <c r="DM931" s="36"/>
      <c r="DN931" s="36"/>
      <c r="DO931" s="36"/>
      <c r="DP931" s="36"/>
      <c r="DQ931" s="36"/>
      <c r="DR931" s="36"/>
      <c r="DS931" s="36"/>
      <c r="DT931" s="36"/>
      <c r="DU931" s="36"/>
      <c r="DV931" s="36"/>
      <c r="DW931" s="36"/>
      <c r="DX931" s="36"/>
      <c r="DY931" s="36"/>
      <c r="DZ931" s="36"/>
      <c r="EA931" s="36"/>
      <c r="EB931" s="36"/>
      <c r="EC931" s="36"/>
      <c r="ED931" s="36"/>
      <c r="EE931" s="36"/>
      <c r="EF931" s="36"/>
      <c r="EG931" s="36"/>
      <c r="EH931" s="36"/>
      <c r="EI931" s="36"/>
      <c r="EJ931" s="36"/>
      <c r="EK931" s="36"/>
      <c r="EL931" s="36"/>
      <c r="EM931" s="36"/>
      <c r="EN931" s="36"/>
      <c r="EO931" s="36"/>
      <c r="EP931" s="36"/>
      <c r="EQ931" s="36"/>
      <c r="ER931" s="36"/>
      <c r="ES931" s="36"/>
      <c r="ET931" s="36"/>
      <c r="EU931" s="36"/>
    </row>
    <row r="932" spans="1:151" ht="183.75" customHeight="1" x14ac:dyDescent="0.3">
      <c r="A932" s="36"/>
      <c r="B932" s="36"/>
      <c r="C932" s="36"/>
      <c r="D932" s="36"/>
      <c r="E932" s="37"/>
      <c r="F932" s="36"/>
      <c r="G932" s="36"/>
      <c r="H932" s="36"/>
      <c r="I932" s="37"/>
      <c r="J932" s="38"/>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8"/>
      <c r="AS932" s="36"/>
      <c r="AT932" s="36"/>
      <c r="AU932" s="36"/>
      <c r="AV932" s="36"/>
      <c r="AW932" s="36"/>
      <c r="AX932" s="36"/>
      <c r="AY932" s="36"/>
      <c r="AZ932" s="36"/>
      <c r="BA932" s="36"/>
      <c r="BB932" s="36"/>
      <c r="BC932" s="36"/>
      <c r="BD932" s="36"/>
      <c r="BE932" s="36"/>
      <c r="BF932" s="36"/>
      <c r="BG932" s="36"/>
      <c r="BH932" s="36"/>
      <c r="BI932" s="36"/>
      <c r="BJ932" s="36"/>
      <c r="BK932" s="36"/>
      <c r="BL932" s="36"/>
      <c r="BM932" s="36"/>
      <c r="BN932" s="36"/>
      <c r="BO932" s="36"/>
      <c r="BP932" s="36"/>
      <c r="BQ932" s="36"/>
      <c r="BR932" s="36"/>
      <c r="BS932" s="36"/>
      <c r="BT932" s="36"/>
      <c r="BU932" s="36"/>
      <c r="BV932" s="36"/>
      <c r="BW932" s="36"/>
      <c r="BX932" s="36"/>
      <c r="BY932" s="36"/>
      <c r="BZ932" s="36"/>
      <c r="CA932" s="36"/>
      <c r="CB932" s="36"/>
      <c r="CC932" s="36"/>
      <c r="CD932" s="36"/>
      <c r="CE932" s="36"/>
      <c r="CF932" s="36"/>
      <c r="CG932" s="36"/>
      <c r="CH932" s="36"/>
      <c r="CI932" s="36"/>
      <c r="CJ932" s="36"/>
      <c r="CK932" s="36"/>
      <c r="CL932" s="36"/>
      <c r="CM932" s="36"/>
      <c r="CN932" s="36"/>
      <c r="CO932" s="36"/>
      <c r="CP932" s="36"/>
      <c r="CQ932" s="36"/>
      <c r="CR932" s="36"/>
      <c r="CS932" s="36"/>
      <c r="CT932" s="36"/>
      <c r="CU932" s="36"/>
      <c r="CV932" s="36"/>
      <c r="CW932" s="36"/>
      <c r="CX932" s="36"/>
      <c r="CY932" s="36"/>
      <c r="CZ932" s="36"/>
      <c r="DA932" s="36"/>
      <c r="DB932" s="36"/>
      <c r="DC932" s="36"/>
      <c r="DD932" s="36"/>
      <c r="DE932" s="36"/>
      <c r="DF932" s="36"/>
      <c r="DG932" s="36"/>
      <c r="DH932" s="36"/>
      <c r="DI932" s="36"/>
      <c r="DJ932" s="36"/>
      <c r="DK932" s="36"/>
      <c r="DL932" s="36"/>
      <c r="DM932" s="36"/>
      <c r="DN932" s="36"/>
      <c r="DO932" s="36"/>
      <c r="DP932" s="36"/>
      <c r="DQ932" s="36"/>
      <c r="DR932" s="36"/>
      <c r="DS932" s="36"/>
      <c r="DT932" s="36"/>
      <c r="DU932" s="36"/>
      <c r="DV932" s="36"/>
      <c r="DW932" s="36"/>
      <c r="DX932" s="36"/>
      <c r="DY932" s="36"/>
      <c r="DZ932" s="36"/>
      <c r="EA932" s="36"/>
      <c r="EB932" s="36"/>
      <c r="EC932" s="36"/>
      <c r="ED932" s="36"/>
      <c r="EE932" s="36"/>
      <c r="EF932" s="36"/>
      <c r="EG932" s="36"/>
      <c r="EH932" s="36"/>
      <c r="EI932" s="36"/>
      <c r="EJ932" s="36"/>
      <c r="EK932" s="36"/>
      <c r="EL932" s="36"/>
      <c r="EM932" s="36"/>
      <c r="EN932" s="36"/>
      <c r="EO932" s="36"/>
      <c r="EP932" s="36"/>
      <c r="EQ932" s="36"/>
      <c r="ER932" s="36"/>
      <c r="ES932" s="36"/>
      <c r="ET932" s="36"/>
      <c r="EU932" s="36"/>
    </row>
    <row r="933" spans="1:151" ht="183.75" customHeight="1" x14ac:dyDescent="0.3">
      <c r="A933" s="36"/>
      <c r="B933" s="36"/>
      <c r="C933" s="36"/>
      <c r="D933" s="36"/>
      <c r="E933" s="37"/>
      <c r="F933" s="36"/>
      <c r="G933" s="36"/>
      <c r="H933" s="36"/>
      <c r="I933" s="37"/>
      <c r="J933" s="38"/>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8"/>
      <c r="AS933" s="36"/>
      <c r="AT933" s="36"/>
      <c r="AU933" s="36"/>
      <c r="AV933" s="36"/>
      <c r="AW933" s="36"/>
      <c r="AX933" s="36"/>
      <c r="AY933" s="36"/>
      <c r="AZ933" s="36"/>
      <c r="BA933" s="36"/>
      <c r="BB933" s="36"/>
      <c r="BC933" s="36"/>
      <c r="BD933" s="36"/>
      <c r="BE933" s="36"/>
      <c r="BF933" s="36"/>
      <c r="BG933" s="36"/>
      <c r="BH933" s="36"/>
      <c r="BI933" s="36"/>
      <c r="BJ933" s="36"/>
      <c r="BK933" s="36"/>
      <c r="BL933" s="36"/>
      <c r="BM933" s="36"/>
      <c r="BN933" s="36"/>
      <c r="BO933" s="36"/>
      <c r="BP933" s="36"/>
      <c r="BQ933" s="36"/>
      <c r="BR933" s="36"/>
      <c r="BS933" s="36"/>
      <c r="BT933" s="36"/>
      <c r="BU933" s="36"/>
      <c r="BV933" s="36"/>
      <c r="BW933" s="36"/>
      <c r="BX933" s="36"/>
      <c r="BY933" s="36"/>
      <c r="BZ933" s="36"/>
      <c r="CA933" s="36"/>
      <c r="CB933" s="36"/>
      <c r="CC933" s="36"/>
      <c r="CD933" s="36"/>
      <c r="CE933" s="36"/>
      <c r="CF933" s="36"/>
      <c r="CG933" s="36"/>
      <c r="CH933" s="36"/>
      <c r="CI933" s="36"/>
      <c r="CJ933" s="36"/>
      <c r="CK933" s="36"/>
      <c r="CL933" s="36"/>
      <c r="CM933" s="36"/>
      <c r="CN933" s="36"/>
      <c r="CO933" s="36"/>
      <c r="CP933" s="36"/>
      <c r="CQ933" s="36"/>
      <c r="CR933" s="36"/>
      <c r="CS933" s="36"/>
      <c r="CT933" s="36"/>
      <c r="CU933" s="36"/>
      <c r="CV933" s="36"/>
      <c r="CW933" s="36"/>
      <c r="CX933" s="36"/>
      <c r="CY933" s="36"/>
      <c r="CZ933" s="36"/>
      <c r="DA933" s="36"/>
      <c r="DB933" s="36"/>
      <c r="DC933" s="36"/>
      <c r="DD933" s="36"/>
      <c r="DE933" s="36"/>
      <c r="DF933" s="36"/>
      <c r="DG933" s="36"/>
      <c r="DH933" s="36"/>
      <c r="DI933" s="36"/>
      <c r="DJ933" s="36"/>
      <c r="DK933" s="36"/>
      <c r="DL933" s="36"/>
      <c r="DM933" s="36"/>
      <c r="DN933" s="36"/>
      <c r="DO933" s="36"/>
      <c r="DP933" s="36"/>
      <c r="DQ933" s="36"/>
      <c r="DR933" s="36"/>
      <c r="DS933" s="36"/>
      <c r="DT933" s="36"/>
      <c r="DU933" s="36"/>
      <c r="DV933" s="36"/>
      <c r="DW933" s="36"/>
      <c r="DX933" s="36"/>
      <c r="DY933" s="36"/>
      <c r="DZ933" s="36"/>
      <c r="EA933" s="36"/>
      <c r="EB933" s="36"/>
      <c r="EC933" s="36"/>
      <c r="ED933" s="36"/>
      <c r="EE933" s="36"/>
      <c r="EF933" s="36"/>
      <c r="EG933" s="36"/>
      <c r="EH933" s="36"/>
      <c r="EI933" s="36"/>
      <c r="EJ933" s="36"/>
      <c r="EK933" s="36"/>
      <c r="EL933" s="36"/>
      <c r="EM933" s="36"/>
      <c r="EN933" s="36"/>
      <c r="EO933" s="36"/>
      <c r="EP933" s="36"/>
      <c r="EQ933" s="36"/>
      <c r="ER933" s="36"/>
      <c r="ES933" s="36"/>
      <c r="ET933" s="36"/>
      <c r="EU933" s="36"/>
    </row>
    <row r="934" spans="1:151" ht="183.75" customHeight="1" x14ac:dyDescent="0.3">
      <c r="A934" s="36"/>
      <c r="B934" s="36"/>
      <c r="C934" s="36"/>
      <c r="D934" s="36"/>
      <c r="E934" s="37"/>
      <c r="F934" s="36"/>
      <c r="G934" s="36"/>
      <c r="H934" s="36"/>
      <c r="I934" s="37"/>
      <c r="J934" s="38"/>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8"/>
      <c r="AS934" s="36"/>
      <c r="AT934" s="36"/>
      <c r="AU934" s="36"/>
      <c r="AV934" s="36"/>
      <c r="AW934" s="36"/>
      <c r="AX934" s="36"/>
      <c r="AY934" s="36"/>
      <c r="AZ934" s="36"/>
      <c r="BA934" s="36"/>
      <c r="BB934" s="36"/>
      <c r="BC934" s="36"/>
      <c r="BD934" s="36"/>
      <c r="BE934" s="36"/>
      <c r="BF934" s="36"/>
      <c r="BG934" s="36"/>
      <c r="BH934" s="36"/>
      <c r="BI934" s="36"/>
      <c r="BJ934" s="36"/>
      <c r="BK934" s="36"/>
      <c r="BL934" s="36"/>
      <c r="BM934" s="36"/>
      <c r="BN934" s="36"/>
      <c r="BO934" s="36"/>
      <c r="BP934" s="36"/>
      <c r="BQ934" s="36"/>
      <c r="BR934" s="36"/>
      <c r="BS934" s="36"/>
      <c r="BT934" s="36"/>
      <c r="BU934" s="36"/>
      <c r="BV934" s="36"/>
      <c r="BW934" s="36"/>
      <c r="BX934" s="36"/>
      <c r="BY934" s="36"/>
      <c r="BZ934" s="36"/>
      <c r="CA934" s="36"/>
      <c r="CB934" s="36"/>
      <c r="CC934" s="36"/>
      <c r="CD934" s="36"/>
      <c r="CE934" s="36"/>
      <c r="CF934" s="36"/>
      <c r="CG934" s="36"/>
      <c r="CH934" s="36"/>
      <c r="CI934" s="36"/>
      <c r="CJ934" s="36"/>
      <c r="CK934" s="36"/>
      <c r="CL934" s="36"/>
      <c r="CM934" s="36"/>
      <c r="CN934" s="36"/>
      <c r="CO934" s="36"/>
      <c r="CP934" s="36"/>
      <c r="CQ934" s="36"/>
      <c r="CR934" s="36"/>
      <c r="CS934" s="36"/>
      <c r="CT934" s="36"/>
      <c r="CU934" s="36"/>
      <c r="CV934" s="36"/>
      <c r="CW934" s="36"/>
      <c r="CX934" s="36"/>
      <c r="CY934" s="36"/>
      <c r="CZ934" s="36"/>
      <c r="DA934" s="36"/>
      <c r="DB934" s="36"/>
      <c r="DC934" s="36"/>
      <c r="DD934" s="36"/>
      <c r="DE934" s="36"/>
      <c r="DF934" s="36"/>
      <c r="DG934" s="36"/>
      <c r="DH934" s="36"/>
      <c r="DI934" s="36"/>
      <c r="DJ934" s="36"/>
      <c r="DK934" s="36"/>
      <c r="DL934" s="36"/>
      <c r="DM934" s="36"/>
      <c r="DN934" s="36"/>
      <c r="DO934" s="36"/>
      <c r="DP934" s="36"/>
      <c r="DQ934" s="36"/>
      <c r="DR934" s="36"/>
      <c r="DS934" s="36"/>
      <c r="DT934" s="36"/>
      <c r="DU934" s="36"/>
      <c r="DV934" s="36"/>
      <c r="DW934" s="36"/>
      <c r="DX934" s="36"/>
      <c r="DY934" s="36"/>
      <c r="DZ934" s="36"/>
      <c r="EA934" s="36"/>
      <c r="EB934" s="36"/>
      <c r="EC934" s="36"/>
      <c r="ED934" s="36"/>
      <c r="EE934" s="36"/>
      <c r="EF934" s="36"/>
      <c r="EG934" s="36"/>
      <c r="EH934" s="36"/>
      <c r="EI934" s="36"/>
      <c r="EJ934" s="36"/>
      <c r="EK934" s="36"/>
      <c r="EL934" s="36"/>
      <c r="EM934" s="36"/>
      <c r="EN934" s="36"/>
      <c r="EO934" s="36"/>
      <c r="EP934" s="36"/>
      <c r="EQ934" s="36"/>
      <c r="ER934" s="36"/>
      <c r="ES934" s="36"/>
      <c r="ET934" s="36"/>
      <c r="EU934" s="36"/>
    </row>
    <row r="935" spans="1:151" ht="183.75" customHeight="1" x14ac:dyDescent="0.3">
      <c r="A935" s="36"/>
      <c r="B935" s="36"/>
      <c r="C935" s="36"/>
      <c r="D935" s="36"/>
      <c r="E935" s="37"/>
      <c r="F935" s="36"/>
      <c r="G935" s="36"/>
      <c r="H935" s="36"/>
      <c r="I935" s="37"/>
      <c r="J935" s="38"/>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8"/>
      <c r="AS935" s="36"/>
      <c r="AT935" s="36"/>
      <c r="AU935" s="36"/>
      <c r="AV935" s="36"/>
      <c r="AW935" s="36"/>
      <c r="AX935" s="36"/>
      <c r="AY935" s="36"/>
      <c r="AZ935" s="36"/>
      <c r="BA935" s="36"/>
      <c r="BB935" s="36"/>
      <c r="BC935" s="36"/>
      <c r="BD935" s="36"/>
      <c r="BE935" s="36"/>
      <c r="BF935" s="36"/>
      <c r="BG935" s="36"/>
      <c r="BH935" s="36"/>
      <c r="BI935" s="36"/>
      <c r="BJ935" s="36"/>
      <c r="BK935" s="36"/>
      <c r="BL935" s="36"/>
      <c r="BM935" s="36"/>
      <c r="BN935" s="36"/>
      <c r="BO935" s="36"/>
      <c r="BP935" s="36"/>
      <c r="BQ935" s="36"/>
      <c r="BR935" s="36"/>
      <c r="BS935" s="36"/>
      <c r="BT935" s="36"/>
      <c r="BU935" s="36"/>
      <c r="BV935" s="36"/>
      <c r="BW935" s="36"/>
      <c r="BX935" s="36"/>
      <c r="BY935" s="36"/>
      <c r="BZ935" s="36"/>
      <c r="CA935" s="36"/>
      <c r="CB935" s="36"/>
      <c r="CC935" s="36"/>
      <c r="CD935" s="36"/>
      <c r="CE935" s="36"/>
      <c r="CF935" s="36"/>
      <c r="CG935" s="36"/>
      <c r="CH935" s="36"/>
      <c r="CI935" s="36"/>
      <c r="CJ935" s="36"/>
      <c r="CK935" s="36"/>
      <c r="CL935" s="36"/>
      <c r="CM935" s="36"/>
      <c r="CN935" s="36"/>
      <c r="CO935" s="36"/>
      <c r="CP935" s="36"/>
      <c r="CQ935" s="36"/>
      <c r="CR935" s="36"/>
      <c r="CS935" s="36"/>
      <c r="CT935" s="36"/>
      <c r="CU935" s="36"/>
      <c r="CV935" s="36"/>
      <c r="CW935" s="36"/>
      <c r="CX935" s="36"/>
      <c r="CY935" s="36"/>
      <c r="CZ935" s="36"/>
      <c r="DA935" s="36"/>
      <c r="DB935" s="36"/>
      <c r="DC935" s="36"/>
      <c r="DD935" s="36"/>
      <c r="DE935" s="36"/>
      <c r="DF935" s="36"/>
      <c r="DG935" s="36"/>
      <c r="DH935" s="36"/>
      <c r="DI935" s="36"/>
      <c r="DJ935" s="36"/>
      <c r="DK935" s="36"/>
      <c r="DL935" s="36"/>
      <c r="DM935" s="36"/>
      <c r="DN935" s="36"/>
      <c r="DO935" s="36"/>
      <c r="DP935" s="36"/>
      <c r="DQ935" s="36"/>
      <c r="DR935" s="36"/>
      <c r="DS935" s="36"/>
      <c r="DT935" s="36"/>
      <c r="DU935" s="36"/>
      <c r="DV935" s="36"/>
      <c r="DW935" s="36"/>
      <c r="DX935" s="36"/>
      <c r="DY935" s="36"/>
      <c r="DZ935" s="36"/>
      <c r="EA935" s="36"/>
      <c r="EB935" s="36"/>
      <c r="EC935" s="36"/>
      <c r="ED935" s="36"/>
      <c r="EE935" s="36"/>
      <c r="EF935" s="36"/>
      <c r="EG935" s="36"/>
      <c r="EH935" s="36"/>
      <c r="EI935" s="36"/>
      <c r="EJ935" s="36"/>
      <c r="EK935" s="36"/>
      <c r="EL935" s="36"/>
      <c r="EM935" s="36"/>
      <c r="EN935" s="36"/>
      <c r="EO935" s="36"/>
      <c r="EP935" s="36"/>
      <c r="EQ935" s="36"/>
      <c r="ER935" s="36"/>
      <c r="ES935" s="36"/>
      <c r="ET935" s="36"/>
      <c r="EU935" s="36"/>
    </row>
    <row r="936" spans="1:151" ht="183.75" customHeight="1" x14ac:dyDescent="0.3">
      <c r="A936" s="36"/>
      <c r="B936" s="36"/>
      <c r="C936" s="36"/>
      <c r="D936" s="36"/>
      <c r="E936" s="37"/>
      <c r="F936" s="36"/>
      <c r="G936" s="36"/>
      <c r="H936" s="36"/>
      <c r="I936" s="37"/>
      <c r="J936" s="38"/>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8"/>
      <c r="AS936" s="36"/>
      <c r="AT936" s="36"/>
      <c r="AU936" s="36"/>
      <c r="AV936" s="36"/>
      <c r="AW936" s="36"/>
      <c r="AX936" s="36"/>
      <c r="AY936" s="36"/>
      <c r="AZ936" s="36"/>
      <c r="BA936" s="36"/>
      <c r="BB936" s="36"/>
      <c r="BC936" s="36"/>
      <c r="BD936" s="36"/>
      <c r="BE936" s="36"/>
      <c r="BF936" s="36"/>
      <c r="BG936" s="36"/>
      <c r="BH936" s="36"/>
      <c r="BI936" s="36"/>
      <c r="BJ936" s="36"/>
      <c r="BK936" s="36"/>
      <c r="BL936" s="36"/>
      <c r="BM936" s="36"/>
      <c r="BN936" s="36"/>
      <c r="BO936" s="36"/>
      <c r="BP936" s="36"/>
      <c r="BQ936" s="36"/>
      <c r="BR936" s="36"/>
      <c r="BS936" s="36"/>
      <c r="BT936" s="36"/>
      <c r="BU936" s="36"/>
      <c r="BV936" s="36"/>
      <c r="BW936" s="36"/>
      <c r="BX936" s="36"/>
      <c r="BY936" s="36"/>
      <c r="BZ936" s="36"/>
      <c r="CA936" s="36"/>
      <c r="CB936" s="36"/>
      <c r="CC936" s="36"/>
      <c r="CD936" s="36"/>
      <c r="CE936" s="36"/>
      <c r="CF936" s="36"/>
      <c r="CG936" s="36"/>
      <c r="CH936" s="36"/>
      <c r="CI936" s="36"/>
      <c r="CJ936" s="36"/>
      <c r="CK936" s="36"/>
      <c r="CL936" s="36"/>
      <c r="CM936" s="36"/>
      <c r="CN936" s="36"/>
      <c r="CO936" s="36"/>
      <c r="CP936" s="36"/>
      <c r="CQ936" s="36"/>
      <c r="CR936" s="36"/>
      <c r="CS936" s="36"/>
      <c r="CT936" s="36"/>
      <c r="CU936" s="36"/>
      <c r="CV936" s="36"/>
      <c r="CW936" s="36"/>
      <c r="CX936" s="36"/>
      <c r="CY936" s="36"/>
      <c r="CZ936" s="36"/>
      <c r="DA936" s="36"/>
      <c r="DB936" s="36"/>
      <c r="DC936" s="36"/>
      <c r="DD936" s="36"/>
      <c r="DE936" s="36"/>
      <c r="DF936" s="36"/>
      <c r="DG936" s="36"/>
      <c r="DH936" s="36"/>
      <c r="DI936" s="36"/>
      <c r="DJ936" s="36"/>
      <c r="DK936" s="36"/>
      <c r="DL936" s="36"/>
      <c r="DM936" s="36"/>
      <c r="DN936" s="36"/>
      <c r="DO936" s="36"/>
      <c r="DP936" s="36"/>
      <c r="DQ936" s="36"/>
      <c r="DR936" s="36"/>
      <c r="DS936" s="36"/>
      <c r="DT936" s="36"/>
      <c r="DU936" s="36"/>
      <c r="DV936" s="36"/>
      <c r="DW936" s="36"/>
      <c r="DX936" s="36"/>
      <c r="DY936" s="36"/>
      <c r="DZ936" s="36"/>
      <c r="EA936" s="36"/>
      <c r="EB936" s="36"/>
      <c r="EC936" s="36"/>
      <c r="ED936" s="36"/>
      <c r="EE936" s="36"/>
      <c r="EF936" s="36"/>
      <c r="EG936" s="36"/>
      <c r="EH936" s="36"/>
      <c r="EI936" s="36"/>
      <c r="EJ936" s="36"/>
      <c r="EK936" s="36"/>
      <c r="EL936" s="36"/>
      <c r="EM936" s="36"/>
      <c r="EN936" s="36"/>
      <c r="EO936" s="36"/>
      <c r="EP936" s="36"/>
      <c r="EQ936" s="36"/>
      <c r="ER936" s="36"/>
      <c r="ES936" s="36"/>
      <c r="ET936" s="36"/>
      <c r="EU936" s="36"/>
    </row>
    <row r="937" spans="1:151" ht="183.75" customHeight="1" x14ac:dyDescent="0.3">
      <c r="A937" s="36"/>
      <c r="B937" s="36"/>
      <c r="C937" s="36"/>
      <c r="D937" s="36"/>
      <c r="E937" s="37"/>
      <c r="F937" s="36"/>
      <c r="G937" s="36"/>
      <c r="H937" s="36"/>
      <c r="I937" s="37"/>
      <c r="J937" s="38"/>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8"/>
      <c r="AS937" s="36"/>
      <c r="AT937" s="36"/>
      <c r="AU937" s="36"/>
      <c r="AV937" s="36"/>
      <c r="AW937" s="36"/>
      <c r="AX937" s="36"/>
      <c r="AY937" s="36"/>
      <c r="AZ937" s="36"/>
      <c r="BA937" s="36"/>
      <c r="BB937" s="36"/>
      <c r="BC937" s="36"/>
      <c r="BD937" s="36"/>
      <c r="BE937" s="36"/>
      <c r="BF937" s="36"/>
      <c r="BG937" s="36"/>
      <c r="BH937" s="36"/>
      <c r="BI937" s="36"/>
      <c r="BJ937" s="36"/>
      <c r="BK937" s="36"/>
      <c r="BL937" s="36"/>
      <c r="BM937" s="36"/>
      <c r="BN937" s="36"/>
      <c r="BO937" s="36"/>
      <c r="BP937" s="36"/>
      <c r="BQ937" s="36"/>
      <c r="BR937" s="36"/>
      <c r="BS937" s="36"/>
      <c r="BT937" s="36"/>
      <c r="BU937" s="36"/>
      <c r="BV937" s="36"/>
      <c r="BW937" s="36"/>
      <c r="BX937" s="36"/>
      <c r="BY937" s="36"/>
      <c r="BZ937" s="36"/>
      <c r="CA937" s="36"/>
      <c r="CB937" s="36"/>
      <c r="CC937" s="36"/>
      <c r="CD937" s="36"/>
      <c r="CE937" s="36"/>
      <c r="CF937" s="36"/>
      <c r="CG937" s="36"/>
      <c r="CH937" s="36"/>
      <c r="CI937" s="36"/>
      <c r="CJ937" s="36"/>
      <c r="CK937" s="36"/>
      <c r="CL937" s="36"/>
      <c r="CM937" s="36"/>
      <c r="CN937" s="36"/>
      <c r="CO937" s="36"/>
      <c r="CP937" s="36"/>
      <c r="CQ937" s="36"/>
      <c r="CR937" s="36"/>
      <c r="CS937" s="36"/>
      <c r="CT937" s="36"/>
      <c r="CU937" s="36"/>
      <c r="CV937" s="36"/>
      <c r="CW937" s="36"/>
      <c r="CX937" s="36"/>
      <c r="CY937" s="36"/>
      <c r="CZ937" s="36"/>
      <c r="DA937" s="36"/>
      <c r="DB937" s="36"/>
      <c r="DC937" s="36"/>
      <c r="DD937" s="36"/>
      <c r="DE937" s="36"/>
      <c r="DF937" s="36"/>
      <c r="DG937" s="36"/>
      <c r="DH937" s="36"/>
      <c r="DI937" s="36"/>
      <c r="DJ937" s="36"/>
      <c r="DK937" s="36"/>
      <c r="DL937" s="36"/>
      <c r="DM937" s="36"/>
      <c r="DN937" s="36"/>
      <c r="DO937" s="36"/>
      <c r="DP937" s="36"/>
      <c r="DQ937" s="36"/>
      <c r="DR937" s="36"/>
      <c r="DS937" s="36"/>
      <c r="DT937" s="36"/>
      <c r="DU937" s="36"/>
      <c r="DV937" s="36"/>
      <c r="DW937" s="36"/>
      <c r="DX937" s="36"/>
      <c r="DY937" s="36"/>
      <c r="DZ937" s="36"/>
      <c r="EA937" s="36"/>
      <c r="EB937" s="36"/>
      <c r="EC937" s="36"/>
      <c r="ED937" s="36"/>
      <c r="EE937" s="36"/>
      <c r="EF937" s="36"/>
      <c r="EG937" s="36"/>
      <c r="EH937" s="36"/>
      <c r="EI937" s="36"/>
      <c r="EJ937" s="36"/>
      <c r="EK937" s="36"/>
      <c r="EL937" s="36"/>
      <c r="EM937" s="36"/>
      <c r="EN937" s="36"/>
      <c r="EO937" s="36"/>
      <c r="EP937" s="36"/>
      <c r="EQ937" s="36"/>
      <c r="ER937" s="36"/>
      <c r="ES937" s="36"/>
      <c r="ET937" s="36"/>
      <c r="EU937" s="36"/>
    </row>
    <row r="938" spans="1:151" ht="183.75" customHeight="1" x14ac:dyDescent="0.3">
      <c r="A938" s="36"/>
      <c r="B938" s="36"/>
      <c r="C938" s="36"/>
      <c r="D938" s="36"/>
      <c r="E938" s="37"/>
      <c r="F938" s="36"/>
      <c r="G938" s="36"/>
      <c r="H938" s="36"/>
      <c r="I938" s="37"/>
      <c r="J938" s="38"/>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8"/>
      <c r="AS938" s="36"/>
      <c r="AT938" s="36"/>
      <c r="AU938" s="36"/>
      <c r="AV938" s="36"/>
      <c r="AW938" s="36"/>
      <c r="AX938" s="36"/>
      <c r="AY938" s="36"/>
      <c r="AZ938" s="36"/>
      <c r="BA938" s="36"/>
      <c r="BB938" s="36"/>
      <c r="BC938" s="36"/>
      <c r="BD938" s="36"/>
      <c r="BE938" s="36"/>
      <c r="BF938" s="36"/>
      <c r="BG938" s="36"/>
      <c r="BH938" s="36"/>
      <c r="BI938" s="36"/>
      <c r="BJ938" s="36"/>
      <c r="BK938" s="36"/>
      <c r="BL938" s="36"/>
      <c r="BM938" s="36"/>
      <c r="BN938" s="36"/>
      <c r="BO938" s="36"/>
      <c r="BP938" s="36"/>
      <c r="BQ938" s="36"/>
      <c r="BR938" s="36"/>
      <c r="BS938" s="36"/>
      <c r="BT938" s="36"/>
      <c r="BU938" s="36"/>
      <c r="BV938" s="36"/>
      <c r="BW938" s="36"/>
      <c r="BX938" s="36"/>
      <c r="BY938" s="36"/>
      <c r="BZ938" s="36"/>
      <c r="CA938" s="36"/>
      <c r="CB938" s="36"/>
      <c r="CC938" s="36"/>
      <c r="CD938" s="36"/>
      <c r="CE938" s="36"/>
      <c r="CF938" s="36"/>
      <c r="CG938" s="36"/>
      <c r="CH938" s="36"/>
      <c r="CI938" s="36"/>
      <c r="CJ938" s="36"/>
      <c r="CK938" s="36"/>
      <c r="CL938" s="36"/>
      <c r="CM938" s="36"/>
      <c r="CN938" s="36"/>
      <c r="CO938" s="36"/>
      <c r="CP938" s="36"/>
      <c r="CQ938" s="36"/>
      <c r="CR938" s="36"/>
      <c r="CS938" s="36"/>
      <c r="CT938" s="36"/>
      <c r="CU938" s="36"/>
      <c r="CV938" s="36"/>
      <c r="CW938" s="36"/>
      <c r="CX938" s="36"/>
      <c r="CY938" s="36"/>
      <c r="CZ938" s="36"/>
      <c r="DA938" s="36"/>
      <c r="DB938" s="36"/>
      <c r="DC938" s="36"/>
      <c r="DD938" s="36"/>
      <c r="DE938" s="36"/>
      <c r="DF938" s="36"/>
      <c r="DG938" s="36"/>
      <c r="DH938" s="36"/>
      <c r="DI938" s="36"/>
      <c r="DJ938" s="36"/>
      <c r="DK938" s="36"/>
      <c r="DL938" s="36"/>
      <c r="DM938" s="36"/>
      <c r="DN938" s="36"/>
      <c r="DO938" s="36"/>
      <c r="DP938" s="36"/>
      <c r="DQ938" s="36"/>
      <c r="DR938" s="36"/>
      <c r="DS938" s="36"/>
      <c r="DT938" s="36"/>
      <c r="DU938" s="36"/>
      <c r="DV938" s="36"/>
      <c r="DW938" s="36"/>
      <c r="DX938" s="36"/>
      <c r="DY938" s="36"/>
      <c r="DZ938" s="36"/>
      <c r="EA938" s="36"/>
      <c r="EB938" s="36"/>
      <c r="EC938" s="36"/>
      <c r="ED938" s="36"/>
      <c r="EE938" s="36"/>
      <c r="EF938" s="36"/>
      <c r="EG938" s="36"/>
      <c r="EH938" s="36"/>
      <c r="EI938" s="36"/>
      <c r="EJ938" s="36"/>
      <c r="EK938" s="36"/>
      <c r="EL938" s="36"/>
      <c r="EM938" s="36"/>
      <c r="EN938" s="36"/>
      <c r="EO938" s="36"/>
      <c r="EP938" s="36"/>
      <c r="EQ938" s="36"/>
      <c r="ER938" s="36"/>
      <c r="ES938" s="36"/>
      <c r="ET938" s="36"/>
      <c r="EU938" s="36"/>
    </row>
    <row r="939" spans="1:151" ht="183.75" customHeight="1" x14ac:dyDescent="0.3">
      <c r="A939" s="36"/>
      <c r="B939" s="36"/>
      <c r="C939" s="36"/>
      <c r="D939" s="36"/>
      <c r="E939" s="37"/>
      <c r="F939" s="36"/>
      <c r="G939" s="36"/>
      <c r="H939" s="36"/>
      <c r="I939" s="37"/>
      <c r="J939" s="38"/>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8"/>
      <c r="AS939" s="36"/>
      <c r="AT939" s="36"/>
      <c r="AU939" s="36"/>
      <c r="AV939" s="36"/>
      <c r="AW939" s="36"/>
      <c r="AX939" s="36"/>
      <c r="AY939" s="36"/>
      <c r="AZ939" s="36"/>
      <c r="BA939" s="36"/>
      <c r="BB939" s="36"/>
      <c r="BC939" s="36"/>
      <c r="BD939" s="36"/>
      <c r="BE939" s="36"/>
      <c r="BF939" s="36"/>
      <c r="BG939" s="36"/>
      <c r="BH939" s="36"/>
      <c r="BI939" s="36"/>
      <c r="BJ939" s="36"/>
      <c r="BK939" s="36"/>
      <c r="BL939" s="36"/>
      <c r="BM939" s="36"/>
      <c r="BN939" s="36"/>
      <c r="BO939" s="36"/>
      <c r="BP939" s="36"/>
      <c r="BQ939" s="36"/>
      <c r="BR939" s="36"/>
      <c r="BS939" s="36"/>
      <c r="BT939" s="36"/>
      <c r="BU939" s="36"/>
      <c r="BV939" s="36"/>
      <c r="BW939" s="36"/>
      <c r="BX939" s="36"/>
      <c r="BY939" s="36"/>
      <c r="BZ939" s="36"/>
      <c r="CA939" s="36"/>
      <c r="CB939" s="36"/>
      <c r="CC939" s="36"/>
      <c r="CD939" s="36"/>
      <c r="CE939" s="36"/>
      <c r="CF939" s="36"/>
      <c r="CG939" s="36"/>
      <c r="CH939" s="36"/>
      <c r="CI939" s="36"/>
      <c r="CJ939" s="36"/>
      <c r="CK939" s="36"/>
      <c r="CL939" s="36"/>
      <c r="CM939" s="36"/>
      <c r="CN939" s="36"/>
      <c r="CO939" s="36"/>
      <c r="CP939" s="36"/>
      <c r="CQ939" s="36"/>
      <c r="CR939" s="36"/>
      <c r="CS939" s="36"/>
      <c r="CT939" s="36"/>
      <c r="CU939" s="36"/>
      <c r="CV939" s="36"/>
      <c r="CW939" s="36"/>
      <c r="CX939" s="36"/>
      <c r="CY939" s="36"/>
      <c r="CZ939" s="36"/>
      <c r="DA939" s="36"/>
      <c r="DB939" s="36"/>
      <c r="DC939" s="36"/>
      <c r="DD939" s="36"/>
      <c r="DE939" s="36"/>
      <c r="DF939" s="36"/>
      <c r="DG939" s="36"/>
      <c r="DH939" s="36"/>
      <c r="DI939" s="36"/>
      <c r="DJ939" s="36"/>
      <c r="DK939" s="36"/>
      <c r="DL939" s="36"/>
      <c r="DM939" s="36"/>
      <c r="DN939" s="36"/>
      <c r="DO939" s="36"/>
      <c r="DP939" s="36"/>
      <c r="DQ939" s="36"/>
      <c r="DR939" s="36"/>
      <c r="DS939" s="36"/>
      <c r="DT939" s="36"/>
      <c r="DU939" s="36"/>
      <c r="DV939" s="36"/>
      <c r="DW939" s="36"/>
      <c r="DX939" s="36"/>
      <c r="DY939" s="36"/>
      <c r="DZ939" s="36"/>
      <c r="EA939" s="36"/>
      <c r="EB939" s="36"/>
      <c r="EC939" s="36"/>
      <c r="ED939" s="36"/>
      <c r="EE939" s="36"/>
      <c r="EF939" s="36"/>
      <c r="EG939" s="36"/>
      <c r="EH939" s="36"/>
      <c r="EI939" s="36"/>
      <c r="EJ939" s="36"/>
      <c r="EK939" s="36"/>
      <c r="EL939" s="36"/>
      <c r="EM939" s="36"/>
      <c r="EN939" s="36"/>
      <c r="EO939" s="36"/>
      <c r="EP939" s="36"/>
      <c r="EQ939" s="36"/>
      <c r="ER939" s="36"/>
      <c r="ES939" s="36"/>
      <c r="ET939" s="36"/>
      <c r="EU939" s="36"/>
    </row>
    <row r="940" spans="1:151" ht="183.75" customHeight="1" x14ac:dyDescent="0.3">
      <c r="A940" s="36"/>
      <c r="B940" s="36"/>
      <c r="C940" s="36"/>
      <c r="D940" s="36"/>
      <c r="E940" s="37"/>
      <c r="F940" s="36"/>
      <c r="G940" s="36"/>
      <c r="H940" s="36"/>
      <c r="I940" s="37"/>
      <c r="J940" s="38"/>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8"/>
      <c r="AS940" s="36"/>
      <c r="AT940" s="36"/>
      <c r="AU940" s="36"/>
      <c r="AV940" s="36"/>
      <c r="AW940" s="36"/>
      <c r="AX940" s="36"/>
      <c r="AY940" s="36"/>
      <c r="AZ940" s="36"/>
      <c r="BA940" s="36"/>
      <c r="BB940" s="36"/>
      <c r="BC940" s="36"/>
      <c r="BD940" s="36"/>
      <c r="BE940" s="36"/>
      <c r="BF940" s="36"/>
      <c r="BG940" s="36"/>
      <c r="BH940" s="36"/>
      <c r="BI940" s="36"/>
      <c r="BJ940" s="36"/>
      <c r="BK940" s="36"/>
      <c r="BL940" s="36"/>
      <c r="BM940" s="36"/>
      <c r="BN940" s="36"/>
      <c r="BO940" s="36"/>
      <c r="BP940" s="36"/>
      <c r="BQ940" s="36"/>
      <c r="BR940" s="36"/>
      <c r="BS940" s="36"/>
      <c r="BT940" s="36"/>
      <c r="BU940" s="36"/>
      <c r="BV940" s="36"/>
      <c r="BW940" s="36"/>
      <c r="BX940" s="36"/>
      <c r="BY940" s="36"/>
      <c r="BZ940" s="36"/>
      <c r="CA940" s="36"/>
      <c r="CB940" s="36"/>
      <c r="CC940" s="36"/>
      <c r="CD940" s="36"/>
      <c r="CE940" s="36"/>
      <c r="CF940" s="36"/>
      <c r="CG940" s="36"/>
      <c r="CH940" s="36"/>
      <c r="CI940" s="36"/>
      <c r="CJ940" s="36"/>
      <c r="CK940" s="36"/>
      <c r="CL940" s="36"/>
      <c r="CM940" s="36"/>
      <c r="CN940" s="36"/>
      <c r="CO940" s="36"/>
      <c r="CP940" s="36"/>
      <c r="CQ940" s="36"/>
      <c r="CR940" s="36"/>
      <c r="CS940" s="36"/>
      <c r="CT940" s="36"/>
      <c r="CU940" s="36"/>
      <c r="CV940" s="36"/>
      <c r="CW940" s="36"/>
      <c r="CX940" s="36"/>
      <c r="CY940" s="36"/>
      <c r="CZ940" s="36"/>
      <c r="DA940" s="36"/>
      <c r="DB940" s="36"/>
      <c r="DC940" s="36"/>
      <c r="DD940" s="36"/>
      <c r="DE940" s="36"/>
      <c r="DF940" s="36"/>
      <c r="DG940" s="36"/>
      <c r="DH940" s="36"/>
      <c r="DI940" s="36"/>
      <c r="DJ940" s="36"/>
      <c r="DK940" s="36"/>
      <c r="DL940" s="36"/>
      <c r="DM940" s="36"/>
      <c r="DN940" s="36"/>
      <c r="DO940" s="36"/>
      <c r="DP940" s="36"/>
      <c r="DQ940" s="36"/>
      <c r="DR940" s="36"/>
      <c r="DS940" s="36"/>
      <c r="DT940" s="36"/>
      <c r="DU940" s="36"/>
      <c r="DV940" s="36"/>
      <c r="DW940" s="36"/>
      <c r="DX940" s="36"/>
      <c r="DY940" s="36"/>
      <c r="DZ940" s="36"/>
      <c r="EA940" s="36"/>
      <c r="EB940" s="36"/>
      <c r="EC940" s="36"/>
      <c r="ED940" s="36"/>
      <c r="EE940" s="36"/>
      <c r="EF940" s="36"/>
      <c r="EG940" s="36"/>
      <c r="EH940" s="36"/>
      <c r="EI940" s="36"/>
      <c r="EJ940" s="36"/>
      <c r="EK940" s="36"/>
      <c r="EL940" s="36"/>
      <c r="EM940" s="36"/>
      <c r="EN940" s="36"/>
      <c r="EO940" s="36"/>
      <c r="EP940" s="36"/>
      <c r="EQ940" s="36"/>
      <c r="ER940" s="36"/>
      <c r="ES940" s="36"/>
      <c r="ET940" s="36"/>
      <c r="EU940" s="36"/>
    </row>
    <row r="941" spans="1:151" ht="183.75" customHeight="1" x14ac:dyDescent="0.3">
      <c r="A941" s="36"/>
      <c r="B941" s="36"/>
      <c r="C941" s="36"/>
      <c r="D941" s="36"/>
      <c r="E941" s="37"/>
      <c r="F941" s="36"/>
      <c r="G941" s="36"/>
      <c r="H941" s="36"/>
      <c r="I941" s="37"/>
      <c r="J941" s="38"/>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8"/>
      <c r="AS941" s="36"/>
      <c r="AT941" s="36"/>
      <c r="AU941" s="36"/>
      <c r="AV941" s="36"/>
      <c r="AW941" s="36"/>
      <c r="AX941" s="36"/>
      <c r="AY941" s="36"/>
      <c r="AZ941" s="36"/>
      <c r="BA941" s="36"/>
      <c r="BB941" s="36"/>
      <c r="BC941" s="36"/>
      <c r="BD941" s="36"/>
      <c r="BE941" s="36"/>
      <c r="BF941" s="36"/>
      <c r="BG941" s="36"/>
      <c r="BH941" s="36"/>
      <c r="BI941" s="36"/>
      <c r="BJ941" s="36"/>
      <c r="BK941" s="36"/>
      <c r="BL941" s="36"/>
      <c r="BM941" s="36"/>
      <c r="BN941" s="36"/>
      <c r="BO941" s="36"/>
      <c r="BP941" s="36"/>
      <c r="BQ941" s="36"/>
      <c r="BR941" s="36"/>
      <c r="BS941" s="36"/>
      <c r="BT941" s="36"/>
      <c r="BU941" s="36"/>
      <c r="BV941" s="36"/>
      <c r="BW941" s="36"/>
      <c r="BX941" s="36"/>
      <c r="BY941" s="36"/>
      <c r="BZ941" s="36"/>
      <c r="CA941" s="36"/>
      <c r="CB941" s="36"/>
      <c r="CC941" s="36"/>
      <c r="CD941" s="36"/>
      <c r="CE941" s="36"/>
      <c r="CF941" s="36"/>
      <c r="CG941" s="36"/>
      <c r="CH941" s="36"/>
      <c r="CI941" s="36"/>
      <c r="CJ941" s="36"/>
      <c r="CK941" s="36"/>
      <c r="CL941" s="36"/>
      <c r="CM941" s="36"/>
      <c r="CN941" s="36"/>
      <c r="CO941" s="36"/>
      <c r="CP941" s="36"/>
      <c r="CQ941" s="36"/>
      <c r="CR941" s="36"/>
      <c r="CS941" s="36"/>
      <c r="CT941" s="36"/>
      <c r="CU941" s="36"/>
      <c r="CV941" s="36"/>
      <c r="CW941" s="36"/>
      <c r="CX941" s="36"/>
      <c r="CY941" s="36"/>
      <c r="CZ941" s="36"/>
      <c r="DA941" s="36"/>
      <c r="DB941" s="36"/>
      <c r="DC941" s="36"/>
      <c r="DD941" s="36"/>
      <c r="DE941" s="36"/>
      <c r="DF941" s="36"/>
      <c r="DG941" s="36"/>
      <c r="DH941" s="36"/>
      <c r="DI941" s="36"/>
      <c r="DJ941" s="36"/>
      <c r="DK941" s="36"/>
      <c r="DL941" s="36"/>
      <c r="DM941" s="36"/>
      <c r="DN941" s="36"/>
      <c r="DO941" s="36"/>
      <c r="DP941" s="36"/>
      <c r="DQ941" s="36"/>
      <c r="DR941" s="36"/>
      <c r="DS941" s="36"/>
      <c r="DT941" s="36"/>
      <c r="DU941" s="36"/>
      <c r="DV941" s="36"/>
      <c r="DW941" s="36"/>
      <c r="DX941" s="36"/>
      <c r="DY941" s="36"/>
      <c r="DZ941" s="36"/>
      <c r="EA941" s="36"/>
      <c r="EB941" s="36"/>
      <c r="EC941" s="36"/>
      <c r="ED941" s="36"/>
      <c r="EE941" s="36"/>
      <c r="EF941" s="36"/>
      <c r="EG941" s="36"/>
      <c r="EH941" s="36"/>
      <c r="EI941" s="36"/>
      <c r="EJ941" s="36"/>
      <c r="EK941" s="36"/>
      <c r="EL941" s="36"/>
      <c r="EM941" s="36"/>
      <c r="EN941" s="36"/>
      <c r="EO941" s="36"/>
      <c r="EP941" s="36"/>
      <c r="EQ941" s="36"/>
      <c r="ER941" s="36"/>
      <c r="ES941" s="36"/>
      <c r="ET941" s="36"/>
      <c r="EU941" s="36"/>
    </row>
    <row r="942" spans="1:151" ht="183.75" customHeight="1" x14ac:dyDescent="0.3">
      <c r="A942" s="36"/>
      <c r="B942" s="36"/>
      <c r="C942" s="36"/>
      <c r="D942" s="36"/>
      <c r="E942" s="37"/>
      <c r="F942" s="36"/>
      <c r="G942" s="36"/>
      <c r="H942" s="36"/>
      <c r="I942" s="37"/>
      <c r="J942" s="38"/>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8"/>
      <c r="AS942" s="36"/>
      <c r="AT942" s="36"/>
      <c r="AU942" s="36"/>
      <c r="AV942" s="36"/>
      <c r="AW942" s="36"/>
      <c r="AX942" s="36"/>
      <c r="AY942" s="36"/>
      <c r="AZ942" s="36"/>
      <c r="BA942" s="36"/>
      <c r="BB942" s="36"/>
      <c r="BC942" s="36"/>
      <c r="BD942" s="36"/>
      <c r="BE942" s="36"/>
      <c r="BF942" s="36"/>
      <c r="BG942" s="36"/>
      <c r="BH942" s="36"/>
      <c r="BI942" s="36"/>
      <c r="BJ942" s="36"/>
      <c r="BK942" s="36"/>
      <c r="BL942" s="36"/>
      <c r="BM942" s="36"/>
      <c r="BN942" s="36"/>
      <c r="BO942" s="36"/>
      <c r="BP942" s="36"/>
      <c r="BQ942" s="36"/>
      <c r="BR942" s="36"/>
      <c r="BS942" s="36"/>
      <c r="BT942" s="36"/>
      <c r="BU942" s="36"/>
      <c r="BV942" s="36"/>
      <c r="BW942" s="36"/>
      <c r="BX942" s="36"/>
      <c r="BY942" s="36"/>
      <c r="BZ942" s="36"/>
      <c r="CA942" s="36"/>
      <c r="CB942" s="36"/>
      <c r="CC942" s="36"/>
      <c r="CD942" s="36"/>
      <c r="CE942" s="36"/>
      <c r="CF942" s="36"/>
      <c r="CG942" s="36"/>
      <c r="CH942" s="36"/>
      <c r="CI942" s="36"/>
      <c r="CJ942" s="36"/>
      <c r="CK942" s="36"/>
      <c r="CL942" s="36"/>
      <c r="CM942" s="36"/>
      <c r="CN942" s="36"/>
      <c r="CO942" s="36"/>
      <c r="CP942" s="36"/>
      <c r="CQ942" s="36"/>
      <c r="CR942" s="36"/>
      <c r="CS942" s="36"/>
      <c r="CT942" s="36"/>
      <c r="CU942" s="36"/>
      <c r="CV942" s="36"/>
      <c r="CW942" s="36"/>
      <c r="CX942" s="36"/>
      <c r="CY942" s="36"/>
      <c r="CZ942" s="36"/>
      <c r="DA942" s="36"/>
      <c r="DB942" s="36"/>
      <c r="DC942" s="36"/>
      <c r="DD942" s="36"/>
      <c r="DE942" s="36"/>
      <c r="DF942" s="36"/>
      <c r="DG942" s="36"/>
      <c r="DH942" s="36"/>
      <c r="DI942" s="36"/>
      <c r="DJ942" s="36"/>
      <c r="DK942" s="36"/>
      <c r="DL942" s="36"/>
      <c r="DM942" s="36"/>
      <c r="DN942" s="36"/>
      <c r="DO942" s="36"/>
      <c r="DP942" s="36"/>
      <c r="DQ942" s="36"/>
      <c r="DR942" s="36"/>
      <c r="DS942" s="36"/>
      <c r="DT942" s="36"/>
      <c r="DU942" s="36"/>
      <c r="DV942" s="36"/>
      <c r="DW942" s="36"/>
      <c r="DX942" s="36"/>
      <c r="DY942" s="36"/>
      <c r="DZ942" s="36"/>
      <c r="EA942" s="36"/>
      <c r="EB942" s="36"/>
      <c r="EC942" s="36"/>
      <c r="ED942" s="36"/>
      <c r="EE942" s="36"/>
      <c r="EF942" s="36"/>
      <c r="EG942" s="36"/>
      <c r="EH942" s="36"/>
      <c r="EI942" s="36"/>
      <c r="EJ942" s="36"/>
      <c r="EK942" s="36"/>
      <c r="EL942" s="36"/>
      <c r="EM942" s="36"/>
      <c r="EN942" s="36"/>
      <c r="EO942" s="36"/>
      <c r="EP942" s="36"/>
      <c r="EQ942" s="36"/>
      <c r="ER942" s="36"/>
      <c r="ES942" s="36"/>
      <c r="ET942" s="36"/>
      <c r="EU942" s="36"/>
    </row>
    <row r="943" spans="1:151" ht="183.75" customHeight="1" x14ac:dyDescent="0.3">
      <c r="A943" s="36"/>
      <c r="B943" s="36"/>
      <c r="C943" s="36"/>
      <c r="D943" s="36"/>
      <c r="E943" s="37"/>
      <c r="F943" s="36"/>
      <c r="G943" s="36"/>
      <c r="H943" s="36"/>
      <c r="I943" s="37"/>
      <c r="J943" s="38"/>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8"/>
      <c r="AS943" s="36"/>
      <c r="AT943" s="36"/>
      <c r="AU943" s="36"/>
      <c r="AV943" s="36"/>
      <c r="AW943" s="36"/>
      <c r="AX943" s="36"/>
      <c r="AY943" s="36"/>
      <c r="AZ943" s="36"/>
      <c r="BA943" s="36"/>
      <c r="BB943" s="36"/>
      <c r="BC943" s="36"/>
      <c r="BD943" s="36"/>
      <c r="BE943" s="36"/>
      <c r="BF943" s="36"/>
      <c r="BG943" s="36"/>
      <c r="BH943" s="36"/>
      <c r="BI943" s="36"/>
      <c r="BJ943" s="36"/>
      <c r="BK943" s="36"/>
      <c r="BL943" s="36"/>
      <c r="BM943" s="36"/>
      <c r="BN943" s="36"/>
      <c r="BO943" s="36"/>
      <c r="BP943" s="36"/>
      <c r="BQ943" s="36"/>
      <c r="BR943" s="36"/>
      <c r="BS943" s="36"/>
      <c r="BT943" s="36"/>
      <c r="BU943" s="36"/>
      <c r="BV943" s="36"/>
      <c r="BW943" s="36"/>
      <c r="BX943" s="36"/>
      <c r="BY943" s="36"/>
      <c r="BZ943" s="36"/>
      <c r="CA943" s="36"/>
      <c r="CB943" s="36"/>
      <c r="CC943" s="36"/>
      <c r="CD943" s="36"/>
      <c r="CE943" s="36"/>
      <c r="CF943" s="36"/>
      <c r="CG943" s="36"/>
      <c r="CH943" s="36"/>
      <c r="CI943" s="36"/>
      <c r="CJ943" s="36"/>
      <c r="CK943" s="36"/>
      <c r="CL943" s="36"/>
      <c r="CM943" s="36"/>
      <c r="CN943" s="36"/>
      <c r="CO943" s="36"/>
      <c r="CP943" s="36"/>
      <c r="CQ943" s="36"/>
      <c r="CR943" s="36"/>
      <c r="CS943" s="36"/>
      <c r="CT943" s="36"/>
      <c r="CU943" s="36"/>
      <c r="CV943" s="36"/>
      <c r="CW943" s="36"/>
      <c r="CX943" s="36"/>
      <c r="CY943" s="36"/>
      <c r="CZ943" s="36"/>
      <c r="DA943" s="36"/>
      <c r="DB943" s="36"/>
      <c r="DC943" s="36"/>
      <c r="DD943" s="36"/>
      <c r="DE943" s="36"/>
      <c r="DF943" s="36"/>
      <c r="DG943" s="36"/>
      <c r="DH943" s="36"/>
      <c r="DI943" s="36"/>
      <c r="DJ943" s="36"/>
      <c r="DK943" s="36"/>
      <c r="DL943" s="36"/>
      <c r="DM943" s="36"/>
      <c r="DN943" s="36"/>
      <c r="DO943" s="36"/>
      <c r="DP943" s="36"/>
      <c r="DQ943" s="36"/>
      <c r="DR943" s="36"/>
      <c r="DS943" s="36"/>
      <c r="DT943" s="36"/>
      <c r="DU943" s="36"/>
      <c r="DV943" s="36"/>
      <c r="DW943" s="36"/>
      <c r="DX943" s="36"/>
      <c r="DY943" s="36"/>
      <c r="DZ943" s="36"/>
      <c r="EA943" s="36"/>
      <c r="EB943" s="36"/>
      <c r="EC943" s="36"/>
      <c r="ED943" s="36"/>
      <c r="EE943" s="36"/>
      <c r="EF943" s="36"/>
      <c r="EG943" s="36"/>
      <c r="EH943" s="36"/>
      <c r="EI943" s="36"/>
      <c r="EJ943" s="36"/>
      <c r="EK943" s="36"/>
      <c r="EL943" s="36"/>
      <c r="EM943" s="36"/>
      <c r="EN943" s="36"/>
      <c r="EO943" s="36"/>
      <c r="EP943" s="36"/>
      <c r="EQ943" s="36"/>
      <c r="ER943" s="36"/>
      <c r="ES943" s="36"/>
      <c r="ET943" s="36"/>
      <c r="EU943" s="36"/>
    </row>
    <row r="944" spans="1:151" ht="183.75" customHeight="1" x14ac:dyDescent="0.3">
      <c r="A944" s="36"/>
      <c r="B944" s="36"/>
      <c r="C944" s="36"/>
      <c r="D944" s="36"/>
      <c r="E944" s="37"/>
      <c r="F944" s="36"/>
      <c r="G944" s="36"/>
      <c r="H944" s="36"/>
      <c r="I944" s="37"/>
      <c r="J944" s="38"/>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8"/>
      <c r="AS944" s="36"/>
      <c r="AT944" s="36"/>
      <c r="AU944" s="36"/>
      <c r="AV944" s="36"/>
      <c r="AW944" s="36"/>
      <c r="AX944" s="36"/>
      <c r="AY944" s="36"/>
      <c r="AZ944" s="36"/>
      <c r="BA944" s="36"/>
      <c r="BB944" s="36"/>
      <c r="BC944" s="36"/>
      <c r="BD944" s="36"/>
      <c r="BE944" s="36"/>
      <c r="BF944" s="36"/>
      <c r="BG944" s="36"/>
      <c r="BH944" s="36"/>
      <c r="BI944" s="36"/>
      <c r="BJ944" s="36"/>
      <c r="BK944" s="36"/>
      <c r="BL944" s="36"/>
      <c r="BM944" s="36"/>
      <c r="BN944" s="36"/>
      <c r="BO944" s="36"/>
      <c r="BP944" s="36"/>
      <c r="BQ944" s="36"/>
      <c r="BR944" s="36"/>
      <c r="BS944" s="36"/>
      <c r="BT944" s="36"/>
      <c r="BU944" s="36"/>
      <c r="BV944" s="36"/>
      <c r="BW944" s="36"/>
      <c r="BX944" s="36"/>
      <c r="BY944" s="36"/>
      <c r="BZ944" s="36"/>
      <c r="CA944" s="36"/>
      <c r="CB944" s="36"/>
      <c r="CC944" s="36"/>
      <c r="CD944" s="36"/>
      <c r="CE944" s="36"/>
      <c r="CF944" s="36"/>
      <c r="CG944" s="36"/>
      <c r="CH944" s="36"/>
      <c r="CI944" s="36"/>
      <c r="CJ944" s="36"/>
      <c r="CK944" s="36"/>
      <c r="CL944" s="36"/>
      <c r="CM944" s="36"/>
      <c r="CN944" s="36"/>
      <c r="CO944" s="36"/>
      <c r="CP944" s="36"/>
      <c r="CQ944" s="36"/>
      <c r="CR944" s="36"/>
      <c r="CS944" s="36"/>
      <c r="CT944" s="36"/>
      <c r="CU944" s="36"/>
      <c r="CV944" s="36"/>
      <c r="CW944" s="36"/>
      <c r="CX944" s="36"/>
      <c r="CY944" s="36"/>
      <c r="CZ944" s="36"/>
      <c r="DA944" s="36"/>
      <c r="DB944" s="36"/>
      <c r="DC944" s="36"/>
      <c r="DD944" s="36"/>
      <c r="DE944" s="36"/>
      <c r="DF944" s="36"/>
      <c r="DG944" s="36"/>
      <c r="DH944" s="36"/>
      <c r="DI944" s="36"/>
      <c r="DJ944" s="36"/>
      <c r="DK944" s="36"/>
      <c r="DL944" s="36"/>
      <c r="DM944" s="36"/>
      <c r="DN944" s="36"/>
      <c r="DO944" s="36"/>
      <c r="DP944" s="36"/>
      <c r="DQ944" s="36"/>
      <c r="DR944" s="36"/>
      <c r="DS944" s="36"/>
      <c r="DT944" s="36"/>
      <c r="DU944" s="36"/>
      <c r="DV944" s="36"/>
      <c r="DW944" s="36"/>
      <c r="DX944" s="36"/>
      <c r="DY944" s="36"/>
      <c r="DZ944" s="36"/>
      <c r="EA944" s="36"/>
      <c r="EB944" s="36"/>
      <c r="EC944" s="36"/>
      <c r="ED944" s="36"/>
      <c r="EE944" s="36"/>
      <c r="EF944" s="36"/>
      <c r="EG944" s="36"/>
      <c r="EH944" s="36"/>
      <c r="EI944" s="36"/>
      <c r="EJ944" s="36"/>
      <c r="EK944" s="36"/>
      <c r="EL944" s="36"/>
      <c r="EM944" s="36"/>
      <c r="EN944" s="36"/>
      <c r="EO944" s="36"/>
      <c r="EP944" s="36"/>
      <c r="EQ944" s="36"/>
      <c r="ER944" s="36"/>
      <c r="ES944" s="36"/>
      <c r="ET944" s="36"/>
      <c r="EU944" s="36"/>
    </row>
    <row r="945" spans="1:151" ht="183.75" customHeight="1" x14ac:dyDescent="0.3">
      <c r="A945" s="36"/>
      <c r="B945" s="36"/>
      <c r="C945" s="36"/>
      <c r="D945" s="36"/>
      <c r="E945" s="37"/>
      <c r="F945" s="36"/>
      <c r="G945" s="36"/>
      <c r="H945" s="36"/>
      <c r="I945" s="37"/>
      <c r="J945" s="38"/>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8"/>
      <c r="AS945" s="36"/>
      <c r="AT945" s="36"/>
      <c r="AU945" s="36"/>
      <c r="AV945" s="36"/>
      <c r="AW945" s="36"/>
      <c r="AX945" s="36"/>
      <c r="AY945" s="36"/>
      <c r="AZ945" s="36"/>
      <c r="BA945" s="36"/>
      <c r="BB945" s="36"/>
      <c r="BC945" s="36"/>
      <c r="BD945" s="36"/>
      <c r="BE945" s="36"/>
      <c r="BF945" s="36"/>
      <c r="BG945" s="36"/>
      <c r="BH945" s="36"/>
      <c r="BI945" s="36"/>
      <c r="BJ945" s="36"/>
      <c r="BK945" s="36"/>
      <c r="BL945" s="36"/>
      <c r="BM945" s="36"/>
      <c r="BN945" s="36"/>
      <c r="BO945" s="36"/>
      <c r="BP945" s="36"/>
      <c r="BQ945" s="36"/>
      <c r="BR945" s="36"/>
      <c r="BS945" s="36"/>
      <c r="BT945" s="36"/>
      <c r="BU945" s="36"/>
      <c r="BV945" s="36"/>
      <c r="BW945" s="36"/>
      <c r="BX945" s="36"/>
      <c r="BY945" s="36"/>
      <c r="BZ945" s="36"/>
      <c r="CA945" s="36"/>
      <c r="CB945" s="36"/>
      <c r="CC945" s="36"/>
      <c r="CD945" s="36"/>
      <c r="CE945" s="36"/>
      <c r="CF945" s="36"/>
      <c r="CG945" s="36"/>
      <c r="CH945" s="36"/>
      <c r="CI945" s="36"/>
      <c r="CJ945" s="36"/>
      <c r="CK945" s="36"/>
      <c r="CL945" s="36"/>
      <c r="CM945" s="36"/>
      <c r="CN945" s="36"/>
      <c r="CO945" s="36"/>
      <c r="CP945" s="36"/>
      <c r="CQ945" s="36"/>
      <c r="CR945" s="36"/>
      <c r="CS945" s="36"/>
      <c r="CT945" s="36"/>
      <c r="CU945" s="36"/>
      <c r="CV945" s="36"/>
      <c r="CW945" s="36"/>
      <c r="CX945" s="36"/>
      <c r="CY945" s="36"/>
      <c r="CZ945" s="36"/>
      <c r="DA945" s="36"/>
      <c r="DB945" s="36"/>
      <c r="DC945" s="36"/>
      <c r="DD945" s="36"/>
      <c r="DE945" s="36"/>
      <c r="DF945" s="36"/>
      <c r="DG945" s="36"/>
      <c r="DH945" s="36"/>
      <c r="DI945" s="36"/>
      <c r="DJ945" s="36"/>
      <c r="DK945" s="36"/>
      <c r="DL945" s="36"/>
      <c r="DM945" s="36"/>
      <c r="DN945" s="36"/>
      <c r="DO945" s="36"/>
      <c r="DP945" s="36"/>
      <c r="DQ945" s="36"/>
      <c r="DR945" s="36"/>
      <c r="DS945" s="36"/>
      <c r="DT945" s="36"/>
      <c r="DU945" s="36"/>
      <c r="DV945" s="36"/>
      <c r="DW945" s="36"/>
      <c r="DX945" s="36"/>
      <c r="DY945" s="36"/>
      <c r="DZ945" s="36"/>
      <c r="EA945" s="36"/>
      <c r="EB945" s="36"/>
      <c r="EC945" s="36"/>
      <c r="ED945" s="36"/>
      <c r="EE945" s="36"/>
      <c r="EF945" s="36"/>
      <c r="EG945" s="36"/>
      <c r="EH945" s="36"/>
      <c r="EI945" s="36"/>
      <c r="EJ945" s="36"/>
      <c r="EK945" s="36"/>
      <c r="EL945" s="36"/>
      <c r="EM945" s="36"/>
      <c r="EN945" s="36"/>
      <c r="EO945" s="36"/>
      <c r="EP945" s="36"/>
      <c r="EQ945" s="36"/>
      <c r="ER945" s="36"/>
      <c r="ES945" s="36"/>
      <c r="ET945" s="36"/>
      <c r="EU945" s="36"/>
    </row>
    <row r="946" spans="1:151" ht="183.75" customHeight="1" x14ac:dyDescent="0.3">
      <c r="A946" s="36"/>
      <c r="B946" s="36"/>
      <c r="C946" s="36"/>
      <c r="D946" s="36"/>
      <c r="E946" s="37"/>
      <c r="F946" s="36"/>
      <c r="G946" s="36"/>
      <c r="H946" s="36"/>
      <c r="I946" s="37"/>
      <c r="J946" s="38"/>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8"/>
      <c r="AS946" s="36"/>
      <c r="AT946" s="36"/>
      <c r="AU946" s="36"/>
      <c r="AV946" s="36"/>
      <c r="AW946" s="36"/>
      <c r="AX946" s="36"/>
      <c r="AY946" s="36"/>
      <c r="AZ946" s="36"/>
      <c r="BA946" s="36"/>
      <c r="BB946" s="36"/>
      <c r="BC946" s="36"/>
      <c r="BD946" s="36"/>
      <c r="BE946" s="36"/>
      <c r="BF946" s="36"/>
      <c r="BG946" s="36"/>
      <c r="BH946" s="36"/>
      <c r="BI946" s="36"/>
      <c r="BJ946" s="36"/>
      <c r="BK946" s="36"/>
      <c r="BL946" s="36"/>
      <c r="BM946" s="36"/>
      <c r="BN946" s="36"/>
      <c r="BO946" s="36"/>
      <c r="BP946" s="36"/>
      <c r="BQ946" s="36"/>
      <c r="BR946" s="36"/>
      <c r="BS946" s="36"/>
      <c r="BT946" s="36"/>
      <c r="BU946" s="36"/>
      <c r="BV946" s="36"/>
      <c r="BW946" s="36"/>
      <c r="BX946" s="36"/>
      <c r="BY946" s="36"/>
      <c r="BZ946" s="36"/>
      <c r="CA946" s="36"/>
      <c r="CB946" s="36"/>
      <c r="CC946" s="36"/>
      <c r="CD946" s="36"/>
      <c r="CE946" s="36"/>
      <c r="CF946" s="36"/>
      <c r="CG946" s="36"/>
      <c r="CH946" s="36"/>
      <c r="CI946" s="36"/>
      <c r="CJ946" s="36"/>
      <c r="CK946" s="36"/>
      <c r="CL946" s="36"/>
      <c r="CM946" s="36"/>
      <c r="CN946" s="36"/>
      <c r="CO946" s="36"/>
      <c r="CP946" s="36"/>
      <c r="CQ946" s="36"/>
      <c r="CR946" s="36"/>
      <c r="CS946" s="36"/>
      <c r="CT946" s="36"/>
      <c r="CU946" s="36"/>
      <c r="CV946" s="36"/>
      <c r="CW946" s="36"/>
      <c r="CX946" s="36"/>
      <c r="CY946" s="36"/>
      <c r="CZ946" s="36"/>
      <c r="DA946" s="36"/>
      <c r="DB946" s="36"/>
      <c r="DC946" s="36"/>
      <c r="DD946" s="36"/>
      <c r="DE946" s="36"/>
      <c r="DF946" s="36"/>
      <c r="DG946" s="36"/>
      <c r="DH946" s="36"/>
      <c r="DI946" s="36"/>
      <c r="DJ946" s="36"/>
      <c r="DK946" s="36"/>
      <c r="DL946" s="36"/>
      <c r="DM946" s="36"/>
      <c r="DN946" s="36"/>
      <c r="DO946" s="36"/>
      <c r="DP946" s="36"/>
      <c r="DQ946" s="36"/>
      <c r="DR946" s="36"/>
      <c r="DS946" s="36"/>
      <c r="DT946" s="36"/>
      <c r="DU946" s="36"/>
      <c r="DV946" s="36"/>
      <c r="DW946" s="36"/>
      <c r="DX946" s="36"/>
      <c r="DY946" s="36"/>
      <c r="DZ946" s="36"/>
      <c r="EA946" s="36"/>
      <c r="EB946" s="36"/>
      <c r="EC946" s="36"/>
      <c r="ED946" s="36"/>
      <c r="EE946" s="36"/>
      <c r="EF946" s="36"/>
      <c r="EG946" s="36"/>
      <c r="EH946" s="36"/>
      <c r="EI946" s="36"/>
      <c r="EJ946" s="36"/>
      <c r="EK946" s="36"/>
      <c r="EL946" s="36"/>
      <c r="EM946" s="36"/>
      <c r="EN946" s="36"/>
      <c r="EO946" s="36"/>
      <c r="EP946" s="36"/>
      <c r="EQ946" s="36"/>
      <c r="ER946" s="36"/>
      <c r="ES946" s="36"/>
      <c r="ET946" s="36"/>
      <c r="EU946" s="36"/>
    </row>
    <row r="947" spans="1:151" ht="183.75" customHeight="1" x14ac:dyDescent="0.3">
      <c r="A947" s="36"/>
      <c r="B947" s="36"/>
      <c r="C947" s="36"/>
      <c r="D947" s="36"/>
      <c r="E947" s="37"/>
      <c r="F947" s="36"/>
      <c r="G947" s="36"/>
      <c r="H947" s="36"/>
      <c r="I947" s="37"/>
      <c r="J947" s="38"/>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8"/>
      <c r="AS947" s="36"/>
      <c r="AT947" s="36"/>
      <c r="AU947" s="36"/>
      <c r="AV947" s="36"/>
      <c r="AW947" s="36"/>
      <c r="AX947" s="36"/>
      <c r="AY947" s="36"/>
      <c r="AZ947" s="36"/>
      <c r="BA947" s="36"/>
      <c r="BB947" s="36"/>
      <c r="BC947" s="36"/>
      <c r="BD947" s="36"/>
      <c r="BE947" s="36"/>
      <c r="BF947" s="36"/>
      <c r="BG947" s="36"/>
      <c r="BH947" s="36"/>
      <c r="BI947" s="36"/>
      <c r="BJ947" s="36"/>
      <c r="BK947" s="36"/>
      <c r="BL947" s="36"/>
      <c r="BM947" s="36"/>
      <c r="BN947" s="36"/>
      <c r="BO947" s="36"/>
      <c r="BP947" s="36"/>
      <c r="BQ947" s="36"/>
      <c r="BR947" s="36"/>
      <c r="BS947" s="36"/>
      <c r="BT947" s="36"/>
      <c r="BU947" s="36"/>
      <c r="BV947" s="36"/>
      <c r="BW947" s="36"/>
      <c r="BX947" s="36"/>
      <c r="BY947" s="36"/>
      <c r="BZ947" s="36"/>
      <c r="CA947" s="36"/>
      <c r="CB947" s="36"/>
      <c r="CC947" s="36"/>
      <c r="CD947" s="36"/>
      <c r="CE947" s="36"/>
      <c r="CF947" s="36"/>
      <c r="CG947" s="36"/>
      <c r="CH947" s="36"/>
      <c r="CI947" s="36"/>
      <c r="CJ947" s="36"/>
      <c r="CK947" s="36"/>
      <c r="CL947" s="36"/>
      <c r="CM947" s="36"/>
      <c r="CN947" s="36"/>
      <c r="CO947" s="36"/>
      <c r="CP947" s="36"/>
      <c r="CQ947" s="36"/>
      <c r="CR947" s="36"/>
      <c r="CS947" s="36"/>
      <c r="CT947" s="36"/>
      <c r="CU947" s="36"/>
      <c r="CV947" s="36"/>
      <c r="CW947" s="36"/>
      <c r="CX947" s="36"/>
      <c r="CY947" s="36"/>
      <c r="CZ947" s="36"/>
      <c r="DA947" s="36"/>
      <c r="DB947" s="36"/>
      <c r="DC947" s="36"/>
      <c r="DD947" s="36"/>
      <c r="DE947" s="36"/>
      <c r="DF947" s="36"/>
      <c r="DG947" s="36"/>
      <c r="DH947" s="36"/>
      <c r="DI947" s="36"/>
      <c r="DJ947" s="36"/>
      <c r="DK947" s="36"/>
      <c r="DL947" s="36"/>
      <c r="DM947" s="36"/>
      <c r="DN947" s="36"/>
      <c r="DO947" s="36"/>
      <c r="DP947" s="36"/>
      <c r="DQ947" s="36"/>
      <c r="DR947" s="36"/>
      <c r="DS947" s="36"/>
      <c r="DT947" s="36"/>
      <c r="DU947" s="36"/>
      <c r="DV947" s="36"/>
      <c r="DW947" s="36"/>
      <c r="DX947" s="36"/>
      <c r="DY947" s="36"/>
      <c r="DZ947" s="36"/>
      <c r="EA947" s="36"/>
      <c r="EB947" s="36"/>
      <c r="EC947" s="36"/>
      <c r="ED947" s="36"/>
      <c r="EE947" s="36"/>
      <c r="EF947" s="36"/>
      <c r="EG947" s="36"/>
      <c r="EH947" s="36"/>
      <c r="EI947" s="36"/>
      <c r="EJ947" s="36"/>
      <c r="EK947" s="36"/>
      <c r="EL947" s="36"/>
      <c r="EM947" s="36"/>
      <c r="EN947" s="36"/>
      <c r="EO947" s="36"/>
      <c r="EP947" s="36"/>
      <c r="EQ947" s="36"/>
      <c r="ER947" s="36"/>
      <c r="ES947" s="36"/>
      <c r="ET947" s="36"/>
      <c r="EU947" s="36"/>
    </row>
    <row r="948" spans="1:151" ht="183.75" customHeight="1" x14ac:dyDescent="0.3">
      <c r="A948" s="36"/>
      <c r="B948" s="36"/>
      <c r="C948" s="36"/>
      <c r="D948" s="36"/>
      <c r="E948" s="37"/>
      <c r="F948" s="36"/>
      <c r="G948" s="36"/>
      <c r="H948" s="36"/>
      <c r="I948" s="37"/>
      <c r="J948" s="38"/>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8"/>
      <c r="AS948" s="36"/>
      <c r="AT948" s="36"/>
      <c r="AU948" s="36"/>
      <c r="AV948" s="36"/>
      <c r="AW948" s="36"/>
      <c r="AX948" s="36"/>
      <c r="AY948" s="36"/>
      <c r="AZ948" s="36"/>
      <c r="BA948" s="36"/>
      <c r="BB948" s="36"/>
      <c r="BC948" s="36"/>
      <c r="BD948" s="36"/>
      <c r="BE948" s="36"/>
      <c r="BF948" s="36"/>
      <c r="BG948" s="36"/>
      <c r="BH948" s="36"/>
      <c r="BI948" s="36"/>
      <c r="BJ948" s="36"/>
      <c r="BK948" s="36"/>
      <c r="BL948" s="36"/>
      <c r="BM948" s="36"/>
      <c r="BN948" s="36"/>
      <c r="BO948" s="36"/>
      <c r="BP948" s="36"/>
      <c r="BQ948" s="36"/>
      <c r="BR948" s="36"/>
      <c r="BS948" s="36"/>
      <c r="BT948" s="36"/>
      <c r="BU948" s="36"/>
      <c r="BV948" s="36"/>
      <c r="BW948" s="36"/>
      <c r="BX948" s="36"/>
      <c r="BY948" s="36"/>
      <c r="BZ948" s="36"/>
      <c r="CA948" s="36"/>
      <c r="CB948" s="36"/>
      <c r="CC948" s="36"/>
      <c r="CD948" s="36"/>
      <c r="CE948" s="36"/>
      <c r="CF948" s="36"/>
      <c r="CG948" s="36"/>
      <c r="CH948" s="36"/>
      <c r="CI948" s="36"/>
      <c r="CJ948" s="36"/>
      <c r="CK948" s="36"/>
      <c r="CL948" s="36"/>
      <c r="CM948" s="36"/>
      <c r="CN948" s="36"/>
      <c r="CO948" s="36"/>
      <c r="CP948" s="36"/>
      <c r="CQ948" s="36"/>
      <c r="CR948" s="36"/>
      <c r="CS948" s="36"/>
      <c r="CT948" s="36"/>
      <c r="CU948" s="36"/>
      <c r="CV948" s="36"/>
      <c r="CW948" s="36"/>
      <c r="CX948" s="36"/>
      <c r="CY948" s="36"/>
      <c r="CZ948" s="36"/>
      <c r="DA948" s="36"/>
      <c r="DB948" s="36"/>
      <c r="DC948" s="36"/>
      <c r="DD948" s="36"/>
      <c r="DE948" s="36"/>
      <c r="DF948" s="36"/>
      <c r="DG948" s="36"/>
      <c r="DH948" s="36"/>
      <c r="DI948" s="36"/>
      <c r="DJ948" s="36"/>
      <c r="DK948" s="36"/>
      <c r="DL948" s="36"/>
      <c r="DM948" s="36"/>
      <c r="DN948" s="36"/>
      <c r="DO948" s="36"/>
      <c r="DP948" s="36"/>
      <c r="DQ948" s="36"/>
      <c r="DR948" s="36"/>
      <c r="DS948" s="36"/>
      <c r="DT948" s="36"/>
      <c r="DU948" s="36"/>
      <c r="DV948" s="36"/>
      <c r="DW948" s="36"/>
      <c r="DX948" s="36"/>
      <c r="DY948" s="36"/>
      <c r="DZ948" s="36"/>
      <c r="EA948" s="36"/>
      <c r="EB948" s="36"/>
      <c r="EC948" s="36"/>
      <c r="ED948" s="36"/>
      <c r="EE948" s="36"/>
      <c r="EF948" s="36"/>
      <c r="EG948" s="36"/>
      <c r="EH948" s="36"/>
      <c r="EI948" s="36"/>
      <c r="EJ948" s="36"/>
      <c r="EK948" s="36"/>
      <c r="EL948" s="36"/>
      <c r="EM948" s="36"/>
      <c r="EN948" s="36"/>
      <c r="EO948" s="36"/>
      <c r="EP948" s="36"/>
      <c r="EQ948" s="36"/>
      <c r="ER948" s="36"/>
      <c r="ES948" s="36"/>
      <c r="ET948" s="36"/>
      <c r="EU948" s="36"/>
    </row>
    <row r="949" spans="1:151" ht="183.75" customHeight="1" x14ac:dyDescent="0.3">
      <c r="A949" s="36"/>
      <c r="B949" s="36"/>
      <c r="C949" s="36"/>
      <c r="D949" s="36"/>
      <c r="E949" s="37"/>
      <c r="F949" s="36"/>
      <c r="G949" s="36"/>
      <c r="H949" s="36"/>
      <c r="I949" s="37"/>
      <c r="J949" s="38"/>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8"/>
      <c r="AS949" s="36"/>
      <c r="AT949" s="36"/>
      <c r="AU949" s="36"/>
      <c r="AV949" s="36"/>
      <c r="AW949" s="36"/>
      <c r="AX949" s="36"/>
      <c r="AY949" s="36"/>
      <c r="AZ949" s="36"/>
      <c r="BA949" s="36"/>
      <c r="BB949" s="36"/>
      <c r="BC949" s="36"/>
      <c r="BD949" s="36"/>
      <c r="BE949" s="36"/>
      <c r="BF949" s="36"/>
      <c r="BG949" s="36"/>
      <c r="BH949" s="36"/>
      <c r="BI949" s="36"/>
      <c r="BJ949" s="36"/>
      <c r="BK949" s="36"/>
      <c r="BL949" s="36"/>
      <c r="BM949" s="36"/>
      <c r="BN949" s="36"/>
      <c r="BO949" s="36"/>
      <c r="BP949" s="36"/>
      <c r="BQ949" s="36"/>
      <c r="BR949" s="36"/>
      <c r="BS949" s="36"/>
      <c r="BT949" s="36"/>
      <c r="BU949" s="36"/>
      <c r="BV949" s="36"/>
      <c r="BW949" s="36"/>
      <c r="BX949" s="36"/>
      <c r="BY949" s="36"/>
      <c r="BZ949" s="36"/>
      <c r="CA949" s="36"/>
      <c r="CB949" s="36"/>
      <c r="CC949" s="36"/>
      <c r="CD949" s="36"/>
      <c r="CE949" s="36"/>
      <c r="CF949" s="36"/>
      <c r="CG949" s="36"/>
      <c r="CH949" s="36"/>
      <c r="CI949" s="36"/>
      <c r="CJ949" s="36"/>
      <c r="CK949" s="36"/>
      <c r="CL949" s="36"/>
      <c r="CM949" s="36"/>
      <c r="CN949" s="36"/>
      <c r="CO949" s="36"/>
      <c r="CP949" s="36"/>
      <c r="CQ949" s="36"/>
      <c r="CR949" s="36"/>
      <c r="CS949" s="36"/>
      <c r="CT949" s="36"/>
      <c r="CU949" s="36"/>
      <c r="CV949" s="36"/>
      <c r="CW949" s="36"/>
      <c r="CX949" s="36"/>
      <c r="CY949" s="36"/>
      <c r="CZ949" s="36"/>
      <c r="DA949" s="36"/>
      <c r="DB949" s="36"/>
      <c r="DC949" s="36"/>
      <c r="DD949" s="36"/>
      <c r="DE949" s="36"/>
      <c r="DF949" s="36"/>
      <c r="DG949" s="36"/>
      <c r="DH949" s="36"/>
      <c r="DI949" s="36"/>
      <c r="DJ949" s="36"/>
      <c r="DK949" s="36"/>
      <c r="DL949" s="36"/>
      <c r="DM949" s="36"/>
      <c r="DN949" s="36"/>
      <c r="DO949" s="36"/>
      <c r="DP949" s="36"/>
      <c r="DQ949" s="36"/>
      <c r="DR949" s="36"/>
      <c r="DS949" s="36"/>
      <c r="DT949" s="36"/>
      <c r="DU949" s="36"/>
      <c r="DV949" s="36"/>
      <c r="DW949" s="36"/>
      <c r="DX949" s="36"/>
      <c r="DY949" s="36"/>
      <c r="DZ949" s="36"/>
      <c r="EA949" s="36"/>
      <c r="EB949" s="36"/>
      <c r="EC949" s="36"/>
      <c r="ED949" s="36"/>
      <c r="EE949" s="36"/>
      <c r="EF949" s="36"/>
      <c r="EG949" s="36"/>
      <c r="EH949" s="36"/>
      <c r="EI949" s="36"/>
      <c r="EJ949" s="36"/>
      <c r="EK949" s="36"/>
      <c r="EL949" s="36"/>
      <c r="EM949" s="36"/>
      <c r="EN949" s="36"/>
      <c r="EO949" s="36"/>
      <c r="EP949" s="36"/>
      <c r="EQ949" s="36"/>
      <c r="ER949" s="36"/>
      <c r="ES949" s="36"/>
      <c r="ET949" s="36"/>
      <c r="EU949" s="36"/>
    </row>
    <row r="950" spans="1:151" ht="183.75" customHeight="1" x14ac:dyDescent="0.3">
      <c r="A950" s="36"/>
      <c r="B950" s="36"/>
      <c r="C950" s="36"/>
      <c r="D950" s="36"/>
      <c r="E950" s="37"/>
      <c r="F950" s="36"/>
      <c r="G950" s="36"/>
      <c r="H950" s="36"/>
      <c r="I950" s="37"/>
      <c r="J950" s="38"/>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8"/>
      <c r="AS950" s="36"/>
      <c r="AT950" s="36"/>
      <c r="AU950" s="36"/>
      <c r="AV950" s="36"/>
      <c r="AW950" s="36"/>
      <c r="AX950" s="36"/>
      <c r="AY950" s="36"/>
      <c r="AZ950" s="36"/>
      <c r="BA950" s="36"/>
      <c r="BB950" s="36"/>
      <c r="BC950" s="36"/>
      <c r="BD950" s="36"/>
      <c r="BE950" s="36"/>
      <c r="BF950" s="36"/>
      <c r="BG950" s="36"/>
      <c r="BH950" s="36"/>
      <c r="BI950" s="36"/>
      <c r="BJ950" s="36"/>
      <c r="BK950" s="36"/>
      <c r="BL950" s="36"/>
      <c r="BM950" s="36"/>
      <c r="BN950" s="36"/>
      <c r="BO950" s="36"/>
      <c r="BP950" s="36"/>
      <c r="BQ950" s="36"/>
      <c r="BR950" s="36"/>
      <c r="BS950" s="36"/>
      <c r="BT950" s="36"/>
      <c r="BU950" s="36"/>
      <c r="BV950" s="36"/>
      <c r="BW950" s="36"/>
      <c r="BX950" s="36"/>
      <c r="BY950" s="36"/>
      <c r="BZ950" s="36"/>
      <c r="CA950" s="36"/>
      <c r="CB950" s="36"/>
      <c r="CC950" s="36"/>
      <c r="CD950" s="36"/>
      <c r="CE950" s="36"/>
      <c r="CF950" s="36"/>
      <c r="CG950" s="36"/>
      <c r="CH950" s="36"/>
      <c r="CI950" s="36"/>
      <c r="CJ950" s="36"/>
      <c r="CK950" s="36"/>
      <c r="CL950" s="36"/>
      <c r="CM950" s="36"/>
      <c r="CN950" s="36"/>
      <c r="CO950" s="36"/>
      <c r="CP950" s="36"/>
      <c r="CQ950" s="36"/>
      <c r="CR950" s="36"/>
      <c r="CS950" s="36"/>
      <c r="CT950" s="36"/>
      <c r="CU950" s="36"/>
      <c r="CV950" s="36"/>
      <c r="CW950" s="36"/>
      <c r="CX950" s="36"/>
      <c r="CY950" s="36"/>
      <c r="CZ950" s="36"/>
      <c r="DA950" s="36"/>
      <c r="DB950" s="36"/>
      <c r="DC950" s="36"/>
      <c r="DD950" s="36"/>
      <c r="DE950" s="36"/>
      <c r="DF950" s="36"/>
      <c r="DG950" s="36"/>
      <c r="DH950" s="36"/>
      <c r="DI950" s="36"/>
      <c r="DJ950" s="36"/>
      <c r="DK950" s="36"/>
      <c r="DL950" s="36"/>
      <c r="DM950" s="36"/>
      <c r="DN950" s="36"/>
      <c r="DO950" s="36"/>
      <c r="DP950" s="36"/>
      <c r="DQ950" s="36"/>
      <c r="DR950" s="36"/>
      <c r="DS950" s="36"/>
      <c r="DT950" s="36"/>
      <c r="DU950" s="36"/>
      <c r="DV950" s="36"/>
      <c r="DW950" s="36"/>
      <c r="DX950" s="36"/>
      <c r="DY950" s="36"/>
      <c r="DZ950" s="36"/>
      <c r="EA950" s="36"/>
      <c r="EB950" s="36"/>
      <c r="EC950" s="36"/>
      <c r="ED950" s="36"/>
      <c r="EE950" s="36"/>
      <c r="EF950" s="36"/>
      <c r="EG950" s="36"/>
      <c r="EH950" s="36"/>
      <c r="EI950" s="36"/>
      <c r="EJ950" s="36"/>
      <c r="EK950" s="36"/>
      <c r="EL950" s="36"/>
      <c r="EM950" s="36"/>
      <c r="EN950" s="36"/>
      <c r="EO950" s="36"/>
      <c r="EP950" s="36"/>
      <c r="EQ950" s="36"/>
      <c r="ER950" s="36"/>
      <c r="ES950" s="36"/>
      <c r="ET950" s="36"/>
      <c r="EU950" s="36"/>
    </row>
    <row r="951" spans="1:151" ht="183.75" customHeight="1" x14ac:dyDescent="0.3">
      <c r="A951" s="36"/>
      <c r="B951" s="36"/>
      <c r="C951" s="36"/>
      <c r="D951" s="36"/>
      <c r="E951" s="37"/>
      <c r="F951" s="36"/>
      <c r="G951" s="36"/>
      <c r="H951" s="36"/>
      <c r="I951" s="37"/>
      <c r="J951" s="38"/>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8"/>
      <c r="AS951" s="36"/>
      <c r="AT951" s="36"/>
      <c r="AU951" s="36"/>
      <c r="AV951" s="36"/>
      <c r="AW951" s="36"/>
      <c r="AX951" s="36"/>
      <c r="AY951" s="36"/>
      <c r="AZ951" s="36"/>
      <c r="BA951" s="36"/>
      <c r="BB951" s="36"/>
      <c r="BC951" s="36"/>
      <c r="BD951" s="36"/>
      <c r="BE951" s="36"/>
      <c r="BF951" s="36"/>
      <c r="BG951" s="36"/>
      <c r="BH951" s="36"/>
      <c r="BI951" s="36"/>
      <c r="BJ951" s="36"/>
      <c r="BK951" s="36"/>
      <c r="BL951" s="36"/>
      <c r="BM951" s="36"/>
      <c r="BN951" s="36"/>
      <c r="BO951" s="36"/>
      <c r="BP951" s="36"/>
      <c r="BQ951" s="36"/>
      <c r="BR951" s="36"/>
      <c r="BS951" s="36"/>
      <c r="BT951" s="36"/>
      <c r="BU951" s="36"/>
      <c r="BV951" s="36"/>
      <c r="BW951" s="36"/>
      <c r="BX951" s="36"/>
      <c r="BY951" s="36"/>
      <c r="BZ951" s="36"/>
      <c r="CA951" s="36"/>
      <c r="CB951" s="36"/>
      <c r="CC951" s="36"/>
      <c r="CD951" s="36"/>
      <c r="CE951" s="36"/>
      <c r="CF951" s="36"/>
      <c r="CG951" s="36"/>
      <c r="CH951" s="36"/>
      <c r="CI951" s="36"/>
      <c r="CJ951" s="36"/>
      <c r="CK951" s="36"/>
      <c r="CL951" s="36"/>
      <c r="CM951" s="36"/>
      <c r="CN951" s="36"/>
      <c r="CO951" s="36"/>
      <c r="CP951" s="36"/>
      <c r="CQ951" s="36"/>
      <c r="CR951" s="36"/>
      <c r="CS951" s="36"/>
      <c r="CT951" s="36"/>
      <c r="CU951" s="36"/>
      <c r="CV951" s="36"/>
      <c r="CW951" s="36"/>
      <c r="CX951" s="36"/>
      <c r="CY951" s="36"/>
      <c r="CZ951" s="36"/>
      <c r="DA951" s="36"/>
      <c r="DB951" s="36"/>
      <c r="DC951" s="36"/>
      <c r="DD951" s="36"/>
      <c r="DE951" s="36"/>
      <c r="DF951" s="36"/>
      <c r="DG951" s="36"/>
      <c r="DH951" s="36"/>
      <c r="DI951" s="36"/>
      <c r="DJ951" s="36"/>
      <c r="DK951" s="36"/>
      <c r="DL951" s="36"/>
      <c r="DM951" s="36"/>
      <c r="DN951" s="36"/>
      <c r="DO951" s="36"/>
      <c r="DP951" s="36"/>
      <c r="DQ951" s="36"/>
      <c r="DR951" s="36"/>
      <c r="DS951" s="36"/>
      <c r="DT951" s="36"/>
      <c r="DU951" s="36"/>
      <c r="DV951" s="36"/>
      <c r="DW951" s="36"/>
      <c r="DX951" s="36"/>
      <c r="DY951" s="36"/>
      <c r="DZ951" s="36"/>
      <c r="EA951" s="36"/>
      <c r="EB951" s="36"/>
      <c r="EC951" s="36"/>
      <c r="ED951" s="36"/>
      <c r="EE951" s="36"/>
      <c r="EF951" s="36"/>
      <c r="EG951" s="36"/>
      <c r="EH951" s="36"/>
      <c r="EI951" s="36"/>
      <c r="EJ951" s="36"/>
      <c r="EK951" s="36"/>
      <c r="EL951" s="36"/>
      <c r="EM951" s="36"/>
      <c r="EN951" s="36"/>
      <c r="EO951" s="36"/>
      <c r="EP951" s="36"/>
      <c r="EQ951" s="36"/>
      <c r="ER951" s="36"/>
      <c r="ES951" s="36"/>
      <c r="ET951" s="36"/>
      <c r="EU951" s="36"/>
    </row>
    <row r="952" spans="1:151" ht="183.75" customHeight="1" x14ac:dyDescent="0.3">
      <c r="A952" s="36"/>
      <c r="B952" s="36"/>
      <c r="C952" s="36"/>
      <c r="D952" s="36"/>
      <c r="E952" s="37"/>
      <c r="F952" s="36"/>
      <c r="G952" s="36"/>
      <c r="H952" s="36"/>
      <c r="I952" s="37"/>
      <c r="J952" s="38"/>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8"/>
      <c r="AS952" s="36"/>
      <c r="AT952" s="36"/>
      <c r="AU952" s="36"/>
      <c r="AV952" s="36"/>
      <c r="AW952" s="36"/>
      <c r="AX952" s="36"/>
      <c r="AY952" s="36"/>
      <c r="AZ952" s="36"/>
      <c r="BA952" s="36"/>
      <c r="BB952" s="36"/>
      <c r="BC952" s="36"/>
      <c r="BD952" s="36"/>
      <c r="BE952" s="36"/>
      <c r="BF952" s="36"/>
      <c r="BG952" s="36"/>
      <c r="BH952" s="36"/>
      <c r="BI952" s="36"/>
      <c r="BJ952" s="36"/>
      <c r="BK952" s="36"/>
      <c r="BL952" s="36"/>
      <c r="BM952" s="36"/>
      <c r="BN952" s="36"/>
      <c r="BO952" s="36"/>
      <c r="BP952" s="36"/>
      <c r="BQ952" s="36"/>
      <c r="BR952" s="36"/>
      <c r="BS952" s="36"/>
      <c r="BT952" s="36"/>
      <c r="BU952" s="36"/>
      <c r="BV952" s="36"/>
      <c r="BW952" s="36"/>
      <c r="BX952" s="36"/>
      <c r="BY952" s="36"/>
      <c r="BZ952" s="36"/>
      <c r="CA952" s="36"/>
      <c r="CB952" s="36"/>
      <c r="CC952" s="36"/>
      <c r="CD952" s="36"/>
      <c r="CE952" s="36"/>
      <c r="CF952" s="36"/>
      <c r="CG952" s="36"/>
      <c r="CH952" s="36"/>
      <c r="CI952" s="36"/>
      <c r="CJ952" s="36"/>
      <c r="CK952" s="36"/>
      <c r="CL952" s="36"/>
      <c r="CM952" s="36"/>
      <c r="CN952" s="36"/>
      <c r="CO952" s="36"/>
      <c r="CP952" s="36"/>
      <c r="CQ952" s="36"/>
      <c r="CR952" s="36"/>
      <c r="CS952" s="36"/>
      <c r="CT952" s="36"/>
      <c r="CU952" s="36"/>
      <c r="CV952" s="36"/>
      <c r="CW952" s="36"/>
      <c r="CX952" s="36"/>
      <c r="CY952" s="36"/>
      <c r="CZ952" s="36"/>
      <c r="DA952" s="36"/>
      <c r="DB952" s="36"/>
      <c r="DC952" s="36"/>
      <c r="DD952" s="36"/>
      <c r="DE952" s="36"/>
      <c r="DF952" s="36"/>
      <c r="DG952" s="36"/>
      <c r="DH952" s="36"/>
      <c r="DI952" s="36"/>
      <c r="DJ952" s="36"/>
      <c r="DK952" s="36"/>
      <c r="DL952" s="36"/>
      <c r="DM952" s="36"/>
      <c r="DN952" s="36"/>
      <c r="DO952" s="36"/>
      <c r="DP952" s="36"/>
      <c r="DQ952" s="36"/>
      <c r="DR952" s="36"/>
      <c r="DS952" s="36"/>
      <c r="DT952" s="36"/>
      <c r="DU952" s="36"/>
      <c r="DV952" s="36"/>
      <c r="DW952" s="36"/>
      <c r="DX952" s="36"/>
      <c r="DY952" s="36"/>
      <c r="DZ952" s="36"/>
      <c r="EA952" s="36"/>
      <c r="EB952" s="36"/>
      <c r="EC952" s="36"/>
      <c r="ED952" s="36"/>
      <c r="EE952" s="36"/>
      <c r="EF952" s="36"/>
      <c r="EG952" s="36"/>
      <c r="EH952" s="36"/>
      <c r="EI952" s="36"/>
      <c r="EJ952" s="36"/>
      <c r="EK952" s="36"/>
      <c r="EL952" s="36"/>
      <c r="EM952" s="36"/>
      <c r="EN952" s="36"/>
      <c r="EO952" s="36"/>
      <c r="EP952" s="36"/>
      <c r="EQ952" s="36"/>
      <c r="ER952" s="36"/>
      <c r="ES952" s="36"/>
      <c r="ET952" s="36"/>
      <c r="EU952" s="36"/>
    </row>
    <row r="953" spans="1:151" ht="183.75" customHeight="1" x14ac:dyDescent="0.3">
      <c r="A953" s="36"/>
      <c r="B953" s="36"/>
      <c r="C953" s="36"/>
      <c r="D953" s="36"/>
      <c r="E953" s="37"/>
      <c r="F953" s="36"/>
      <c r="G953" s="36"/>
      <c r="H953" s="36"/>
      <c r="I953" s="37"/>
      <c r="J953" s="38"/>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8"/>
      <c r="AS953" s="36"/>
      <c r="AT953" s="36"/>
      <c r="AU953" s="36"/>
      <c r="AV953" s="36"/>
      <c r="AW953" s="36"/>
      <c r="AX953" s="36"/>
      <c r="AY953" s="36"/>
      <c r="AZ953" s="36"/>
      <c r="BA953" s="36"/>
      <c r="BB953" s="36"/>
      <c r="BC953" s="36"/>
      <c r="BD953" s="36"/>
      <c r="BE953" s="36"/>
      <c r="BF953" s="36"/>
      <c r="BG953" s="36"/>
      <c r="BH953" s="36"/>
      <c r="BI953" s="36"/>
      <c r="BJ953" s="36"/>
      <c r="BK953" s="36"/>
      <c r="BL953" s="36"/>
      <c r="BM953" s="36"/>
      <c r="BN953" s="36"/>
      <c r="BO953" s="36"/>
      <c r="BP953" s="36"/>
      <c r="BQ953" s="36"/>
      <c r="BR953" s="36"/>
      <c r="BS953" s="36"/>
      <c r="BT953" s="36"/>
      <c r="BU953" s="36"/>
      <c r="BV953" s="36"/>
      <c r="BW953" s="36"/>
      <c r="BX953" s="36"/>
      <c r="BY953" s="36"/>
      <c r="BZ953" s="36"/>
      <c r="CA953" s="36"/>
      <c r="CB953" s="36"/>
      <c r="CC953" s="36"/>
      <c r="CD953" s="36"/>
      <c r="CE953" s="36"/>
      <c r="CF953" s="36"/>
      <c r="CG953" s="36"/>
      <c r="CH953" s="36"/>
      <c r="CI953" s="36"/>
      <c r="CJ953" s="36"/>
      <c r="CK953" s="36"/>
      <c r="CL953" s="36"/>
      <c r="CM953" s="36"/>
      <c r="CN953" s="36"/>
      <c r="CO953" s="36"/>
      <c r="CP953" s="36"/>
      <c r="CQ953" s="36"/>
      <c r="CR953" s="36"/>
      <c r="CS953" s="36"/>
      <c r="CT953" s="36"/>
      <c r="CU953" s="36"/>
      <c r="CV953" s="36"/>
      <c r="CW953" s="36"/>
      <c r="CX953" s="36"/>
      <c r="CY953" s="36"/>
      <c r="CZ953" s="36"/>
      <c r="DA953" s="36"/>
      <c r="DB953" s="36"/>
      <c r="DC953" s="36"/>
      <c r="DD953" s="36"/>
      <c r="DE953" s="36"/>
      <c r="DF953" s="36"/>
      <c r="DG953" s="36"/>
      <c r="DH953" s="36"/>
      <c r="DI953" s="36"/>
      <c r="DJ953" s="36"/>
      <c r="DK953" s="36"/>
      <c r="DL953" s="36"/>
      <c r="DM953" s="36"/>
      <c r="DN953" s="36"/>
      <c r="DO953" s="36"/>
      <c r="DP953" s="36"/>
      <c r="DQ953" s="36"/>
      <c r="DR953" s="36"/>
      <c r="DS953" s="36"/>
      <c r="DT953" s="36"/>
      <c r="DU953" s="36"/>
      <c r="DV953" s="36"/>
      <c r="DW953" s="36"/>
      <c r="DX953" s="36"/>
      <c r="DY953" s="36"/>
      <c r="DZ953" s="36"/>
      <c r="EA953" s="36"/>
      <c r="EB953" s="36"/>
      <c r="EC953" s="36"/>
      <c r="ED953" s="36"/>
      <c r="EE953" s="36"/>
      <c r="EF953" s="36"/>
      <c r="EG953" s="36"/>
      <c r="EH953" s="36"/>
      <c r="EI953" s="36"/>
      <c r="EJ953" s="36"/>
      <c r="EK953" s="36"/>
      <c r="EL953" s="36"/>
      <c r="EM953" s="36"/>
      <c r="EN953" s="36"/>
      <c r="EO953" s="36"/>
      <c r="EP953" s="36"/>
      <c r="EQ953" s="36"/>
      <c r="ER953" s="36"/>
      <c r="ES953" s="36"/>
      <c r="ET953" s="36"/>
      <c r="EU953" s="36"/>
    </row>
    <row r="954" spans="1:151" ht="183.75" customHeight="1" x14ac:dyDescent="0.3">
      <c r="A954" s="36"/>
      <c r="B954" s="36"/>
      <c r="C954" s="36"/>
      <c r="D954" s="36"/>
      <c r="E954" s="37"/>
      <c r="F954" s="36"/>
      <c r="G954" s="36"/>
      <c r="H954" s="36"/>
      <c r="I954" s="37"/>
      <c r="J954" s="38"/>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8"/>
      <c r="AS954" s="36"/>
      <c r="AT954" s="36"/>
      <c r="AU954" s="36"/>
      <c r="AV954" s="36"/>
      <c r="AW954" s="36"/>
      <c r="AX954" s="36"/>
      <c r="AY954" s="36"/>
      <c r="AZ954" s="36"/>
      <c r="BA954" s="36"/>
      <c r="BB954" s="36"/>
      <c r="BC954" s="36"/>
      <c r="BD954" s="36"/>
      <c r="BE954" s="36"/>
      <c r="BF954" s="36"/>
      <c r="BG954" s="36"/>
      <c r="BH954" s="36"/>
      <c r="BI954" s="36"/>
      <c r="BJ954" s="36"/>
      <c r="BK954" s="36"/>
      <c r="BL954" s="36"/>
      <c r="BM954" s="36"/>
      <c r="BN954" s="36"/>
      <c r="BO954" s="36"/>
      <c r="BP954" s="36"/>
      <c r="BQ954" s="36"/>
      <c r="BR954" s="36"/>
      <c r="BS954" s="36"/>
      <c r="BT954" s="36"/>
      <c r="BU954" s="36"/>
      <c r="BV954" s="36"/>
      <c r="BW954" s="36"/>
      <c r="BX954" s="36"/>
      <c r="BY954" s="36"/>
      <c r="BZ954" s="36"/>
      <c r="CA954" s="36"/>
      <c r="CB954" s="36"/>
      <c r="CC954" s="36"/>
      <c r="CD954" s="36"/>
      <c r="CE954" s="36"/>
      <c r="CF954" s="36"/>
      <c r="CG954" s="36"/>
      <c r="CH954" s="36"/>
      <c r="CI954" s="36"/>
      <c r="CJ954" s="36"/>
      <c r="CK954" s="36"/>
      <c r="CL954" s="36"/>
      <c r="CM954" s="36"/>
      <c r="CN954" s="36"/>
      <c r="CO954" s="36"/>
      <c r="CP954" s="36"/>
      <c r="CQ954" s="36"/>
      <c r="CR954" s="36"/>
      <c r="CS954" s="36"/>
      <c r="CT954" s="36"/>
      <c r="CU954" s="36"/>
      <c r="CV954" s="36"/>
      <c r="CW954" s="36"/>
      <c r="CX954" s="36"/>
      <c r="CY954" s="36"/>
      <c r="CZ954" s="36"/>
      <c r="DA954" s="36"/>
      <c r="DB954" s="36"/>
      <c r="DC954" s="36"/>
      <c r="DD954" s="36"/>
      <c r="DE954" s="36"/>
      <c r="DF954" s="36"/>
      <c r="DG954" s="36"/>
      <c r="DH954" s="36"/>
      <c r="DI954" s="36"/>
      <c r="DJ954" s="36"/>
      <c r="DK954" s="36"/>
      <c r="DL954" s="36"/>
      <c r="DM954" s="36"/>
      <c r="DN954" s="36"/>
      <c r="DO954" s="36"/>
      <c r="DP954" s="36"/>
      <c r="DQ954" s="36"/>
      <c r="DR954" s="36"/>
      <c r="DS954" s="36"/>
      <c r="DT954" s="36"/>
      <c r="DU954" s="36"/>
      <c r="DV954" s="36"/>
      <c r="DW954" s="36"/>
      <c r="DX954" s="36"/>
      <c r="DY954" s="36"/>
      <c r="DZ954" s="36"/>
      <c r="EA954" s="36"/>
      <c r="EB954" s="36"/>
      <c r="EC954" s="36"/>
      <c r="ED954" s="36"/>
      <c r="EE954" s="36"/>
      <c r="EF954" s="36"/>
      <c r="EG954" s="36"/>
      <c r="EH954" s="36"/>
      <c r="EI954" s="36"/>
      <c r="EJ954" s="36"/>
      <c r="EK954" s="36"/>
      <c r="EL954" s="36"/>
      <c r="EM954" s="36"/>
      <c r="EN954" s="36"/>
      <c r="EO954" s="36"/>
      <c r="EP954" s="36"/>
      <c r="EQ954" s="36"/>
      <c r="ER954" s="36"/>
      <c r="ES954" s="36"/>
      <c r="ET954" s="36"/>
      <c r="EU954" s="36"/>
    </row>
    <row r="955" spans="1:151" ht="183.75" customHeight="1" x14ac:dyDescent="0.3">
      <c r="A955" s="36"/>
      <c r="B955" s="36"/>
      <c r="C955" s="36"/>
      <c r="D955" s="36"/>
      <c r="E955" s="37"/>
      <c r="F955" s="36"/>
      <c r="G955" s="36"/>
      <c r="H955" s="36"/>
      <c r="I955" s="37"/>
      <c r="J955" s="38"/>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8"/>
      <c r="AS955" s="36"/>
      <c r="AT955" s="36"/>
      <c r="AU955" s="36"/>
      <c r="AV955" s="36"/>
      <c r="AW955" s="36"/>
      <c r="AX955" s="36"/>
      <c r="AY955" s="36"/>
      <c r="AZ955" s="36"/>
      <c r="BA955" s="36"/>
      <c r="BB955" s="36"/>
      <c r="BC955" s="36"/>
      <c r="BD955" s="36"/>
      <c r="BE955" s="36"/>
      <c r="BF955" s="36"/>
      <c r="BG955" s="36"/>
      <c r="BH955" s="36"/>
      <c r="BI955" s="36"/>
      <c r="BJ955" s="36"/>
      <c r="BK955" s="36"/>
      <c r="BL955" s="36"/>
      <c r="BM955" s="36"/>
      <c r="BN955" s="36"/>
      <c r="BO955" s="36"/>
      <c r="BP955" s="36"/>
      <c r="BQ955" s="36"/>
      <c r="BR955" s="36"/>
      <c r="BS955" s="36"/>
      <c r="BT955" s="36"/>
      <c r="BU955" s="36"/>
      <c r="BV955" s="36"/>
      <c r="BW955" s="36"/>
      <c r="BX955" s="36"/>
      <c r="BY955" s="36"/>
      <c r="BZ955" s="36"/>
      <c r="CA955" s="36"/>
      <c r="CB955" s="36"/>
      <c r="CC955" s="36"/>
      <c r="CD955" s="36"/>
      <c r="CE955" s="36"/>
      <c r="CF955" s="36"/>
      <c r="CG955" s="36"/>
      <c r="CH955" s="36"/>
      <c r="CI955" s="36"/>
      <c r="CJ955" s="36"/>
      <c r="CK955" s="36"/>
      <c r="CL955" s="36"/>
      <c r="CM955" s="36"/>
      <c r="CN955" s="36"/>
      <c r="CO955" s="36"/>
      <c r="CP955" s="36"/>
      <c r="CQ955" s="36"/>
      <c r="CR955" s="36"/>
      <c r="CS955" s="36"/>
      <c r="CT955" s="36"/>
      <c r="CU955" s="36"/>
      <c r="CV955" s="36"/>
      <c r="CW955" s="36"/>
      <c r="CX955" s="36"/>
      <c r="CY955" s="36"/>
      <c r="CZ955" s="36"/>
      <c r="DA955" s="36"/>
      <c r="DB955" s="36"/>
      <c r="DC955" s="36"/>
      <c r="DD955" s="36"/>
      <c r="DE955" s="36"/>
      <c r="DF955" s="36"/>
      <c r="DG955" s="36"/>
      <c r="DH955" s="36"/>
      <c r="DI955" s="36"/>
      <c r="DJ955" s="36"/>
      <c r="DK955" s="36"/>
      <c r="DL955" s="36"/>
      <c r="DM955" s="36"/>
      <c r="DN955" s="36"/>
      <c r="DO955" s="36"/>
      <c r="DP955" s="36"/>
      <c r="DQ955" s="36"/>
      <c r="DR955" s="36"/>
      <c r="DS955" s="36"/>
      <c r="DT955" s="36"/>
      <c r="DU955" s="36"/>
      <c r="DV955" s="36"/>
      <c r="DW955" s="36"/>
      <c r="DX955" s="36"/>
      <c r="DY955" s="36"/>
      <c r="DZ955" s="36"/>
      <c r="EA955" s="36"/>
      <c r="EB955" s="36"/>
      <c r="EC955" s="36"/>
      <c r="ED955" s="36"/>
      <c r="EE955" s="36"/>
      <c r="EF955" s="36"/>
      <c r="EG955" s="36"/>
      <c r="EH955" s="36"/>
      <c r="EI955" s="36"/>
      <c r="EJ955" s="36"/>
      <c r="EK955" s="36"/>
      <c r="EL955" s="36"/>
      <c r="EM955" s="36"/>
      <c r="EN955" s="36"/>
      <c r="EO955" s="36"/>
      <c r="EP955" s="36"/>
      <c r="EQ955" s="36"/>
      <c r="ER955" s="36"/>
      <c r="ES955" s="36"/>
      <c r="ET955" s="36"/>
      <c r="EU955" s="36"/>
    </row>
    <row r="956" spans="1:151" ht="183.75" customHeight="1" x14ac:dyDescent="0.3">
      <c r="A956" s="36"/>
      <c r="B956" s="36"/>
      <c r="C956" s="36"/>
      <c r="D956" s="36"/>
      <c r="E956" s="37"/>
      <c r="F956" s="36"/>
      <c r="G956" s="36"/>
      <c r="H956" s="36"/>
      <c r="I956" s="37"/>
      <c r="J956" s="38"/>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8"/>
      <c r="AS956" s="36"/>
      <c r="AT956" s="36"/>
      <c r="AU956" s="36"/>
      <c r="AV956" s="36"/>
      <c r="AW956" s="36"/>
      <c r="AX956" s="36"/>
      <c r="AY956" s="36"/>
      <c r="AZ956" s="36"/>
      <c r="BA956" s="36"/>
      <c r="BB956" s="36"/>
      <c r="BC956" s="36"/>
      <c r="BD956" s="36"/>
      <c r="BE956" s="36"/>
      <c r="BF956" s="36"/>
      <c r="BG956" s="36"/>
      <c r="BH956" s="36"/>
      <c r="BI956" s="36"/>
      <c r="BJ956" s="36"/>
      <c r="BK956" s="36"/>
      <c r="BL956" s="36"/>
      <c r="BM956" s="36"/>
      <c r="BN956" s="36"/>
      <c r="BO956" s="36"/>
      <c r="BP956" s="36"/>
      <c r="BQ956" s="36"/>
      <c r="BR956" s="36"/>
      <c r="BS956" s="36"/>
      <c r="BT956" s="36"/>
      <c r="BU956" s="36"/>
      <c r="BV956" s="36"/>
      <c r="BW956" s="36"/>
      <c r="BX956" s="36"/>
      <c r="BY956" s="36"/>
      <c r="BZ956" s="36"/>
      <c r="CA956" s="36"/>
      <c r="CB956" s="36"/>
      <c r="CC956" s="36"/>
      <c r="CD956" s="36"/>
      <c r="CE956" s="36"/>
      <c r="CF956" s="36"/>
      <c r="CG956" s="36"/>
      <c r="CH956" s="36"/>
      <c r="CI956" s="36"/>
      <c r="CJ956" s="36"/>
      <c r="CK956" s="36"/>
      <c r="CL956" s="36"/>
      <c r="CM956" s="36"/>
      <c r="CN956" s="36"/>
      <c r="CO956" s="36"/>
      <c r="CP956" s="36"/>
      <c r="CQ956" s="36"/>
      <c r="CR956" s="36"/>
      <c r="CS956" s="36"/>
      <c r="CT956" s="36"/>
      <c r="CU956" s="36"/>
      <c r="CV956" s="36"/>
      <c r="CW956" s="36"/>
      <c r="CX956" s="36"/>
      <c r="CY956" s="36"/>
      <c r="CZ956" s="36"/>
      <c r="DA956" s="36"/>
      <c r="DB956" s="36"/>
      <c r="DC956" s="36"/>
      <c r="DD956" s="36"/>
      <c r="DE956" s="36"/>
      <c r="DF956" s="36"/>
      <c r="DG956" s="36"/>
      <c r="DH956" s="36"/>
      <c r="DI956" s="36"/>
      <c r="DJ956" s="36"/>
      <c r="DK956" s="36"/>
      <c r="DL956" s="36"/>
      <c r="DM956" s="36"/>
      <c r="DN956" s="36"/>
      <c r="DO956" s="36"/>
      <c r="DP956" s="36"/>
      <c r="DQ956" s="36"/>
      <c r="DR956" s="36"/>
      <c r="DS956" s="36"/>
      <c r="DT956" s="36"/>
      <c r="DU956" s="36"/>
      <c r="DV956" s="36"/>
      <c r="DW956" s="36"/>
      <c r="DX956" s="36"/>
      <c r="DY956" s="36"/>
      <c r="DZ956" s="36"/>
      <c r="EA956" s="36"/>
      <c r="EB956" s="36"/>
      <c r="EC956" s="36"/>
      <c r="ED956" s="36"/>
      <c r="EE956" s="36"/>
      <c r="EF956" s="36"/>
      <c r="EG956" s="36"/>
      <c r="EH956" s="36"/>
      <c r="EI956" s="36"/>
      <c r="EJ956" s="36"/>
      <c r="EK956" s="36"/>
      <c r="EL956" s="36"/>
      <c r="EM956" s="36"/>
      <c r="EN956" s="36"/>
      <c r="EO956" s="36"/>
      <c r="EP956" s="36"/>
      <c r="EQ956" s="36"/>
      <c r="ER956" s="36"/>
      <c r="ES956" s="36"/>
      <c r="ET956" s="36"/>
      <c r="EU956" s="36"/>
    </row>
    <row r="957" spans="1:151" ht="183.75" customHeight="1" x14ac:dyDescent="0.3">
      <c r="A957" s="36"/>
      <c r="B957" s="36"/>
      <c r="C957" s="36"/>
      <c r="D957" s="36"/>
      <c r="E957" s="37"/>
      <c r="F957" s="36"/>
      <c r="G957" s="36"/>
      <c r="H957" s="36"/>
      <c r="I957" s="37"/>
      <c r="J957" s="38"/>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8"/>
      <c r="AS957" s="36"/>
      <c r="AT957" s="36"/>
      <c r="AU957" s="36"/>
      <c r="AV957" s="36"/>
      <c r="AW957" s="36"/>
      <c r="AX957" s="36"/>
      <c r="AY957" s="36"/>
      <c r="AZ957" s="36"/>
      <c r="BA957" s="36"/>
      <c r="BB957" s="36"/>
      <c r="BC957" s="36"/>
      <c r="BD957" s="36"/>
      <c r="BE957" s="36"/>
      <c r="BF957" s="36"/>
      <c r="BG957" s="36"/>
      <c r="BH957" s="36"/>
      <c r="BI957" s="36"/>
      <c r="BJ957" s="36"/>
      <c r="BK957" s="36"/>
      <c r="BL957" s="36"/>
      <c r="BM957" s="36"/>
      <c r="BN957" s="36"/>
      <c r="BO957" s="36"/>
      <c r="BP957" s="36"/>
      <c r="BQ957" s="36"/>
      <c r="BR957" s="36"/>
      <c r="BS957" s="36"/>
      <c r="BT957" s="36"/>
      <c r="BU957" s="36"/>
      <c r="BV957" s="36"/>
      <c r="BW957" s="36"/>
      <c r="BX957" s="36"/>
      <c r="BY957" s="36"/>
      <c r="BZ957" s="36"/>
      <c r="CA957" s="36"/>
      <c r="CB957" s="36"/>
      <c r="CC957" s="36"/>
      <c r="CD957" s="36"/>
      <c r="CE957" s="36"/>
      <c r="CF957" s="36"/>
      <c r="CG957" s="36"/>
      <c r="CH957" s="36"/>
      <c r="CI957" s="36"/>
      <c r="CJ957" s="36"/>
      <c r="CK957" s="36"/>
      <c r="CL957" s="36"/>
      <c r="CM957" s="36"/>
      <c r="CN957" s="36"/>
      <c r="CO957" s="36"/>
      <c r="CP957" s="36"/>
      <c r="CQ957" s="36"/>
      <c r="CR957" s="36"/>
      <c r="CS957" s="36"/>
      <c r="CT957" s="36"/>
      <c r="CU957" s="36"/>
      <c r="CV957" s="36"/>
      <c r="CW957" s="36"/>
      <c r="CX957" s="36"/>
      <c r="CY957" s="36"/>
      <c r="CZ957" s="36"/>
      <c r="DA957" s="36"/>
      <c r="DB957" s="36"/>
      <c r="DC957" s="36"/>
      <c r="DD957" s="36"/>
      <c r="DE957" s="36"/>
      <c r="DF957" s="36"/>
      <c r="DG957" s="36"/>
      <c r="DH957" s="36"/>
      <c r="DI957" s="36"/>
      <c r="DJ957" s="36"/>
      <c r="DK957" s="36"/>
      <c r="DL957" s="36"/>
      <c r="DM957" s="36"/>
      <c r="DN957" s="36"/>
      <c r="DO957" s="36"/>
      <c r="DP957" s="36"/>
      <c r="DQ957" s="36"/>
      <c r="DR957" s="36"/>
      <c r="DS957" s="36"/>
      <c r="DT957" s="36"/>
      <c r="DU957" s="36"/>
      <c r="DV957" s="36"/>
      <c r="DW957" s="36"/>
      <c r="DX957" s="36"/>
      <c r="DY957" s="36"/>
      <c r="DZ957" s="36"/>
      <c r="EA957" s="36"/>
      <c r="EB957" s="36"/>
      <c r="EC957" s="36"/>
      <c r="ED957" s="36"/>
      <c r="EE957" s="36"/>
      <c r="EF957" s="36"/>
      <c r="EG957" s="36"/>
      <c r="EH957" s="36"/>
      <c r="EI957" s="36"/>
      <c r="EJ957" s="36"/>
      <c r="EK957" s="36"/>
      <c r="EL957" s="36"/>
      <c r="EM957" s="36"/>
      <c r="EN957" s="36"/>
      <c r="EO957" s="36"/>
      <c r="EP957" s="36"/>
      <c r="EQ957" s="36"/>
      <c r="ER957" s="36"/>
      <c r="ES957" s="36"/>
      <c r="ET957" s="36"/>
      <c r="EU957" s="36"/>
    </row>
    <row r="958" spans="1:151" ht="183.75" customHeight="1" x14ac:dyDescent="0.3">
      <c r="A958" s="36"/>
      <c r="B958" s="36"/>
      <c r="C958" s="36"/>
      <c r="D958" s="36"/>
      <c r="E958" s="37"/>
      <c r="F958" s="36"/>
      <c r="G958" s="36"/>
      <c r="H958" s="36"/>
      <c r="I958" s="37"/>
      <c r="J958" s="38"/>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8"/>
      <c r="AS958" s="36"/>
      <c r="AT958" s="36"/>
      <c r="AU958" s="36"/>
      <c r="AV958" s="36"/>
      <c r="AW958" s="36"/>
      <c r="AX958" s="36"/>
      <c r="AY958" s="36"/>
      <c r="AZ958" s="36"/>
      <c r="BA958" s="36"/>
      <c r="BB958" s="36"/>
      <c r="BC958" s="36"/>
      <c r="BD958" s="36"/>
      <c r="BE958" s="36"/>
      <c r="BF958" s="36"/>
      <c r="BG958" s="36"/>
      <c r="BH958" s="36"/>
      <c r="BI958" s="36"/>
      <c r="BJ958" s="36"/>
      <c r="BK958" s="36"/>
      <c r="BL958" s="36"/>
      <c r="BM958" s="36"/>
      <c r="BN958" s="36"/>
      <c r="BO958" s="36"/>
      <c r="BP958" s="36"/>
      <c r="BQ958" s="36"/>
      <c r="BR958" s="36"/>
      <c r="BS958" s="36"/>
      <c r="BT958" s="36"/>
      <c r="BU958" s="36"/>
      <c r="BV958" s="36"/>
      <c r="BW958" s="36"/>
      <c r="BX958" s="36"/>
      <c r="BY958" s="36"/>
      <c r="BZ958" s="36"/>
      <c r="CA958" s="36"/>
      <c r="CB958" s="36"/>
      <c r="CC958" s="36"/>
      <c r="CD958" s="36"/>
      <c r="CE958" s="36"/>
      <c r="CF958" s="36"/>
      <c r="CG958" s="36"/>
      <c r="CH958" s="36"/>
      <c r="CI958" s="36"/>
      <c r="CJ958" s="36"/>
      <c r="CK958" s="36"/>
      <c r="CL958" s="36"/>
      <c r="CM958" s="36"/>
      <c r="CN958" s="36"/>
      <c r="CO958" s="36"/>
      <c r="CP958" s="36"/>
      <c r="CQ958" s="36"/>
      <c r="CR958" s="36"/>
      <c r="CS958" s="36"/>
      <c r="CT958" s="36"/>
      <c r="CU958" s="36"/>
      <c r="CV958" s="36"/>
      <c r="CW958" s="36"/>
      <c r="CX958" s="36"/>
      <c r="CY958" s="36"/>
      <c r="CZ958" s="36"/>
      <c r="DA958" s="36"/>
      <c r="DB958" s="36"/>
      <c r="DC958" s="36"/>
      <c r="DD958" s="36"/>
      <c r="DE958" s="36"/>
      <c r="DF958" s="36"/>
      <c r="DG958" s="36"/>
      <c r="DH958" s="36"/>
      <c r="DI958" s="36"/>
      <c r="DJ958" s="36"/>
      <c r="DK958" s="36"/>
      <c r="DL958" s="36"/>
      <c r="DM958" s="36"/>
      <c r="DN958" s="36"/>
      <c r="DO958" s="36"/>
      <c r="DP958" s="36"/>
      <c r="DQ958" s="36"/>
      <c r="DR958" s="36"/>
      <c r="DS958" s="36"/>
      <c r="DT958" s="36"/>
      <c r="DU958" s="36"/>
      <c r="DV958" s="36"/>
      <c r="DW958" s="36"/>
      <c r="DX958" s="36"/>
      <c r="DY958" s="36"/>
      <c r="DZ958" s="36"/>
      <c r="EA958" s="36"/>
      <c r="EB958" s="36"/>
      <c r="EC958" s="36"/>
      <c r="ED958" s="36"/>
      <c r="EE958" s="36"/>
      <c r="EF958" s="36"/>
      <c r="EG958" s="36"/>
      <c r="EH958" s="36"/>
      <c r="EI958" s="36"/>
      <c r="EJ958" s="36"/>
      <c r="EK958" s="36"/>
      <c r="EL958" s="36"/>
      <c r="EM958" s="36"/>
      <c r="EN958" s="36"/>
      <c r="EO958" s="36"/>
      <c r="EP958" s="36"/>
      <c r="EQ958" s="36"/>
      <c r="ER958" s="36"/>
      <c r="ES958" s="36"/>
      <c r="ET958" s="36"/>
      <c r="EU958" s="36"/>
    </row>
    <row r="959" spans="1:151" ht="183.75" customHeight="1" x14ac:dyDescent="0.3">
      <c r="A959" s="36"/>
      <c r="B959" s="36"/>
      <c r="C959" s="36"/>
      <c r="D959" s="36"/>
      <c r="E959" s="37"/>
      <c r="F959" s="36"/>
      <c r="G959" s="36"/>
      <c r="H959" s="36"/>
      <c r="I959" s="37"/>
      <c r="J959" s="38"/>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8"/>
      <c r="AS959" s="36"/>
      <c r="AT959" s="36"/>
      <c r="AU959" s="36"/>
      <c r="AV959" s="36"/>
      <c r="AW959" s="36"/>
      <c r="AX959" s="36"/>
      <c r="AY959" s="36"/>
      <c r="AZ959" s="36"/>
      <c r="BA959" s="36"/>
      <c r="BB959" s="36"/>
      <c r="BC959" s="36"/>
      <c r="BD959" s="36"/>
      <c r="BE959" s="36"/>
      <c r="BF959" s="36"/>
      <c r="BG959" s="36"/>
      <c r="BH959" s="36"/>
      <c r="BI959" s="36"/>
      <c r="BJ959" s="36"/>
      <c r="BK959" s="36"/>
      <c r="BL959" s="36"/>
      <c r="BM959" s="36"/>
      <c r="BN959" s="36"/>
      <c r="BO959" s="36"/>
      <c r="BP959" s="36"/>
      <c r="BQ959" s="36"/>
      <c r="BR959" s="36"/>
      <c r="BS959" s="36"/>
      <c r="BT959" s="36"/>
      <c r="BU959" s="36"/>
      <c r="BV959" s="36"/>
      <c r="BW959" s="36"/>
      <c r="BX959" s="36"/>
      <c r="BY959" s="36"/>
      <c r="BZ959" s="36"/>
      <c r="CA959" s="36"/>
      <c r="CB959" s="36"/>
      <c r="CC959" s="36"/>
      <c r="CD959" s="36"/>
      <c r="CE959" s="36"/>
      <c r="CF959" s="36"/>
      <c r="CG959" s="36"/>
      <c r="CH959" s="36"/>
      <c r="CI959" s="36"/>
      <c r="CJ959" s="36"/>
      <c r="CK959" s="36"/>
      <c r="CL959" s="36"/>
      <c r="CM959" s="36"/>
      <c r="CN959" s="36"/>
      <c r="CO959" s="36"/>
      <c r="CP959" s="36"/>
      <c r="CQ959" s="36"/>
      <c r="CR959" s="36"/>
      <c r="CS959" s="36"/>
      <c r="CT959" s="36"/>
      <c r="CU959" s="36"/>
      <c r="CV959" s="36"/>
      <c r="CW959" s="36"/>
      <c r="CX959" s="36"/>
      <c r="CY959" s="36"/>
      <c r="CZ959" s="36"/>
      <c r="DA959" s="36"/>
      <c r="DB959" s="36"/>
      <c r="DC959" s="36"/>
      <c r="DD959" s="36"/>
      <c r="DE959" s="36"/>
      <c r="DF959" s="36"/>
      <c r="DG959" s="36"/>
      <c r="DH959" s="36"/>
      <c r="DI959" s="36"/>
      <c r="DJ959" s="36"/>
      <c r="DK959" s="36"/>
      <c r="DL959" s="36"/>
      <c r="DM959" s="36"/>
      <c r="DN959" s="36"/>
      <c r="DO959" s="36"/>
      <c r="DP959" s="36"/>
      <c r="DQ959" s="36"/>
      <c r="DR959" s="36"/>
      <c r="DS959" s="36"/>
      <c r="DT959" s="36"/>
      <c r="DU959" s="36"/>
      <c r="DV959" s="36"/>
      <c r="DW959" s="36"/>
      <c r="DX959" s="36"/>
      <c r="DY959" s="36"/>
      <c r="DZ959" s="36"/>
      <c r="EA959" s="36"/>
      <c r="EB959" s="36"/>
      <c r="EC959" s="36"/>
      <c r="ED959" s="36"/>
      <c r="EE959" s="36"/>
      <c r="EF959" s="36"/>
      <c r="EG959" s="36"/>
      <c r="EH959" s="36"/>
      <c r="EI959" s="36"/>
      <c r="EJ959" s="36"/>
      <c r="EK959" s="36"/>
      <c r="EL959" s="36"/>
      <c r="EM959" s="36"/>
      <c r="EN959" s="36"/>
      <c r="EO959" s="36"/>
      <c r="EP959" s="36"/>
      <c r="EQ959" s="36"/>
      <c r="ER959" s="36"/>
      <c r="ES959" s="36"/>
      <c r="ET959" s="36"/>
      <c r="EU959" s="36"/>
    </row>
    <row r="960" spans="1:151" ht="183.75" customHeight="1" x14ac:dyDescent="0.3">
      <c r="A960" s="36"/>
      <c r="B960" s="36"/>
      <c r="C960" s="36"/>
      <c r="D960" s="36"/>
      <c r="E960" s="37"/>
      <c r="F960" s="36"/>
      <c r="G960" s="36"/>
      <c r="H960" s="36"/>
      <c r="I960" s="37"/>
      <c r="J960" s="38"/>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8"/>
      <c r="AS960" s="36"/>
      <c r="AT960" s="36"/>
      <c r="AU960" s="36"/>
      <c r="AV960" s="36"/>
      <c r="AW960" s="36"/>
      <c r="AX960" s="36"/>
      <c r="AY960" s="36"/>
      <c r="AZ960" s="36"/>
      <c r="BA960" s="36"/>
      <c r="BB960" s="36"/>
      <c r="BC960" s="36"/>
      <c r="BD960" s="36"/>
      <c r="BE960" s="36"/>
      <c r="BF960" s="36"/>
      <c r="BG960" s="36"/>
      <c r="BH960" s="36"/>
      <c r="BI960" s="36"/>
      <c r="BJ960" s="36"/>
      <c r="BK960" s="36"/>
      <c r="BL960" s="36"/>
      <c r="BM960" s="36"/>
      <c r="BN960" s="36"/>
      <c r="BO960" s="36"/>
      <c r="BP960" s="36"/>
      <c r="BQ960" s="36"/>
      <c r="BR960" s="36"/>
      <c r="BS960" s="36"/>
      <c r="BT960" s="36"/>
      <c r="BU960" s="36"/>
      <c r="BV960" s="36"/>
      <c r="BW960" s="36"/>
      <c r="BX960" s="36"/>
      <c r="BY960" s="36"/>
      <c r="BZ960" s="36"/>
      <c r="CA960" s="36"/>
      <c r="CB960" s="36"/>
      <c r="CC960" s="36"/>
      <c r="CD960" s="36"/>
      <c r="CE960" s="36"/>
      <c r="CF960" s="36"/>
      <c r="CG960" s="36"/>
      <c r="CH960" s="36"/>
      <c r="CI960" s="36"/>
      <c r="CJ960" s="36"/>
      <c r="CK960" s="36"/>
      <c r="CL960" s="36"/>
      <c r="CM960" s="36"/>
      <c r="CN960" s="36"/>
      <c r="CO960" s="36"/>
      <c r="CP960" s="36"/>
      <c r="CQ960" s="36"/>
      <c r="CR960" s="36"/>
      <c r="CS960" s="36"/>
      <c r="CT960" s="36"/>
      <c r="CU960" s="36"/>
      <c r="CV960" s="36"/>
      <c r="CW960" s="36"/>
      <c r="CX960" s="36"/>
      <c r="CY960" s="36"/>
      <c r="CZ960" s="36"/>
      <c r="DA960" s="36"/>
      <c r="DB960" s="36"/>
      <c r="DC960" s="36"/>
      <c r="DD960" s="36"/>
      <c r="DE960" s="36"/>
      <c r="DF960" s="36"/>
      <c r="DG960" s="36"/>
      <c r="DH960" s="36"/>
      <c r="DI960" s="36"/>
      <c r="DJ960" s="36"/>
      <c r="DK960" s="36"/>
      <c r="DL960" s="36"/>
      <c r="DM960" s="36"/>
      <c r="DN960" s="36"/>
      <c r="DO960" s="36"/>
      <c r="DP960" s="36"/>
      <c r="DQ960" s="36"/>
      <c r="DR960" s="36"/>
      <c r="DS960" s="36"/>
      <c r="DT960" s="36"/>
      <c r="DU960" s="36"/>
      <c r="DV960" s="36"/>
      <c r="DW960" s="36"/>
      <c r="DX960" s="36"/>
      <c r="DY960" s="36"/>
      <c r="DZ960" s="36"/>
      <c r="EA960" s="36"/>
      <c r="EB960" s="36"/>
      <c r="EC960" s="36"/>
      <c r="ED960" s="36"/>
      <c r="EE960" s="36"/>
      <c r="EF960" s="36"/>
      <c r="EG960" s="36"/>
      <c r="EH960" s="36"/>
      <c r="EI960" s="36"/>
      <c r="EJ960" s="36"/>
      <c r="EK960" s="36"/>
      <c r="EL960" s="36"/>
      <c r="EM960" s="36"/>
      <c r="EN960" s="36"/>
      <c r="EO960" s="36"/>
      <c r="EP960" s="36"/>
      <c r="EQ960" s="36"/>
      <c r="ER960" s="36"/>
      <c r="ES960" s="36"/>
      <c r="ET960" s="36"/>
      <c r="EU960" s="36"/>
    </row>
    <row r="961" spans="1:151" ht="183.75" customHeight="1" x14ac:dyDescent="0.3">
      <c r="A961" s="36"/>
      <c r="B961" s="36"/>
      <c r="C961" s="36"/>
      <c r="D961" s="36"/>
      <c r="E961" s="37"/>
      <c r="F961" s="36"/>
      <c r="G961" s="36"/>
      <c r="H961" s="36"/>
      <c r="I961" s="37"/>
      <c r="J961" s="38"/>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8"/>
      <c r="AS961" s="36"/>
      <c r="AT961" s="36"/>
      <c r="AU961" s="36"/>
      <c r="AV961" s="36"/>
      <c r="AW961" s="36"/>
      <c r="AX961" s="36"/>
      <c r="AY961" s="36"/>
      <c r="AZ961" s="36"/>
      <c r="BA961" s="36"/>
      <c r="BB961" s="36"/>
      <c r="BC961" s="36"/>
      <c r="BD961" s="36"/>
      <c r="BE961" s="36"/>
      <c r="BF961" s="36"/>
      <c r="BG961" s="36"/>
      <c r="BH961" s="36"/>
      <c r="BI961" s="36"/>
      <c r="BJ961" s="36"/>
      <c r="BK961" s="36"/>
      <c r="BL961" s="36"/>
      <c r="BM961" s="36"/>
      <c r="BN961" s="36"/>
      <c r="BO961" s="36"/>
      <c r="BP961" s="36"/>
      <c r="BQ961" s="36"/>
      <c r="BR961" s="36"/>
      <c r="BS961" s="36"/>
      <c r="BT961" s="36"/>
      <c r="BU961" s="36"/>
      <c r="BV961" s="36"/>
      <c r="BW961" s="36"/>
      <c r="BX961" s="36"/>
      <c r="BY961" s="36"/>
      <c r="BZ961" s="36"/>
      <c r="CA961" s="36"/>
      <c r="CB961" s="36"/>
      <c r="CC961" s="36"/>
      <c r="CD961" s="36"/>
      <c r="CE961" s="36"/>
      <c r="CF961" s="36"/>
      <c r="CG961" s="36"/>
      <c r="CH961" s="36"/>
      <c r="CI961" s="36"/>
      <c r="CJ961" s="36"/>
      <c r="CK961" s="36"/>
      <c r="CL961" s="36"/>
      <c r="CM961" s="36"/>
      <c r="CN961" s="36"/>
      <c r="CO961" s="36"/>
      <c r="CP961" s="36"/>
      <c r="CQ961" s="36"/>
      <c r="CR961" s="36"/>
      <c r="CS961" s="36"/>
      <c r="CT961" s="36"/>
      <c r="CU961" s="36"/>
      <c r="CV961" s="36"/>
      <c r="CW961" s="36"/>
      <c r="CX961" s="36"/>
      <c r="CY961" s="36"/>
      <c r="CZ961" s="36"/>
      <c r="DA961" s="36"/>
      <c r="DB961" s="36"/>
      <c r="DC961" s="36"/>
      <c r="DD961" s="36"/>
      <c r="DE961" s="36"/>
      <c r="DF961" s="36"/>
      <c r="DG961" s="36"/>
      <c r="DH961" s="36"/>
      <c r="DI961" s="36"/>
      <c r="DJ961" s="36"/>
      <c r="DK961" s="36"/>
      <c r="DL961" s="36"/>
      <c r="DM961" s="36"/>
      <c r="DN961" s="36"/>
      <c r="DO961" s="36"/>
      <c r="DP961" s="36"/>
      <c r="DQ961" s="36"/>
      <c r="DR961" s="36"/>
      <c r="DS961" s="36"/>
      <c r="DT961" s="36"/>
      <c r="DU961" s="36"/>
      <c r="DV961" s="36"/>
      <c r="DW961" s="36"/>
      <c r="DX961" s="36"/>
      <c r="DY961" s="36"/>
      <c r="DZ961" s="36"/>
      <c r="EA961" s="36"/>
      <c r="EB961" s="36"/>
      <c r="EC961" s="36"/>
      <c r="ED961" s="36"/>
      <c r="EE961" s="36"/>
      <c r="EF961" s="36"/>
      <c r="EG961" s="36"/>
      <c r="EH961" s="36"/>
      <c r="EI961" s="36"/>
      <c r="EJ961" s="36"/>
      <c r="EK961" s="36"/>
      <c r="EL961" s="36"/>
      <c r="EM961" s="36"/>
      <c r="EN961" s="36"/>
      <c r="EO961" s="36"/>
      <c r="EP961" s="36"/>
      <c r="EQ961" s="36"/>
      <c r="ER961" s="36"/>
      <c r="ES961" s="36"/>
      <c r="ET961" s="36"/>
      <c r="EU961" s="36"/>
    </row>
    <row r="962" spans="1:151" ht="183.75" customHeight="1" x14ac:dyDescent="0.3">
      <c r="A962" s="36"/>
      <c r="B962" s="36"/>
      <c r="C962" s="36"/>
      <c r="D962" s="36"/>
      <c r="E962" s="37"/>
      <c r="F962" s="36"/>
      <c r="G962" s="36"/>
      <c r="H962" s="36"/>
      <c r="I962" s="37"/>
      <c r="J962" s="38"/>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8"/>
      <c r="AS962" s="36"/>
      <c r="AT962" s="36"/>
      <c r="AU962" s="36"/>
      <c r="AV962" s="36"/>
      <c r="AW962" s="36"/>
      <c r="AX962" s="36"/>
      <c r="AY962" s="36"/>
      <c r="AZ962" s="36"/>
      <c r="BA962" s="36"/>
      <c r="BB962" s="36"/>
      <c r="BC962" s="36"/>
      <c r="BD962" s="36"/>
      <c r="BE962" s="36"/>
      <c r="BF962" s="36"/>
      <c r="BG962" s="36"/>
      <c r="BH962" s="36"/>
      <c r="BI962" s="36"/>
      <c r="BJ962" s="36"/>
      <c r="BK962" s="36"/>
      <c r="BL962" s="36"/>
      <c r="BM962" s="36"/>
      <c r="BN962" s="36"/>
      <c r="BO962" s="36"/>
      <c r="BP962" s="36"/>
      <c r="BQ962" s="36"/>
      <c r="BR962" s="36"/>
      <c r="BS962" s="36"/>
      <c r="BT962" s="36"/>
      <c r="BU962" s="36"/>
      <c r="BV962" s="36"/>
      <c r="BW962" s="36"/>
      <c r="BX962" s="36"/>
      <c r="BY962" s="36"/>
      <c r="BZ962" s="36"/>
      <c r="CA962" s="36"/>
      <c r="CB962" s="36"/>
      <c r="CC962" s="36"/>
      <c r="CD962" s="36"/>
      <c r="CE962" s="36"/>
      <c r="CF962" s="36"/>
      <c r="CG962" s="36"/>
      <c r="CH962" s="36"/>
      <c r="CI962" s="36"/>
      <c r="CJ962" s="36"/>
      <c r="CK962" s="36"/>
      <c r="CL962" s="36"/>
      <c r="CM962" s="36"/>
      <c r="CN962" s="36"/>
      <c r="CO962" s="36"/>
      <c r="CP962" s="36"/>
      <c r="CQ962" s="36"/>
      <c r="CR962" s="36"/>
      <c r="CS962" s="36"/>
      <c r="CT962" s="36"/>
      <c r="CU962" s="36"/>
      <c r="CV962" s="36"/>
      <c r="CW962" s="36"/>
      <c r="CX962" s="36"/>
      <c r="CY962" s="36"/>
      <c r="CZ962" s="36"/>
      <c r="DA962" s="36"/>
      <c r="DB962" s="36"/>
      <c r="DC962" s="36"/>
      <c r="DD962" s="36"/>
      <c r="DE962" s="36"/>
      <c r="DF962" s="36"/>
      <c r="DG962" s="36"/>
      <c r="DH962" s="36"/>
      <c r="DI962" s="36"/>
      <c r="DJ962" s="36"/>
      <c r="DK962" s="36"/>
      <c r="DL962" s="36"/>
      <c r="DM962" s="36"/>
      <c r="DN962" s="36"/>
      <c r="DO962" s="36"/>
      <c r="DP962" s="36"/>
      <c r="DQ962" s="36"/>
      <c r="DR962" s="36"/>
      <c r="DS962" s="36"/>
      <c r="DT962" s="36"/>
      <c r="DU962" s="36"/>
      <c r="DV962" s="36"/>
      <c r="DW962" s="36"/>
      <c r="DX962" s="36"/>
      <c r="DY962" s="36"/>
      <c r="DZ962" s="36"/>
      <c r="EA962" s="36"/>
      <c r="EB962" s="36"/>
      <c r="EC962" s="36"/>
      <c r="ED962" s="36"/>
      <c r="EE962" s="36"/>
      <c r="EF962" s="36"/>
      <c r="EG962" s="36"/>
      <c r="EH962" s="36"/>
      <c r="EI962" s="36"/>
      <c r="EJ962" s="36"/>
      <c r="EK962" s="36"/>
      <c r="EL962" s="36"/>
      <c r="EM962" s="36"/>
      <c r="EN962" s="36"/>
      <c r="EO962" s="36"/>
      <c r="EP962" s="36"/>
      <c r="EQ962" s="36"/>
      <c r="ER962" s="36"/>
      <c r="ES962" s="36"/>
      <c r="ET962" s="36"/>
      <c r="EU962" s="36"/>
    </row>
    <row r="963" spans="1:151" ht="183.75" customHeight="1" x14ac:dyDescent="0.3">
      <c r="A963" s="36"/>
      <c r="B963" s="36"/>
      <c r="C963" s="36"/>
      <c r="D963" s="36"/>
      <c r="E963" s="37"/>
      <c r="F963" s="36"/>
      <c r="G963" s="36"/>
      <c r="H963" s="36"/>
      <c r="I963" s="37"/>
      <c r="J963" s="38"/>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c r="AM963" s="36"/>
      <c r="AN963" s="36"/>
      <c r="AO963" s="36"/>
      <c r="AP963" s="36"/>
      <c r="AQ963" s="36"/>
      <c r="AR963" s="38"/>
      <c r="AS963" s="36"/>
      <c r="AT963" s="36"/>
      <c r="AU963" s="36"/>
      <c r="AV963" s="36"/>
      <c r="AW963" s="36"/>
      <c r="AX963" s="36"/>
      <c r="AY963" s="36"/>
      <c r="AZ963" s="36"/>
      <c r="BA963" s="36"/>
      <c r="BB963" s="36"/>
      <c r="BC963" s="36"/>
      <c r="BD963" s="36"/>
      <c r="BE963" s="36"/>
      <c r="BF963" s="36"/>
      <c r="BG963" s="36"/>
      <c r="BH963" s="36"/>
      <c r="BI963" s="36"/>
      <c r="BJ963" s="36"/>
      <c r="BK963" s="36"/>
      <c r="BL963" s="36"/>
      <c r="BM963" s="36"/>
      <c r="BN963" s="36"/>
      <c r="BO963" s="36"/>
      <c r="BP963" s="36"/>
      <c r="BQ963" s="36"/>
      <c r="BR963" s="36"/>
      <c r="BS963" s="36"/>
      <c r="BT963" s="36"/>
      <c r="BU963" s="36"/>
      <c r="BV963" s="36"/>
      <c r="BW963" s="36"/>
      <c r="BX963" s="36"/>
      <c r="BY963" s="36"/>
      <c r="BZ963" s="36"/>
      <c r="CA963" s="36"/>
      <c r="CB963" s="36"/>
      <c r="CC963" s="36"/>
      <c r="CD963" s="36"/>
      <c r="CE963" s="36"/>
      <c r="CF963" s="36"/>
      <c r="CG963" s="36"/>
      <c r="CH963" s="36"/>
      <c r="CI963" s="36"/>
      <c r="CJ963" s="36"/>
      <c r="CK963" s="36"/>
      <c r="CL963" s="36"/>
      <c r="CM963" s="36"/>
      <c r="CN963" s="36"/>
      <c r="CO963" s="36"/>
      <c r="CP963" s="36"/>
      <c r="CQ963" s="36"/>
      <c r="CR963" s="36"/>
      <c r="CS963" s="36"/>
      <c r="CT963" s="36"/>
      <c r="CU963" s="36"/>
      <c r="CV963" s="36"/>
      <c r="CW963" s="36"/>
      <c r="CX963" s="36"/>
      <c r="CY963" s="36"/>
      <c r="CZ963" s="36"/>
      <c r="DA963" s="36"/>
      <c r="DB963" s="36"/>
      <c r="DC963" s="36"/>
      <c r="DD963" s="36"/>
      <c r="DE963" s="36"/>
      <c r="DF963" s="36"/>
      <c r="DG963" s="36"/>
      <c r="DH963" s="36"/>
      <c r="DI963" s="36"/>
      <c r="DJ963" s="36"/>
      <c r="DK963" s="36"/>
      <c r="DL963" s="36"/>
      <c r="DM963" s="36"/>
      <c r="DN963" s="36"/>
      <c r="DO963" s="36"/>
      <c r="DP963" s="36"/>
      <c r="DQ963" s="36"/>
      <c r="DR963" s="36"/>
      <c r="DS963" s="36"/>
      <c r="DT963" s="36"/>
      <c r="DU963" s="36"/>
      <c r="DV963" s="36"/>
      <c r="DW963" s="36"/>
      <c r="DX963" s="36"/>
      <c r="DY963" s="36"/>
      <c r="DZ963" s="36"/>
      <c r="EA963" s="36"/>
      <c r="EB963" s="36"/>
      <c r="EC963" s="36"/>
      <c r="ED963" s="36"/>
      <c r="EE963" s="36"/>
      <c r="EF963" s="36"/>
      <c r="EG963" s="36"/>
      <c r="EH963" s="36"/>
      <c r="EI963" s="36"/>
      <c r="EJ963" s="36"/>
      <c r="EK963" s="36"/>
      <c r="EL963" s="36"/>
      <c r="EM963" s="36"/>
      <c r="EN963" s="36"/>
      <c r="EO963" s="36"/>
      <c r="EP963" s="36"/>
      <c r="EQ963" s="36"/>
      <c r="ER963" s="36"/>
      <c r="ES963" s="36"/>
      <c r="ET963" s="36"/>
      <c r="EU963" s="36"/>
    </row>
    <row r="964" spans="1:151" ht="183.75" customHeight="1" x14ac:dyDescent="0.3">
      <c r="A964" s="36"/>
      <c r="B964" s="36"/>
      <c r="C964" s="36"/>
      <c r="D964" s="36"/>
      <c r="E964" s="37"/>
      <c r="F964" s="36"/>
      <c r="G964" s="36"/>
      <c r="H964" s="36"/>
      <c r="I964" s="37"/>
      <c r="J964" s="38"/>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c r="AM964" s="36"/>
      <c r="AN964" s="36"/>
      <c r="AO964" s="36"/>
      <c r="AP964" s="36"/>
      <c r="AQ964" s="36"/>
      <c r="AR964" s="38"/>
      <c r="AS964" s="36"/>
      <c r="AT964" s="36"/>
      <c r="AU964" s="36"/>
      <c r="AV964" s="36"/>
      <c r="AW964" s="36"/>
      <c r="AX964" s="36"/>
      <c r="AY964" s="36"/>
      <c r="AZ964" s="36"/>
      <c r="BA964" s="36"/>
      <c r="BB964" s="36"/>
      <c r="BC964" s="36"/>
      <c r="BD964" s="36"/>
      <c r="BE964" s="36"/>
      <c r="BF964" s="36"/>
      <c r="BG964" s="36"/>
      <c r="BH964" s="36"/>
      <c r="BI964" s="36"/>
      <c r="BJ964" s="36"/>
      <c r="BK964" s="36"/>
      <c r="BL964" s="36"/>
      <c r="BM964" s="36"/>
      <c r="BN964" s="36"/>
      <c r="BO964" s="36"/>
      <c r="BP964" s="36"/>
      <c r="BQ964" s="36"/>
      <c r="BR964" s="36"/>
      <c r="BS964" s="36"/>
      <c r="BT964" s="36"/>
      <c r="BU964" s="36"/>
      <c r="BV964" s="36"/>
      <c r="BW964" s="36"/>
      <c r="BX964" s="36"/>
      <c r="BY964" s="36"/>
      <c r="BZ964" s="36"/>
      <c r="CA964" s="36"/>
      <c r="CB964" s="36"/>
      <c r="CC964" s="36"/>
      <c r="CD964" s="36"/>
      <c r="CE964" s="36"/>
      <c r="CF964" s="36"/>
      <c r="CG964" s="36"/>
      <c r="CH964" s="36"/>
      <c r="CI964" s="36"/>
      <c r="CJ964" s="36"/>
      <c r="CK964" s="36"/>
      <c r="CL964" s="36"/>
      <c r="CM964" s="36"/>
      <c r="CN964" s="36"/>
      <c r="CO964" s="36"/>
      <c r="CP964" s="36"/>
      <c r="CQ964" s="36"/>
      <c r="CR964" s="36"/>
      <c r="CS964" s="36"/>
      <c r="CT964" s="36"/>
      <c r="CU964" s="36"/>
      <c r="CV964" s="36"/>
      <c r="CW964" s="36"/>
      <c r="CX964" s="36"/>
      <c r="CY964" s="36"/>
      <c r="CZ964" s="36"/>
      <c r="DA964" s="36"/>
      <c r="DB964" s="36"/>
      <c r="DC964" s="36"/>
      <c r="DD964" s="36"/>
      <c r="DE964" s="36"/>
      <c r="DF964" s="36"/>
      <c r="DG964" s="36"/>
      <c r="DH964" s="36"/>
      <c r="DI964" s="36"/>
      <c r="DJ964" s="36"/>
      <c r="DK964" s="36"/>
      <c r="DL964" s="36"/>
      <c r="DM964" s="36"/>
      <c r="DN964" s="36"/>
      <c r="DO964" s="36"/>
      <c r="DP964" s="36"/>
      <c r="DQ964" s="36"/>
      <c r="DR964" s="36"/>
      <c r="DS964" s="36"/>
      <c r="DT964" s="36"/>
      <c r="DU964" s="36"/>
      <c r="DV964" s="36"/>
      <c r="DW964" s="36"/>
      <c r="DX964" s="36"/>
      <c r="DY964" s="36"/>
      <c r="DZ964" s="36"/>
      <c r="EA964" s="36"/>
      <c r="EB964" s="36"/>
      <c r="EC964" s="36"/>
      <c r="ED964" s="36"/>
      <c r="EE964" s="36"/>
      <c r="EF964" s="36"/>
      <c r="EG964" s="36"/>
      <c r="EH964" s="36"/>
      <c r="EI964" s="36"/>
      <c r="EJ964" s="36"/>
      <c r="EK964" s="36"/>
      <c r="EL964" s="36"/>
      <c r="EM964" s="36"/>
      <c r="EN964" s="36"/>
      <c r="EO964" s="36"/>
      <c r="EP964" s="36"/>
      <c r="EQ964" s="36"/>
      <c r="ER964" s="36"/>
      <c r="ES964" s="36"/>
      <c r="ET964" s="36"/>
      <c r="EU964" s="36"/>
    </row>
    <row r="965" spans="1:151" ht="183.75" customHeight="1" x14ac:dyDescent="0.3">
      <c r="A965" s="36"/>
      <c r="B965" s="36"/>
      <c r="C965" s="36"/>
      <c r="D965" s="36"/>
      <c r="E965" s="37"/>
      <c r="F965" s="36"/>
      <c r="G965" s="36"/>
      <c r="H965" s="36"/>
      <c r="I965" s="37"/>
      <c r="J965" s="38"/>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c r="AM965" s="36"/>
      <c r="AN965" s="36"/>
      <c r="AO965" s="36"/>
      <c r="AP965" s="36"/>
      <c r="AQ965" s="36"/>
      <c r="AR965" s="38"/>
      <c r="AS965" s="36"/>
      <c r="AT965" s="36"/>
      <c r="AU965" s="36"/>
      <c r="AV965" s="36"/>
      <c r="AW965" s="36"/>
      <c r="AX965" s="36"/>
      <c r="AY965" s="36"/>
      <c r="AZ965" s="36"/>
      <c r="BA965" s="36"/>
      <c r="BB965" s="36"/>
      <c r="BC965" s="36"/>
      <c r="BD965" s="36"/>
      <c r="BE965" s="36"/>
      <c r="BF965" s="36"/>
      <c r="BG965" s="36"/>
      <c r="BH965" s="36"/>
      <c r="BI965" s="36"/>
      <c r="BJ965" s="36"/>
      <c r="BK965" s="36"/>
      <c r="BL965" s="36"/>
      <c r="BM965" s="36"/>
      <c r="BN965" s="36"/>
      <c r="BO965" s="36"/>
      <c r="BP965" s="36"/>
      <c r="BQ965" s="36"/>
      <c r="BR965" s="36"/>
      <c r="BS965" s="36"/>
      <c r="BT965" s="36"/>
      <c r="BU965" s="36"/>
      <c r="BV965" s="36"/>
      <c r="BW965" s="36"/>
      <c r="BX965" s="36"/>
      <c r="BY965" s="36"/>
      <c r="BZ965" s="36"/>
      <c r="CA965" s="36"/>
      <c r="CB965" s="36"/>
      <c r="CC965" s="36"/>
      <c r="CD965" s="36"/>
      <c r="CE965" s="36"/>
      <c r="CF965" s="36"/>
      <c r="CG965" s="36"/>
      <c r="CH965" s="36"/>
      <c r="CI965" s="36"/>
      <c r="CJ965" s="36"/>
      <c r="CK965" s="36"/>
      <c r="CL965" s="36"/>
      <c r="CM965" s="36"/>
      <c r="CN965" s="36"/>
      <c r="CO965" s="36"/>
      <c r="CP965" s="36"/>
      <c r="CQ965" s="36"/>
      <c r="CR965" s="36"/>
      <c r="CS965" s="36"/>
      <c r="CT965" s="36"/>
      <c r="CU965" s="36"/>
      <c r="CV965" s="36"/>
      <c r="CW965" s="36"/>
      <c r="CX965" s="36"/>
      <c r="CY965" s="36"/>
      <c r="CZ965" s="36"/>
      <c r="DA965" s="36"/>
      <c r="DB965" s="36"/>
      <c r="DC965" s="36"/>
      <c r="DD965" s="36"/>
      <c r="DE965" s="36"/>
      <c r="DF965" s="36"/>
      <c r="DG965" s="36"/>
      <c r="DH965" s="36"/>
      <c r="DI965" s="36"/>
      <c r="DJ965" s="36"/>
      <c r="DK965" s="36"/>
      <c r="DL965" s="36"/>
      <c r="DM965" s="36"/>
      <c r="DN965" s="36"/>
      <c r="DO965" s="36"/>
      <c r="DP965" s="36"/>
      <c r="DQ965" s="36"/>
      <c r="DR965" s="36"/>
      <c r="DS965" s="36"/>
      <c r="DT965" s="36"/>
      <c r="DU965" s="36"/>
      <c r="DV965" s="36"/>
      <c r="DW965" s="36"/>
      <c r="DX965" s="36"/>
      <c r="DY965" s="36"/>
      <c r="DZ965" s="36"/>
      <c r="EA965" s="36"/>
      <c r="EB965" s="36"/>
      <c r="EC965" s="36"/>
      <c r="ED965" s="36"/>
      <c r="EE965" s="36"/>
      <c r="EF965" s="36"/>
      <c r="EG965" s="36"/>
      <c r="EH965" s="36"/>
      <c r="EI965" s="36"/>
      <c r="EJ965" s="36"/>
      <c r="EK965" s="36"/>
      <c r="EL965" s="36"/>
      <c r="EM965" s="36"/>
      <c r="EN965" s="36"/>
      <c r="EO965" s="36"/>
      <c r="EP965" s="36"/>
      <c r="EQ965" s="36"/>
      <c r="ER965" s="36"/>
      <c r="ES965" s="36"/>
      <c r="ET965" s="36"/>
      <c r="EU965" s="36"/>
    </row>
    <row r="966" spans="1:151" ht="183.75" customHeight="1" x14ac:dyDescent="0.3">
      <c r="A966" s="36"/>
      <c r="B966" s="36"/>
      <c r="C966" s="36"/>
      <c r="D966" s="36"/>
      <c r="E966" s="37"/>
      <c r="F966" s="36"/>
      <c r="G966" s="36"/>
      <c r="H966" s="36"/>
      <c r="I966" s="37"/>
      <c r="J966" s="38"/>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c r="AM966" s="36"/>
      <c r="AN966" s="36"/>
      <c r="AO966" s="36"/>
      <c r="AP966" s="36"/>
      <c r="AQ966" s="36"/>
      <c r="AR966" s="38"/>
      <c r="AS966" s="36"/>
      <c r="AT966" s="36"/>
      <c r="AU966" s="36"/>
      <c r="AV966" s="36"/>
      <c r="AW966" s="36"/>
      <c r="AX966" s="36"/>
      <c r="AY966" s="36"/>
      <c r="AZ966" s="36"/>
      <c r="BA966" s="36"/>
      <c r="BB966" s="36"/>
      <c r="BC966" s="36"/>
      <c r="BD966" s="36"/>
      <c r="BE966" s="36"/>
      <c r="BF966" s="36"/>
      <c r="BG966" s="36"/>
      <c r="BH966" s="36"/>
      <c r="BI966" s="36"/>
      <c r="BJ966" s="36"/>
      <c r="BK966" s="36"/>
      <c r="BL966" s="36"/>
      <c r="BM966" s="36"/>
      <c r="BN966" s="36"/>
      <c r="BO966" s="36"/>
      <c r="BP966" s="36"/>
      <c r="BQ966" s="36"/>
      <c r="BR966" s="36"/>
      <c r="BS966" s="36"/>
      <c r="BT966" s="36"/>
      <c r="BU966" s="36"/>
      <c r="BV966" s="36"/>
      <c r="BW966" s="36"/>
      <c r="BX966" s="36"/>
      <c r="BY966" s="36"/>
      <c r="BZ966" s="36"/>
      <c r="CA966" s="36"/>
      <c r="CB966" s="36"/>
      <c r="CC966" s="36"/>
      <c r="CD966" s="36"/>
      <c r="CE966" s="36"/>
      <c r="CF966" s="36"/>
      <c r="CG966" s="36"/>
      <c r="CH966" s="36"/>
      <c r="CI966" s="36"/>
      <c r="CJ966" s="36"/>
      <c r="CK966" s="36"/>
      <c r="CL966" s="36"/>
      <c r="CM966" s="36"/>
      <c r="CN966" s="36"/>
      <c r="CO966" s="36"/>
      <c r="CP966" s="36"/>
      <c r="CQ966" s="36"/>
      <c r="CR966" s="36"/>
      <c r="CS966" s="36"/>
      <c r="CT966" s="36"/>
      <c r="CU966" s="36"/>
      <c r="CV966" s="36"/>
      <c r="CW966" s="36"/>
      <c r="CX966" s="36"/>
      <c r="CY966" s="36"/>
      <c r="CZ966" s="36"/>
      <c r="DA966" s="36"/>
      <c r="DB966" s="36"/>
      <c r="DC966" s="36"/>
      <c r="DD966" s="36"/>
      <c r="DE966" s="36"/>
      <c r="DF966" s="36"/>
      <c r="DG966" s="36"/>
      <c r="DH966" s="36"/>
      <c r="DI966" s="36"/>
      <c r="DJ966" s="36"/>
      <c r="DK966" s="36"/>
      <c r="DL966" s="36"/>
      <c r="DM966" s="36"/>
      <c r="DN966" s="36"/>
      <c r="DO966" s="36"/>
      <c r="DP966" s="36"/>
      <c r="DQ966" s="36"/>
      <c r="DR966" s="36"/>
      <c r="DS966" s="36"/>
      <c r="DT966" s="36"/>
      <c r="DU966" s="36"/>
      <c r="DV966" s="36"/>
      <c r="DW966" s="36"/>
      <c r="DX966" s="36"/>
      <c r="DY966" s="36"/>
      <c r="DZ966" s="36"/>
      <c r="EA966" s="36"/>
      <c r="EB966" s="36"/>
      <c r="EC966" s="36"/>
      <c r="ED966" s="36"/>
      <c r="EE966" s="36"/>
      <c r="EF966" s="36"/>
      <c r="EG966" s="36"/>
      <c r="EH966" s="36"/>
      <c r="EI966" s="36"/>
      <c r="EJ966" s="36"/>
      <c r="EK966" s="36"/>
      <c r="EL966" s="36"/>
      <c r="EM966" s="36"/>
      <c r="EN966" s="36"/>
      <c r="EO966" s="36"/>
      <c r="EP966" s="36"/>
      <c r="EQ966" s="36"/>
      <c r="ER966" s="36"/>
      <c r="ES966" s="36"/>
      <c r="ET966" s="36"/>
      <c r="EU966" s="36"/>
    </row>
    <row r="967" spans="1:151" ht="183.75" customHeight="1" x14ac:dyDescent="0.3">
      <c r="A967" s="36"/>
      <c r="B967" s="36"/>
      <c r="C967" s="36"/>
      <c r="D967" s="36"/>
      <c r="E967" s="37"/>
      <c r="F967" s="36"/>
      <c r="G967" s="36"/>
      <c r="H967" s="36"/>
      <c r="I967" s="37"/>
      <c r="J967" s="38"/>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c r="AM967" s="36"/>
      <c r="AN967" s="36"/>
      <c r="AO967" s="36"/>
      <c r="AP967" s="36"/>
      <c r="AQ967" s="36"/>
      <c r="AR967" s="38"/>
      <c r="AS967" s="36"/>
      <c r="AT967" s="36"/>
      <c r="AU967" s="36"/>
      <c r="AV967" s="36"/>
      <c r="AW967" s="36"/>
      <c r="AX967" s="36"/>
      <c r="AY967" s="36"/>
      <c r="AZ967" s="36"/>
      <c r="BA967" s="36"/>
      <c r="BB967" s="36"/>
      <c r="BC967" s="36"/>
      <c r="BD967" s="36"/>
      <c r="BE967" s="36"/>
      <c r="BF967" s="36"/>
      <c r="BG967" s="36"/>
      <c r="BH967" s="36"/>
      <c r="BI967" s="36"/>
      <c r="BJ967" s="36"/>
      <c r="BK967" s="36"/>
      <c r="BL967" s="36"/>
      <c r="BM967" s="36"/>
      <c r="BN967" s="36"/>
      <c r="BO967" s="36"/>
      <c r="BP967" s="36"/>
      <c r="BQ967" s="36"/>
      <c r="BR967" s="36"/>
      <c r="BS967" s="36"/>
      <c r="BT967" s="36"/>
      <c r="BU967" s="36"/>
      <c r="BV967" s="36"/>
      <c r="BW967" s="36"/>
      <c r="BX967" s="36"/>
      <c r="BY967" s="36"/>
      <c r="BZ967" s="36"/>
      <c r="CA967" s="36"/>
      <c r="CB967" s="36"/>
      <c r="CC967" s="36"/>
      <c r="CD967" s="36"/>
      <c r="CE967" s="36"/>
      <c r="CF967" s="36"/>
      <c r="CG967" s="36"/>
      <c r="CH967" s="36"/>
      <c r="CI967" s="36"/>
      <c r="CJ967" s="36"/>
      <c r="CK967" s="36"/>
      <c r="CL967" s="36"/>
      <c r="CM967" s="36"/>
      <c r="CN967" s="36"/>
      <c r="CO967" s="36"/>
      <c r="CP967" s="36"/>
      <c r="CQ967" s="36"/>
      <c r="CR967" s="36"/>
      <c r="CS967" s="36"/>
      <c r="CT967" s="36"/>
      <c r="CU967" s="36"/>
      <c r="CV967" s="36"/>
      <c r="CW967" s="36"/>
      <c r="CX967" s="36"/>
      <c r="CY967" s="36"/>
      <c r="CZ967" s="36"/>
      <c r="DA967" s="36"/>
      <c r="DB967" s="36"/>
      <c r="DC967" s="36"/>
      <c r="DD967" s="36"/>
      <c r="DE967" s="36"/>
      <c r="DF967" s="36"/>
      <c r="DG967" s="36"/>
      <c r="DH967" s="36"/>
      <c r="DI967" s="36"/>
      <c r="DJ967" s="36"/>
      <c r="DK967" s="36"/>
      <c r="DL967" s="36"/>
      <c r="DM967" s="36"/>
      <c r="DN967" s="36"/>
      <c r="DO967" s="36"/>
      <c r="DP967" s="36"/>
      <c r="DQ967" s="36"/>
      <c r="DR967" s="36"/>
      <c r="DS967" s="36"/>
      <c r="DT967" s="36"/>
      <c r="DU967" s="36"/>
      <c r="DV967" s="36"/>
      <c r="DW967" s="36"/>
      <c r="DX967" s="36"/>
      <c r="DY967" s="36"/>
      <c r="DZ967" s="36"/>
      <c r="EA967" s="36"/>
      <c r="EB967" s="36"/>
      <c r="EC967" s="36"/>
      <c r="ED967" s="36"/>
      <c r="EE967" s="36"/>
      <c r="EF967" s="36"/>
      <c r="EG967" s="36"/>
      <c r="EH967" s="36"/>
      <c r="EI967" s="36"/>
      <c r="EJ967" s="36"/>
      <c r="EK967" s="36"/>
      <c r="EL967" s="36"/>
      <c r="EM967" s="36"/>
      <c r="EN967" s="36"/>
      <c r="EO967" s="36"/>
      <c r="EP967" s="36"/>
      <c r="EQ967" s="36"/>
      <c r="ER967" s="36"/>
      <c r="ES967" s="36"/>
      <c r="ET967" s="36"/>
      <c r="EU967" s="36"/>
    </row>
    <row r="968" spans="1:151" ht="183.75" customHeight="1" x14ac:dyDescent="0.3">
      <c r="A968" s="36"/>
      <c r="B968" s="36"/>
      <c r="C968" s="36"/>
      <c r="D968" s="36"/>
      <c r="E968" s="37"/>
      <c r="F968" s="36"/>
      <c r="G968" s="36"/>
      <c r="H968" s="36"/>
      <c r="I968" s="37"/>
      <c r="J968" s="38"/>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c r="AM968" s="36"/>
      <c r="AN968" s="36"/>
      <c r="AO968" s="36"/>
      <c r="AP968" s="36"/>
      <c r="AQ968" s="36"/>
      <c r="AR968" s="38"/>
      <c r="AS968" s="36"/>
      <c r="AT968" s="36"/>
      <c r="AU968" s="36"/>
      <c r="AV968" s="36"/>
      <c r="AW968" s="36"/>
      <c r="AX968" s="36"/>
      <c r="AY968" s="36"/>
      <c r="AZ968" s="36"/>
      <c r="BA968" s="36"/>
      <c r="BB968" s="36"/>
      <c r="BC968" s="36"/>
      <c r="BD968" s="36"/>
      <c r="BE968" s="36"/>
      <c r="BF968" s="36"/>
      <c r="BG968" s="36"/>
      <c r="BH968" s="36"/>
      <c r="BI968" s="36"/>
      <c r="BJ968" s="36"/>
      <c r="BK968" s="36"/>
      <c r="BL968" s="36"/>
      <c r="BM968" s="36"/>
      <c r="BN968" s="36"/>
      <c r="BO968" s="36"/>
      <c r="BP968" s="36"/>
      <c r="BQ968" s="36"/>
      <c r="BR968" s="36"/>
      <c r="BS968" s="36"/>
      <c r="BT968" s="36"/>
      <c r="BU968" s="36"/>
      <c r="BV968" s="36"/>
      <c r="BW968" s="36"/>
      <c r="BX968" s="36"/>
      <c r="BY968" s="36"/>
      <c r="BZ968" s="36"/>
      <c r="CA968" s="36"/>
      <c r="CB968" s="36"/>
      <c r="CC968" s="36"/>
      <c r="CD968" s="36"/>
      <c r="CE968" s="36"/>
      <c r="CF968" s="36"/>
      <c r="CG968" s="36"/>
      <c r="CH968" s="36"/>
      <c r="CI968" s="36"/>
      <c r="CJ968" s="36"/>
      <c r="CK968" s="36"/>
      <c r="CL968" s="36"/>
      <c r="CM968" s="36"/>
      <c r="CN968" s="36"/>
      <c r="CO968" s="36"/>
      <c r="CP968" s="36"/>
      <c r="CQ968" s="36"/>
      <c r="CR968" s="36"/>
      <c r="CS968" s="36"/>
      <c r="CT968" s="36"/>
      <c r="CU968" s="36"/>
      <c r="CV968" s="36"/>
      <c r="CW968" s="36"/>
      <c r="CX968" s="36"/>
      <c r="CY968" s="36"/>
      <c r="CZ968" s="36"/>
      <c r="DA968" s="36"/>
      <c r="DB968" s="36"/>
      <c r="DC968" s="36"/>
      <c r="DD968" s="36"/>
      <c r="DE968" s="36"/>
      <c r="DF968" s="36"/>
      <c r="DG968" s="36"/>
      <c r="DH968" s="36"/>
      <c r="DI968" s="36"/>
      <c r="DJ968" s="36"/>
      <c r="DK968" s="36"/>
      <c r="DL968" s="36"/>
      <c r="DM968" s="36"/>
      <c r="DN968" s="36"/>
      <c r="DO968" s="36"/>
      <c r="DP968" s="36"/>
      <c r="DQ968" s="36"/>
      <c r="DR968" s="36"/>
      <c r="DS968" s="36"/>
      <c r="DT968" s="36"/>
      <c r="DU968" s="36"/>
      <c r="DV968" s="36"/>
      <c r="DW968" s="36"/>
      <c r="DX968" s="36"/>
      <c r="DY968" s="36"/>
      <c r="DZ968" s="36"/>
      <c r="EA968" s="36"/>
      <c r="EB968" s="36"/>
      <c r="EC968" s="36"/>
      <c r="ED968" s="36"/>
      <c r="EE968" s="36"/>
      <c r="EF968" s="36"/>
      <c r="EG968" s="36"/>
      <c r="EH968" s="36"/>
      <c r="EI968" s="36"/>
      <c r="EJ968" s="36"/>
      <c r="EK968" s="36"/>
      <c r="EL968" s="36"/>
      <c r="EM968" s="36"/>
      <c r="EN968" s="36"/>
      <c r="EO968" s="36"/>
      <c r="EP968" s="36"/>
      <c r="EQ968" s="36"/>
      <c r="ER968" s="36"/>
      <c r="ES968" s="36"/>
      <c r="ET968" s="36"/>
      <c r="EU968" s="36"/>
    </row>
    <row r="969" spans="1:151" ht="183.75" customHeight="1" x14ac:dyDescent="0.3">
      <c r="A969" s="36"/>
      <c r="B969" s="36"/>
      <c r="C969" s="36"/>
      <c r="D969" s="36"/>
      <c r="E969" s="37"/>
      <c r="F969" s="36"/>
      <c r="G969" s="36"/>
      <c r="H969" s="36"/>
      <c r="I969" s="37"/>
      <c r="J969" s="38"/>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c r="AM969" s="36"/>
      <c r="AN969" s="36"/>
      <c r="AO969" s="36"/>
      <c r="AP969" s="36"/>
      <c r="AQ969" s="36"/>
      <c r="AR969" s="38"/>
      <c r="AS969" s="36"/>
      <c r="AT969" s="36"/>
      <c r="AU969" s="36"/>
      <c r="AV969" s="36"/>
      <c r="AW969" s="36"/>
      <c r="AX969" s="36"/>
      <c r="AY969" s="36"/>
      <c r="AZ969" s="36"/>
      <c r="BA969" s="36"/>
      <c r="BB969" s="36"/>
      <c r="BC969" s="36"/>
      <c r="BD969" s="36"/>
      <c r="BE969" s="36"/>
      <c r="BF969" s="36"/>
      <c r="BG969" s="36"/>
      <c r="BH969" s="36"/>
      <c r="BI969" s="36"/>
      <c r="BJ969" s="36"/>
      <c r="BK969" s="36"/>
      <c r="BL969" s="36"/>
      <c r="BM969" s="36"/>
      <c r="BN969" s="36"/>
      <c r="BO969" s="36"/>
      <c r="BP969" s="36"/>
      <c r="BQ969" s="36"/>
      <c r="BR969" s="36"/>
      <c r="BS969" s="36"/>
      <c r="BT969" s="36"/>
      <c r="BU969" s="36"/>
      <c r="BV969" s="36"/>
      <c r="BW969" s="36"/>
      <c r="BX969" s="36"/>
      <c r="BY969" s="36"/>
      <c r="BZ969" s="36"/>
      <c r="CA969" s="36"/>
      <c r="CB969" s="36"/>
      <c r="CC969" s="36"/>
      <c r="CD969" s="36"/>
      <c r="CE969" s="36"/>
      <c r="CF969" s="36"/>
      <c r="CG969" s="36"/>
      <c r="CH969" s="36"/>
      <c r="CI969" s="36"/>
      <c r="CJ969" s="36"/>
      <c r="CK969" s="36"/>
      <c r="CL969" s="36"/>
      <c r="CM969" s="36"/>
      <c r="CN969" s="36"/>
      <c r="CO969" s="36"/>
      <c r="CP969" s="36"/>
      <c r="CQ969" s="36"/>
      <c r="CR969" s="36"/>
      <c r="CS969" s="36"/>
      <c r="CT969" s="36"/>
      <c r="CU969" s="36"/>
      <c r="CV969" s="36"/>
      <c r="CW969" s="36"/>
      <c r="CX969" s="36"/>
      <c r="CY969" s="36"/>
      <c r="CZ969" s="36"/>
      <c r="DA969" s="36"/>
      <c r="DB969" s="36"/>
      <c r="DC969" s="36"/>
      <c r="DD969" s="36"/>
      <c r="DE969" s="36"/>
      <c r="DF969" s="36"/>
      <c r="DG969" s="36"/>
      <c r="DH969" s="36"/>
      <c r="DI969" s="36"/>
      <c r="DJ969" s="36"/>
      <c r="DK969" s="36"/>
      <c r="DL969" s="36"/>
      <c r="DM969" s="36"/>
      <c r="DN969" s="36"/>
      <c r="DO969" s="36"/>
      <c r="DP969" s="36"/>
      <c r="DQ969" s="36"/>
      <c r="DR969" s="36"/>
      <c r="DS969" s="36"/>
      <c r="DT969" s="36"/>
      <c r="DU969" s="36"/>
      <c r="DV969" s="36"/>
      <c r="DW969" s="36"/>
      <c r="DX969" s="36"/>
      <c r="DY969" s="36"/>
      <c r="DZ969" s="36"/>
      <c r="EA969" s="36"/>
      <c r="EB969" s="36"/>
      <c r="EC969" s="36"/>
      <c r="ED969" s="36"/>
      <c r="EE969" s="36"/>
      <c r="EF969" s="36"/>
      <c r="EG969" s="36"/>
      <c r="EH969" s="36"/>
      <c r="EI969" s="36"/>
      <c r="EJ969" s="36"/>
      <c r="EK969" s="36"/>
      <c r="EL969" s="36"/>
      <c r="EM969" s="36"/>
      <c r="EN969" s="36"/>
      <c r="EO969" s="36"/>
      <c r="EP969" s="36"/>
      <c r="EQ969" s="36"/>
      <c r="ER969" s="36"/>
      <c r="ES969" s="36"/>
      <c r="ET969" s="36"/>
      <c r="EU969" s="36"/>
    </row>
    <row r="970" spans="1:151" ht="183.75" customHeight="1" x14ac:dyDescent="0.3">
      <c r="A970" s="36"/>
      <c r="B970" s="36"/>
      <c r="C970" s="36"/>
      <c r="D970" s="36"/>
      <c r="E970" s="37"/>
      <c r="F970" s="36"/>
      <c r="G970" s="36"/>
      <c r="H970" s="36"/>
      <c r="I970" s="37"/>
      <c r="J970" s="38"/>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8"/>
      <c r="AS970" s="36"/>
      <c r="AT970" s="36"/>
      <c r="AU970" s="36"/>
      <c r="AV970" s="36"/>
      <c r="AW970" s="36"/>
      <c r="AX970" s="36"/>
      <c r="AY970" s="36"/>
      <c r="AZ970" s="36"/>
      <c r="BA970" s="36"/>
      <c r="BB970" s="36"/>
      <c r="BC970" s="36"/>
      <c r="BD970" s="36"/>
      <c r="BE970" s="36"/>
      <c r="BF970" s="36"/>
      <c r="BG970" s="36"/>
      <c r="BH970" s="36"/>
      <c r="BI970" s="36"/>
      <c r="BJ970" s="36"/>
      <c r="BK970" s="36"/>
      <c r="BL970" s="36"/>
      <c r="BM970" s="36"/>
      <c r="BN970" s="36"/>
      <c r="BO970" s="36"/>
      <c r="BP970" s="36"/>
      <c r="BQ970" s="36"/>
      <c r="BR970" s="36"/>
      <c r="BS970" s="36"/>
      <c r="BT970" s="36"/>
      <c r="BU970" s="36"/>
      <c r="BV970" s="36"/>
      <c r="BW970" s="36"/>
      <c r="BX970" s="36"/>
      <c r="BY970" s="36"/>
      <c r="BZ970" s="36"/>
      <c r="CA970" s="36"/>
      <c r="CB970" s="36"/>
      <c r="CC970" s="36"/>
      <c r="CD970" s="36"/>
      <c r="CE970" s="36"/>
      <c r="CF970" s="36"/>
      <c r="CG970" s="36"/>
      <c r="CH970" s="36"/>
      <c r="CI970" s="36"/>
      <c r="CJ970" s="36"/>
      <c r="CK970" s="36"/>
      <c r="CL970" s="36"/>
      <c r="CM970" s="36"/>
      <c r="CN970" s="36"/>
      <c r="CO970" s="36"/>
      <c r="CP970" s="36"/>
      <c r="CQ970" s="36"/>
      <c r="CR970" s="36"/>
      <c r="CS970" s="36"/>
      <c r="CT970" s="36"/>
      <c r="CU970" s="36"/>
      <c r="CV970" s="36"/>
      <c r="CW970" s="36"/>
      <c r="CX970" s="36"/>
      <c r="CY970" s="36"/>
      <c r="CZ970" s="36"/>
      <c r="DA970" s="36"/>
      <c r="DB970" s="36"/>
      <c r="DC970" s="36"/>
      <c r="DD970" s="36"/>
      <c r="DE970" s="36"/>
      <c r="DF970" s="36"/>
      <c r="DG970" s="36"/>
      <c r="DH970" s="36"/>
      <c r="DI970" s="36"/>
      <c r="DJ970" s="36"/>
      <c r="DK970" s="36"/>
      <c r="DL970" s="36"/>
      <c r="DM970" s="36"/>
      <c r="DN970" s="36"/>
      <c r="DO970" s="36"/>
      <c r="DP970" s="36"/>
      <c r="DQ970" s="36"/>
      <c r="DR970" s="36"/>
      <c r="DS970" s="36"/>
      <c r="DT970" s="36"/>
      <c r="DU970" s="36"/>
      <c r="DV970" s="36"/>
      <c r="DW970" s="36"/>
      <c r="DX970" s="36"/>
      <c r="DY970" s="36"/>
      <c r="DZ970" s="36"/>
      <c r="EA970" s="36"/>
      <c r="EB970" s="36"/>
      <c r="EC970" s="36"/>
      <c r="ED970" s="36"/>
      <c r="EE970" s="36"/>
      <c r="EF970" s="36"/>
      <c r="EG970" s="36"/>
      <c r="EH970" s="36"/>
      <c r="EI970" s="36"/>
      <c r="EJ970" s="36"/>
      <c r="EK970" s="36"/>
      <c r="EL970" s="36"/>
      <c r="EM970" s="36"/>
      <c r="EN970" s="36"/>
      <c r="EO970" s="36"/>
      <c r="EP970" s="36"/>
      <c r="EQ970" s="36"/>
      <c r="ER970" s="36"/>
      <c r="ES970" s="36"/>
      <c r="ET970" s="36"/>
      <c r="EU970" s="36"/>
    </row>
    <row r="971" spans="1:151" ht="183.75" customHeight="1" x14ac:dyDescent="0.3">
      <c r="A971" s="36"/>
      <c r="B971" s="36"/>
      <c r="C971" s="36"/>
      <c r="D971" s="36"/>
      <c r="E971" s="37"/>
      <c r="F971" s="36"/>
      <c r="G971" s="36"/>
      <c r="H971" s="36"/>
      <c r="I971" s="37"/>
      <c r="J971" s="38"/>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c r="AM971" s="36"/>
      <c r="AN971" s="36"/>
      <c r="AO971" s="36"/>
      <c r="AP971" s="36"/>
      <c r="AQ971" s="36"/>
      <c r="AR971" s="38"/>
      <c r="AS971" s="36"/>
      <c r="AT971" s="36"/>
      <c r="AU971" s="36"/>
      <c r="AV971" s="36"/>
      <c r="AW971" s="36"/>
      <c r="AX971" s="36"/>
      <c r="AY971" s="36"/>
      <c r="AZ971" s="36"/>
      <c r="BA971" s="36"/>
      <c r="BB971" s="36"/>
      <c r="BC971" s="36"/>
      <c r="BD971" s="36"/>
      <c r="BE971" s="36"/>
      <c r="BF971" s="36"/>
      <c r="BG971" s="36"/>
      <c r="BH971" s="36"/>
      <c r="BI971" s="36"/>
      <c r="BJ971" s="36"/>
      <c r="BK971" s="36"/>
      <c r="BL971" s="36"/>
      <c r="BM971" s="36"/>
      <c r="BN971" s="36"/>
      <c r="BO971" s="36"/>
      <c r="BP971" s="36"/>
      <c r="BQ971" s="36"/>
      <c r="BR971" s="36"/>
      <c r="BS971" s="36"/>
      <c r="BT971" s="36"/>
      <c r="BU971" s="36"/>
      <c r="BV971" s="36"/>
      <c r="BW971" s="36"/>
      <c r="BX971" s="36"/>
      <c r="BY971" s="36"/>
      <c r="BZ971" s="36"/>
      <c r="CA971" s="36"/>
      <c r="CB971" s="36"/>
      <c r="CC971" s="36"/>
      <c r="CD971" s="36"/>
      <c r="CE971" s="36"/>
      <c r="CF971" s="36"/>
      <c r="CG971" s="36"/>
      <c r="CH971" s="36"/>
      <c r="CI971" s="36"/>
      <c r="CJ971" s="36"/>
      <c r="CK971" s="36"/>
      <c r="CL971" s="36"/>
      <c r="CM971" s="36"/>
      <c r="CN971" s="36"/>
      <c r="CO971" s="36"/>
      <c r="CP971" s="36"/>
      <c r="CQ971" s="36"/>
      <c r="CR971" s="36"/>
      <c r="CS971" s="36"/>
      <c r="CT971" s="36"/>
      <c r="CU971" s="36"/>
      <c r="CV971" s="36"/>
      <c r="CW971" s="36"/>
      <c r="CX971" s="36"/>
      <c r="CY971" s="36"/>
      <c r="CZ971" s="36"/>
      <c r="DA971" s="36"/>
      <c r="DB971" s="36"/>
      <c r="DC971" s="36"/>
      <c r="DD971" s="36"/>
      <c r="DE971" s="36"/>
      <c r="DF971" s="36"/>
      <c r="DG971" s="36"/>
      <c r="DH971" s="36"/>
      <c r="DI971" s="36"/>
      <c r="DJ971" s="36"/>
      <c r="DK971" s="36"/>
      <c r="DL971" s="36"/>
      <c r="DM971" s="36"/>
      <c r="DN971" s="36"/>
      <c r="DO971" s="36"/>
      <c r="DP971" s="36"/>
      <c r="DQ971" s="36"/>
      <c r="DR971" s="36"/>
      <c r="DS971" s="36"/>
      <c r="DT971" s="36"/>
      <c r="DU971" s="36"/>
      <c r="DV971" s="36"/>
      <c r="DW971" s="36"/>
      <c r="DX971" s="36"/>
      <c r="DY971" s="36"/>
      <c r="DZ971" s="36"/>
      <c r="EA971" s="36"/>
      <c r="EB971" s="36"/>
      <c r="EC971" s="36"/>
      <c r="ED971" s="36"/>
      <c r="EE971" s="36"/>
      <c r="EF971" s="36"/>
      <c r="EG971" s="36"/>
      <c r="EH971" s="36"/>
      <c r="EI971" s="36"/>
      <c r="EJ971" s="36"/>
      <c r="EK971" s="36"/>
      <c r="EL971" s="36"/>
      <c r="EM971" s="36"/>
      <c r="EN971" s="36"/>
      <c r="EO971" s="36"/>
      <c r="EP971" s="36"/>
      <c r="EQ971" s="36"/>
      <c r="ER971" s="36"/>
      <c r="ES971" s="36"/>
      <c r="ET971" s="36"/>
      <c r="EU971" s="36"/>
    </row>
    <row r="972" spans="1:151" ht="183.75" customHeight="1" x14ac:dyDescent="0.3">
      <c r="A972" s="36"/>
      <c r="B972" s="36"/>
      <c r="C972" s="36"/>
      <c r="D972" s="36"/>
      <c r="E972" s="37"/>
      <c r="F972" s="36"/>
      <c r="G972" s="36"/>
      <c r="H972" s="36"/>
      <c r="I972" s="37"/>
      <c r="J972" s="38"/>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c r="AM972" s="36"/>
      <c r="AN972" s="36"/>
      <c r="AO972" s="36"/>
      <c r="AP972" s="36"/>
      <c r="AQ972" s="36"/>
      <c r="AR972" s="38"/>
      <c r="AS972" s="36"/>
      <c r="AT972" s="36"/>
      <c r="AU972" s="36"/>
      <c r="AV972" s="36"/>
      <c r="AW972" s="36"/>
      <c r="AX972" s="36"/>
      <c r="AY972" s="36"/>
      <c r="AZ972" s="36"/>
      <c r="BA972" s="36"/>
      <c r="BB972" s="36"/>
      <c r="BC972" s="36"/>
      <c r="BD972" s="36"/>
      <c r="BE972" s="36"/>
      <c r="BF972" s="36"/>
      <c r="BG972" s="36"/>
      <c r="BH972" s="36"/>
      <c r="BI972" s="36"/>
      <c r="BJ972" s="36"/>
      <c r="BK972" s="36"/>
      <c r="BL972" s="36"/>
      <c r="BM972" s="36"/>
      <c r="BN972" s="36"/>
      <c r="BO972" s="36"/>
      <c r="BP972" s="36"/>
      <c r="BQ972" s="36"/>
      <c r="BR972" s="36"/>
      <c r="BS972" s="36"/>
      <c r="BT972" s="36"/>
      <c r="BU972" s="36"/>
      <c r="BV972" s="36"/>
      <c r="BW972" s="36"/>
      <c r="BX972" s="36"/>
      <c r="BY972" s="36"/>
      <c r="BZ972" s="36"/>
      <c r="CA972" s="36"/>
      <c r="CB972" s="36"/>
      <c r="CC972" s="36"/>
      <c r="CD972" s="36"/>
      <c r="CE972" s="36"/>
      <c r="CF972" s="36"/>
      <c r="CG972" s="36"/>
      <c r="CH972" s="36"/>
      <c r="CI972" s="36"/>
      <c r="CJ972" s="36"/>
      <c r="CK972" s="36"/>
      <c r="CL972" s="36"/>
      <c r="CM972" s="36"/>
      <c r="CN972" s="36"/>
      <c r="CO972" s="36"/>
      <c r="CP972" s="36"/>
      <c r="CQ972" s="36"/>
      <c r="CR972" s="36"/>
      <c r="CS972" s="36"/>
      <c r="CT972" s="36"/>
      <c r="CU972" s="36"/>
      <c r="CV972" s="36"/>
      <c r="CW972" s="36"/>
      <c r="CX972" s="36"/>
      <c r="CY972" s="36"/>
      <c r="CZ972" s="36"/>
      <c r="DA972" s="36"/>
      <c r="DB972" s="36"/>
      <c r="DC972" s="36"/>
      <c r="DD972" s="36"/>
      <c r="DE972" s="36"/>
      <c r="DF972" s="36"/>
      <c r="DG972" s="36"/>
      <c r="DH972" s="36"/>
      <c r="DI972" s="36"/>
      <c r="DJ972" s="36"/>
      <c r="DK972" s="36"/>
      <c r="DL972" s="36"/>
      <c r="DM972" s="36"/>
      <c r="DN972" s="36"/>
      <c r="DO972" s="36"/>
      <c r="DP972" s="36"/>
      <c r="DQ972" s="36"/>
      <c r="DR972" s="36"/>
      <c r="DS972" s="36"/>
      <c r="DT972" s="36"/>
      <c r="DU972" s="36"/>
      <c r="DV972" s="36"/>
      <c r="DW972" s="36"/>
      <c r="DX972" s="36"/>
      <c r="DY972" s="36"/>
      <c r="DZ972" s="36"/>
      <c r="EA972" s="36"/>
      <c r="EB972" s="36"/>
      <c r="EC972" s="36"/>
      <c r="ED972" s="36"/>
      <c r="EE972" s="36"/>
      <c r="EF972" s="36"/>
      <c r="EG972" s="36"/>
      <c r="EH972" s="36"/>
      <c r="EI972" s="36"/>
      <c r="EJ972" s="36"/>
      <c r="EK972" s="36"/>
      <c r="EL972" s="36"/>
      <c r="EM972" s="36"/>
      <c r="EN972" s="36"/>
      <c r="EO972" s="36"/>
      <c r="EP972" s="36"/>
      <c r="EQ972" s="36"/>
      <c r="ER972" s="36"/>
      <c r="ES972" s="36"/>
      <c r="ET972" s="36"/>
      <c r="EU972" s="36"/>
    </row>
    <row r="973" spans="1:151" ht="183.75" customHeight="1" x14ac:dyDescent="0.3">
      <c r="A973" s="36"/>
      <c r="B973" s="36"/>
      <c r="C973" s="36"/>
      <c r="D973" s="36"/>
      <c r="E973" s="37"/>
      <c r="F973" s="36"/>
      <c r="G973" s="36"/>
      <c r="H973" s="36"/>
      <c r="I973" s="37"/>
      <c r="J973" s="38"/>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8"/>
      <c r="AS973" s="36"/>
      <c r="AT973" s="36"/>
      <c r="AU973" s="36"/>
      <c r="AV973" s="36"/>
      <c r="AW973" s="36"/>
      <c r="AX973" s="36"/>
      <c r="AY973" s="36"/>
      <c r="AZ973" s="36"/>
      <c r="BA973" s="36"/>
      <c r="BB973" s="36"/>
      <c r="BC973" s="36"/>
      <c r="BD973" s="36"/>
      <c r="BE973" s="36"/>
      <c r="BF973" s="36"/>
      <c r="BG973" s="36"/>
      <c r="BH973" s="36"/>
      <c r="BI973" s="36"/>
      <c r="BJ973" s="36"/>
      <c r="BK973" s="36"/>
      <c r="BL973" s="36"/>
      <c r="BM973" s="36"/>
      <c r="BN973" s="36"/>
      <c r="BO973" s="36"/>
      <c r="BP973" s="36"/>
      <c r="BQ973" s="36"/>
      <c r="BR973" s="36"/>
      <c r="BS973" s="36"/>
      <c r="BT973" s="36"/>
      <c r="BU973" s="36"/>
      <c r="BV973" s="36"/>
      <c r="BW973" s="36"/>
      <c r="BX973" s="36"/>
      <c r="BY973" s="36"/>
      <c r="BZ973" s="36"/>
      <c r="CA973" s="36"/>
      <c r="CB973" s="36"/>
      <c r="CC973" s="36"/>
      <c r="CD973" s="36"/>
      <c r="CE973" s="36"/>
      <c r="CF973" s="36"/>
      <c r="CG973" s="36"/>
      <c r="CH973" s="36"/>
      <c r="CI973" s="36"/>
      <c r="CJ973" s="36"/>
      <c r="CK973" s="36"/>
      <c r="CL973" s="36"/>
      <c r="CM973" s="36"/>
      <c r="CN973" s="36"/>
      <c r="CO973" s="36"/>
      <c r="CP973" s="36"/>
      <c r="CQ973" s="36"/>
      <c r="CR973" s="36"/>
      <c r="CS973" s="36"/>
      <c r="CT973" s="36"/>
      <c r="CU973" s="36"/>
      <c r="CV973" s="36"/>
      <c r="CW973" s="36"/>
      <c r="CX973" s="36"/>
      <c r="CY973" s="36"/>
      <c r="CZ973" s="36"/>
      <c r="DA973" s="36"/>
      <c r="DB973" s="36"/>
      <c r="DC973" s="36"/>
      <c r="DD973" s="36"/>
      <c r="DE973" s="36"/>
      <c r="DF973" s="36"/>
      <c r="DG973" s="36"/>
      <c r="DH973" s="36"/>
      <c r="DI973" s="36"/>
      <c r="DJ973" s="36"/>
      <c r="DK973" s="36"/>
      <c r="DL973" s="36"/>
      <c r="DM973" s="36"/>
      <c r="DN973" s="36"/>
      <c r="DO973" s="36"/>
      <c r="DP973" s="36"/>
      <c r="DQ973" s="36"/>
      <c r="DR973" s="36"/>
      <c r="DS973" s="36"/>
      <c r="DT973" s="36"/>
      <c r="DU973" s="36"/>
      <c r="DV973" s="36"/>
      <c r="DW973" s="36"/>
      <c r="DX973" s="36"/>
      <c r="DY973" s="36"/>
      <c r="DZ973" s="36"/>
      <c r="EA973" s="36"/>
      <c r="EB973" s="36"/>
      <c r="EC973" s="36"/>
      <c r="ED973" s="36"/>
      <c r="EE973" s="36"/>
      <c r="EF973" s="36"/>
      <c r="EG973" s="36"/>
      <c r="EH973" s="36"/>
      <c r="EI973" s="36"/>
      <c r="EJ973" s="36"/>
      <c r="EK973" s="36"/>
      <c r="EL973" s="36"/>
      <c r="EM973" s="36"/>
      <c r="EN973" s="36"/>
      <c r="EO973" s="36"/>
      <c r="EP973" s="36"/>
      <c r="EQ973" s="36"/>
      <c r="ER973" s="36"/>
      <c r="ES973" s="36"/>
      <c r="ET973" s="36"/>
      <c r="EU973" s="36"/>
    </row>
    <row r="974" spans="1:151" ht="183.75" customHeight="1" x14ac:dyDescent="0.3">
      <c r="A974" s="36"/>
      <c r="B974" s="36"/>
      <c r="C974" s="36"/>
      <c r="D974" s="36"/>
      <c r="E974" s="37"/>
      <c r="F974" s="36"/>
      <c r="G974" s="36"/>
      <c r="H974" s="36"/>
      <c r="I974" s="37"/>
      <c r="J974" s="38"/>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c r="AM974" s="36"/>
      <c r="AN974" s="36"/>
      <c r="AO974" s="36"/>
      <c r="AP974" s="36"/>
      <c r="AQ974" s="36"/>
      <c r="AR974" s="38"/>
      <c r="AS974" s="36"/>
      <c r="AT974" s="36"/>
      <c r="AU974" s="36"/>
      <c r="AV974" s="36"/>
      <c r="AW974" s="36"/>
      <c r="AX974" s="36"/>
      <c r="AY974" s="36"/>
      <c r="AZ974" s="36"/>
      <c r="BA974" s="36"/>
      <c r="BB974" s="36"/>
      <c r="BC974" s="36"/>
      <c r="BD974" s="36"/>
      <c r="BE974" s="36"/>
      <c r="BF974" s="36"/>
      <c r="BG974" s="36"/>
      <c r="BH974" s="36"/>
      <c r="BI974" s="36"/>
      <c r="BJ974" s="36"/>
      <c r="BK974" s="36"/>
      <c r="BL974" s="36"/>
      <c r="BM974" s="36"/>
      <c r="BN974" s="36"/>
      <c r="BO974" s="36"/>
      <c r="BP974" s="36"/>
      <c r="BQ974" s="36"/>
      <c r="BR974" s="36"/>
      <c r="BS974" s="36"/>
      <c r="BT974" s="36"/>
      <c r="BU974" s="36"/>
      <c r="BV974" s="36"/>
      <c r="BW974" s="36"/>
      <c r="BX974" s="36"/>
      <c r="BY974" s="36"/>
      <c r="BZ974" s="36"/>
      <c r="CA974" s="36"/>
      <c r="CB974" s="36"/>
      <c r="CC974" s="36"/>
      <c r="CD974" s="36"/>
      <c r="CE974" s="36"/>
      <c r="CF974" s="36"/>
      <c r="CG974" s="36"/>
      <c r="CH974" s="36"/>
      <c r="CI974" s="36"/>
      <c r="CJ974" s="36"/>
      <c r="CK974" s="36"/>
      <c r="CL974" s="36"/>
      <c r="CM974" s="36"/>
      <c r="CN974" s="36"/>
      <c r="CO974" s="36"/>
      <c r="CP974" s="36"/>
      <c r="CQ974" s="36"/>
      <c r="CR974" s="36"/>
      <c r="CS974" s="36"/>
      <c r="CT974" s="36"/>
      <c r="CU974" s="36"/>
      <c r="CV974" s="36"/>
      <c r="CW974" s="36"/>
      <c r="CX974" s="36"/>
      <c r="CY974" s="36"/>
      <c r="CZ974" s="36"/>
      <c r="DA974" s="36"/>
      <c r="DB974" s="36"/>
      <c r="DC974" s="36"/>
      <c r="DD974" s="36"/>
      <c r="DE974" s="36"/>
      <c r="DF974" s="36"/>
      <c r="DG974" s="36"/>
      <c r="DH974" s="36"/>
      <c r="DI974" s="36"/>
      <c r="DJ974" s="36"/>
      <c r="DK974" s="36"/>
      <c r="DL974" s="36"/>
      <c r="DM974" s="36"/>
      <c r="DN974" s="36"/>
      <c r="DO974" s="36"/>
      <c r="DP974" s="36"/>
      <c r="DQ974" s="36"/>
      <c r="DR974" s="36"/>
      <c r="DS974" s="36"/>
      <c r="DT974" s="36"/>
      <c r="DU974" s="36"/>
      <c r="DV974" s="36"/>
      <c r="DW974" s="36"/>
      <c r="DX974" s="36"/>
      <c r="DY974" s="36"/>
      <c r="DZ974" s="36"/>
      <c r="EA974" s="36"/>
      <c r="EB974" s="36"/>
      <c r="EC974" s="36"/>
      <c r="ED974" s="36"/>
      <c r="EE974" s="36"/>
      <c r="EF974" s="36"/>
      <c r="EG974" s="36"/>
      <c r="EH974" s="36"/>
      <c r="EI974" s="36"/>
      <c r="EJ974" s="36"/>
      <c r="EK974" s="36"/>
      <c r="EL974" s="36"/>
      <c r="EM974" s="36"/>
      <c r="EN974" s="36"/>
      <c r="EO974" s="36"/>
      <c r="EP974" s="36"/>
      <c r="EQ974" s="36"/>
      <c r="ER974" s="36"/>
      <c r="ES974" s="36"/>
      <c r="ET974" s="36"/>
      <c r="EU974" s="36"/>
    </row>
    <row r="975" spans="1:151" ht="183.75" customHeight="1" x14ac:dyDescent="0.3">
      <c r="A975" s="36"/>
      <c r="B975" s="36"/>
      <c r="C975" s="36"/>
      <c r="D975" s="36"/>
      <c r="E975" s="37"/>
      <c r="F975" s="36"/>
      <c r="G975" s="36"/>
      <c r="H975" s="36"/>
      <c r="I975" s="37"/>
      <c r="J975" s="38"/>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c r="AM975" s="36"/>
      <c r="AN975" s="36"/>
      <c r="AO975" s="36"/>
      <c r="AP975" s="36"/>
      <c r="AQ975" s="36"/>
      <c r="AR975" s="38"/>
      <c r="AS975" s="36"/>
      <c r="AT975" s="36"/>
      <c r="AU975" s="36"/>
      <c r="AV975" s="36"/>
      <c r="AW975" s="36"/>
      <c r="AX975" s="36"/>
      <c r="AY975" s="36"/>
      <c r="AZ975" s="36"/>
      <c r="BA975" s="36"/>
      <c r="BB975" s="36"/>
      <c r="BC975" s="36"/>
      <c r="BD975" s="36"/>
      <c r="BE975" s="36"/>
      <c r="BF975" s="36"/>
      <c r="BG975" s="36"/>
      <c r="BH975" s="36"/>
      <c r="BI975" s="36"/>
      <c r="BJ975" s="36"/>
      <c r="BK975" s="36"/>
      <c r="BL975" s="36"/>
      <c r="BM975" s="36"/>
      <c r="BN975" s="36"/>
      <c r="BO975" s="36"/>
      <c r="BP975" s="36"/>
      <c r="BQ975" s="36"/>
      <c r="BR975" s="36"/>
      <c r="BS975" s="36"/>
      <c r="BT975" s="36"/>
      <c r="BU975" s="36"/>
      <c r="BV975" s="36"/>
      <c r="BW975" s="36"/>
      <c r="BX975" s="36"/>
      <c r="BY975" s="36"/>
      <c r="BZ975" s="36"/>
      <c r="CA975" s="36"/>
      <c r="CB975" s="36"/>
      <c r="CC975" s="36"/>
      <c r="CD975" s="36"/>
      <c r="CE975" s="36"/>
      <c r="CF975" s="36"/>
      <c r="CG975" s="36"/>
      <c r="CH975" s="36"/>
      <c r="CI975" s="36"/>
      <c r="CJ975" s="36"/>
      <c r="CK975" s="36"/>
      <c r="CL975" s="36"/>
      <c r="CM975" s="36"/>
      <c r="CN975" s="36"/>
      <c r="CO975" s="36"/>
      <c r="CP975" s="36"/>
      <c r="CQ975" s="36"/>
      <c r="CR975" s="36"/>
      <c r="CS975" s="36"/>
      <c r="CT975" s="36"/>
      <c r="CU975" s="36"/>
      <c r="CV975" s="36"/>
      <c r="CW975" s="36"/>
      <c r="CX975" s="36"/>
      <c r="CY975" s="36"/>
      <c r="CZ975" s="36"/>
      <c r="DA975" s="36"/>
      <c r="DB975" s="36"/>
      <c r="DC975" s="36"/>
      <c r="DD975" s="36"/>
      <c r="DE975" s="36"/>
      <c r="DF975" s="36"/>
      <c r="DG975" s="36"/>
      <c r="DH975" s="36"/>
      <c r="DI975" s="36"/>
      <c r="DJ975" s="36"/>
      <c r="DK975" s="36"/>
      <c r="DL975" s="36"/>
      <c r="DM975" s="36"/>
      <c r="DN975" s="36"/>
      <c r="DO975" s="36"/>
      <c r="DP975" s="36"/>
      <c r="DQ975" s="36"/>
      <c r="DR975" s="36"/>
      <c r="DS975" s="36"/>
      <c r="DT975" s="36"/>
      <c r="DU975" s="36"/>
      <c r="DV975" s="36"/>
      <c r="DW975" s="36"/>
      <c r="DX975" s="36"/>
      <c r="DY975" s="36"/>
      <c r="DZ975" s="36"/>
      <c r="EA975" s="36"/>
      <c r="EB975" s="36"/>
      <c r="EC975" s="36"/>
      <c r="ED975" s="36"/>
      <c r="EE975" s="36"/>
      <c r="EF975" s="36"/>
      <c r="EG975" s="36"/>
      <c r="EH975" s="36"/>
      <c r="EI975" s="36"/>
      <c r="EJ975" s="36"/>
      <c r="EK975" s="36"/>
      <c r="EL975" s="36"/>
      <c r="EM975" s="36"/>
      <c r="EN975" s="36"/>
      <c r="EO975" s="36"/>
      <c r="EP975" s="36"/>
      <c r="EQ975" s="36"/>
      <c r="ER975" s="36"/>
      <c r="ES975" s="36"/>
      <c r="ET975" s="36"/>
      <c r="EU975" s="36"/>
    </row>
    <row r="976" spans="1:151" ht="183.75" customHeight="1" x14ac:dyDescent="0.3">
      <c r="A976" s="36"/>
      <c r="B976" s="36"/>
      <c r="C976" s="36"/>
      <c r="D976" s="36"/>
      <c r="E976" s="37"/>
      <c r="F976" s="36"/>
      <c r="G976" s="36"/>
      <c r="H976" s="36"/>
      <c r="I976" s="37"/>
      <c r="J976" s="38"/>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c r="AM976" s="36"/>
      <c r="AN976" s="36"/>
      <c r="AO976" s="36"/>
      <c r="AP976" s="36"/>
      <c r="AQ976" s="36"/>
      <c r="AR976" s="38"/>
      <c r="AS976" s="36"/>
      <c r="AT976" s="36"/>
      <c r="AU976" s="36"/>
      <c r="AV976" s="36"/>
      <c r="AW976" s="36"/>
      <c r="AX976" s="36"/>
      <c r="AY976" s="36"/>
      <c r="AZ976" s="36"/>
      <c r="BA976" s="36"/>
      <c r="BB976" s="36"/>
      <c r="BC976" s="36"/>
      <c r="BD976" s="36"/>
      <c r="BE976" s="36"/>
      <c r="BF976" s="36"/>
      <c r="BG976" s="36"/>
      <c r="BH976" s="36"/>
      <c r="BI976" s="36"/>
      <c r="BJ976" s="36"/>
      <c r="BK976" s="36"/>
      <c r="BL976" s="36"/>
      <c r="BM976" s="36"/>
      <c r="BN976" s="36"/>
      <c r="BO976" s="36"/>
      <c r="BP976" s="36"/>
      <c r="BQ976" s="36"/>
      <c r="BR976" s="36"/>
      <c r="BS976" s="36"/>
      <c r="BT976" s="36"/>
      <c r="BU976" s="36"/>
      <c r="BV976" s="36"/>
      <c r="BW976" s="36"/>
      <c r="BX976" s="36"/>
      <c r="BY976" s="36"/>
      <c r="BZ976" s="36"/>
      <c r="CA976" s="36"/>
      <c r="CB976" s="36"/>
      <c r="CC976" s="36"/>
      <c r="CD976" s="36"/>
      <c r="CE976" s="36"/>
      <c r="CF976" s="36"/>
      <c r="CG976" s="36"/>
      <c r="CH976" s="36"/>
      <c r="CI976" s="36"/>
      <c r="CJ976" s="36"/>
      <c r="CK976" s="36"/>
      <c r="CL976" s="36"/>
      <c r="CM976" s="36"/>
      <c r="CN976" s="36"/>
      <c r="CO976" s="36"/>
      <c r="CP976" s="36"/>
      <c r="CQ976" s="36"/>
      <c r="CR976" s="36"/>
      <c r="CS976" s="36"/>
      <c r="CT976" s="36"/>
      <c r="CU976" s="36"/>
      <c r="CV976" s="36"/>
      <c r="CW976" s="36"/>
      <c r="CX976" s="36"/>
      <c r="CY976" s="36"/>
      <c r="CZ976" s="36"/>
      <c r="DA976" s="36"/>
      <c r="DB976" s="36"/>
      <c r="DC976" s="36"/>
      <c r="DD976" s="36"/>
      <c r="DE976" s="36"/>
      <c r="DF976" s="36"/>
      <c r="DG976" s="36"/>
      <c r="DH976" s="36"/>
      <c r="DI976" s="36"/>
      <c r="DJ976" s="36"/>
      <c r="DK976" s="36"/>
      <c r="DL976" s="36"/>
      <c r="DM976" s="36"/>
      <c r="DN976" s="36"/>
      <c r="DO976" s="36"/>
      <c r="DP976" s="36"/>
      <c r="DQ976" s="36"/>
      <c r="DR976" s="36"/>
      <c r="DS976" s="36"/>
      <c r="DT976" s="36"/>
      <c r="DU976" s="36"/>
      <c r="DV976" s="36"/>
      <c r="DW976" s="36"/>
      <c r="DX976" s="36"/>
      <c r="DY976" s="36"/>
      <c r="DZ976" s="36"/>
      <c r="EA976" s="36"/>
      <c r="EB976" s="36"/>
      <c r="EC976" s="36"/>
      <c r="ED976" s="36"/>
      <c r="EE976" s="36"/>
      <c r="EF976" s="36"/>
      <c r="EG976" s="36"/>
      <c r="EH976" s="36"/>
      <c r="EI976" s="36"/>
      <c r="EJ976" s="36"/>
      <c r="EK976" s="36"/>
      <c r="EL976" s="36"/>
      <c r="EM976" s="36"/>
      <c r="EN976" s="36"/>
      <c r="EO976" s="36"/>
      <c r="EP976" s="36"/>
      <c r="EQ976" s="36"/>
      <c r="ER976" s="36"/>
      <c r="ES976" s="36"/>
      <c r="ET976" s="36"/>
      <c r="EU976" s="36"/>
    </row>
    <row r="977" spans="1:151" ht="183.75" customHeight="1" x14ac:dyDescent="0.3">
      <c r="A977" s="36"/>
      <c r="B977" s="36"/>
      <c r="C977" s="36"/>
      <c r="D977" s="36"/>
      <c r="E977" s="37"/>
      <c r="F977" s="36"/>
      <c r="G977" s="36"/>
      <c r="H977" s="36"/>
      <c r="I977" s="37"/>
      <c r="J977" s="38"/>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c r="AM977" s="36"/>
      <c r="AN977" s="36"/>
      <c r="AO977" s="36"/>
      <c r="AP977" s="36"/>
      <c r="AQ977" s="36"/>
      <c r="AR977" s="38"/>
      <c r="AS977" s="36"/>
      <c r="AT977" s="36"/>
      <c r="AU977" s="36"/>
      <c r="AV977" s="36"/>
      <c r="AW977" s="36"/>
      <c r="AX977" s="36"/>
      <c r="AY977" s="36"/>
      <c r="AZ977" s="36"/>
      <c r="BA977" s="36"/>
      <c r="BB977" s="36"/>
      <c r="BC977" s="36"/>
      <c r="BD977" s="36"/>
      <c r="BE977" s="36"/>
      <c r="BF977" s="36"/>
      <c r="BG977" s="36"/>
      <c r="BH977" s="36"/>
      <c r="BI977" s="36"/>
      <c r="BJ977" s="36"/>
      <c r="BK977" s="36"/>
      <c r="BL977" s="36"/>
      <c r="BM977" s="36"/>
      <c r="BN977" s="36"/>
      <c r="BO977" s="36"/>
      <c r="BP977" s="36"/>
      <c r="BQ977" s="36"/>
      <c r="BR977" s="36"/>
      <c r="BS977" s="36"/>
      <c r="BT977" s="36"/>
      <c r="BU977" s="36"/>
      <c r="BV977" s="36"/>
      <c r="BW977" s="36"/>
      <c r="BX977" s="36"/>
      <c r="BY977" s="36"/>
      <c r="BZ977" s="36"/>
      <c r="CA977" s="36"/>
      <c r="CB977" s="36"/>
      <c r="CC977" s="36"/>
      <c r="CD977" s="36"/>
      <c r="CE977" s="36"/>
      <c r="CF977" s="36"/>
      <c r="CG977" s="36"/>
      <c r="CH977" s="36"/>
      <c r="CI977" s="36"/>
      <c r="CJ977" s="36"/>
      <c r="CK977" s="36"/>
      <c r="CL977" s="36"/>
      <c r="CM977" s="36"/>
      <c r="CN977" s="36"/>
      <c r="CO977" s="36"/>
      <c r="CP977" s="36"/>
      <c r="CQ977" s="36"/>
      <c r="CR977" s="36"/>
      <c r="CS977" s="36"/>
      <c r="CT977" s="36"/>
      <c r="CU977" s="36"/>
      <c r="CV977" s="36"/>
      <c r="CW977" s="36"/>
      <c r="CX977" s="36"/>
      <c r="CY977" s="36"/>
      <c r="CZ977" s="36"/>
      <c r="DA977" s="36"/>
      <c r="DB977" s="36"/>
      <c r="DC977" s="36"/>
      <c r="DD977" s="36"/>
      <c r="DE977" s="36"/>
      <c r="DF977" s="36"/>
      <c r="DG977" s="36"/>
      <c r="DH977" s="36"/>
      <c r="DI977" s="36"/>
      <c r="DJ977" s="36"/>
      <c r="DK977" s="36"/>
      <c r="DL977" s="36"/>
      <c r="DM977" s="36"/>
      <c r="DN977" s="36"/>
      <c r="DO977" s="36"/>
      <c r="DP977" s="36"/>
      <c r="DQ977" s="36"/>
      <c r="DR977" s="36"/>
      <c r="DS977" s="36"/>
      <c r="DT977" s="36"/>
      <c r="DU977" s="36"/>
      <c r="DV977" s="36"/>
      <c r="DW977" s="36"/>
      <c r="DX977" s="36"/>
      <c r="DY977" s="36"/>
      <c r="DZ977" s="36"/>
      <c r="EA977" s="36"/>
      <c r="EB977" s="36"/>
      <c r="EC977" s="36"/>
      <c r="ED977" s="36"/>
      <c r="EE977" s="36"/>
      <c r="EF977" s="36"/>
      <c r="EG977" s="36"/>
      <c r="EH977" s="36"/>
      <c r="EI977" s="36"/>
      <c r="EJ977" s="36"/>
      <c r="EK977" s="36"/>
      <c r="EL977" s="36"/>
      <c r="EM977" s="36"/>
      <c r="EN977" s="36"/>
      <c r="EO977" s="36"/>
      <c r="EP977" s="36"/>
      <c r="EQ977" s="36"/>
      <c r="ER977" s="36"/>
      <c r="ES977" s="36"/>
      <c r="ET977" s="36"/>
      <c r="EU977" s="36"/>
    </row>
    <row r="978" spans="1:151" ht="183.75" customHeight="1" x14ac:dyDescent="0.3">
      <c r="A978" s="36"/>
      <c r="B978" s="36"/>
      <c r="C978" s="36"/>
      <c r="D978" s="36"/>
      <c r="E978" s="37"/>
      <c r="F978" s="36"/>
      <c r="G978" s="36"/>
      <c r="H978" s="36"/>
      <c r="I978" s="37"/>
      <c r="J978" s="38"/>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c r="AM978" s="36"/>
      <c r="AN978" s="36"/>
      <c r="AO978" s="36"/>
      <c r="AP978" s="36"/>
      <c r="AQ978" s="36"/>
      <c r="AR978" s="38"/>
      <c r="AS978" s="36"/>
      <c r="AT978" s="36"/>
      <c r="AU978" s="36"/>
      <c r="AV978" s="36"/>
      <c r="AW978" s="36"/>
      <c r="AX978" s="36"/>
      <c r="AY978" s="36"/>
      <c r="AZ978" s="36"/>
      <c r="BA978" s="36"/>
      <c r="BB978" s="36"/>
      <c r="BC978" s="36"/>
      <c r="BD978" s="36"/>
      <c r="BE978" s="36"/>
      <c r="BF978" s="36"/>
      <c r="BG978" s="36"/>
      <c r="BH978" s="36"/>
      <c r="BI978" s="36"/>
      <c r="BJ978" s="36"/>
      <c r="BK978" s="36"/>
      <c r="BL978" s="36"/>
      <c r="BM978" s="36"/>
      <c r="BN978" s="36"/>
      <c r="BO978" s="36"/>
      <c r="BP978" s="36"/>
      <c r="BQ978" s="36"/>
      <c r="BR978" s="36"/>
      <c r="BS978" s="36"/>
      <c r="BT978" s="36"/>
      <c r="BU978" s="36"/>
      <c r="BV978" s="36"/>
      <c r="BW978" s="36"/>
      <c r="BX978" s="36"/>
      <c r="BY978" s="36"/>
      <c r="BZ978" s="36"/>
      <c r="CA978" s="36"/>
      <c r="CB978" s="36"/>
      <c r="CC978" s="36"/>
      <c r="CD978" s="36"/>
      <c r="CE978" s="36"/>
      <c r="CF978" s="36"/>
      <c r="CG978" s="36"/>
      <c r="CH978" s="36"/>
      <c r="CI978" s="36"/>
      <c r="CJ978" s="36"/>
      <c r="CK978" s="36"/>
      <c r="CL978" s="36"/>
      <c r="CM978" s="36"/>
      <c r="CN978" s="36"/>
      <c r="CO978" s="36"/>
      <c r="CP978" s="36"/>
      <c r="CQ978" s="36"/>
      <c r="CR978" s="36"/>
      <c r="CS978" s="36"/>
      <c r="CT978" s="36"/>
      <c r="CU978" s="36"/>
      <c r="CV978" s="36"/>
      <c r="CW978" s="36"/>
      <c r="CX978" s="36"/>
      <c r="CY978" s="36"/>
      <c r="CZ978" s="36"/>
      <c r="DA978" s="36"/>
      <c r="DB978" s="36"/>
      <c r="DC978" s="36"/>
      <c r="DD978" s="36"/>
      <c r="DE978" s="36"/>
      <c r="DF978" s="36"/>
      <c r="DG978" s="36"/>
      <c r="DH978" s="36"/>
      <c r="DI978" s="36"/>
      <c r="DJ978" s="36"/>
      <c r="DK978" s="36"/>
      <c r="DL978" s="36"/>
      <c r="DM978" s="36"/>
      <c r="DN978" s="36"/>
      <c r="DO978" s="36"/>
      <c r="DP978" s="36"/>
      <c r="DQ978" s="36"/>
      <c r="DR978" s="36"/>
      <c r="DS978" s="36"/>
      <c r="DT978" s="36"/>
      <c r="DU978" s="36"/>
      <c r="DV978" s="36"/>
      <c r="DW978" s="36"/>
      <c r="DX978" s="36"/>
      <c r="DY978" s="36"/>
      <c r="DZ978" s="36"/>
      <c r="EA978" s="36"/>
      <c r="EB978" s="36"/>
      <c r="EC978" s="36"/>
      <c r="ED978" s="36"/>
      <c r="EE978" s="36"/>
      <c r="EF978" s="36"/>
      <c r="EG978" s="36"/>
      <c r="EH978" s="36"/>
      <c r="EI978" s="36"/>
      <c r="EJ978" s="36"/>
      <c r="EK978" s="36"/>
      <c r="EL978" s="36"/>
      <c r="EM978" s="36"/>
      <c r="EN978" s="36"/>
      <c r="EO978" s="36"/>
      <c r="EP978" s="36"/>
      <c r="EQ978" s="36"/>
      <c r="ER978" s="36"/>
      <c r="ES978" s="36"/>
      <c r="ET978" s="36"/>
      <c r="EU978" s="36"/>
    </row>
    <row r="979" spans="1:151" ht="183.75" customHeight="1" x14ac:dyDescent="0.3">
      <c r="A979" s="36"/>
      <c r="B979" s="36"/>
      <c r="C979" s="36"/>
      <c r="D979" s="36"/>
      <c r="E979" s="37"/>
      <c r="F979" s="36"/>
      <c r="G979" s="36"/>
      <c r="H979" s="36"/>
      <c r="I979" s="37"/>
      <c r="J979" s="38"/>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c r="AL979" s="36"/>
      <c r="AM979" s="36"/>
      <c r="AN979" s="36"/>
      <c r="AO979" s="36"/>
      <c r="AP979" s="36"/>
      <c r="AQ979" s="36"/>
      <c r="AR979" s="38"/>
      <c r="AS979" s="36"/>
      <c r="AT979" s="36"/>
      <c r="AU979" s="36"/>
      <c r="AV979" s="36"/>
      <c r="AW979" s="36"/>
      <c r="AX979" s="36"/>
      <c r="AY979" s="36"/>
      <c r="AZ979" s="36"/>
      <c r="BA979" s="36"/>
      <c r="BB979" s="36"/>
      <c r="BC979" s="36"/>
      <c r="BD979" s="36"/>
      <c r="BE979" s="36"/>
      <c r="BF979" s="36"/>
      <c r="BG979" s="36"/>
      <c r="BH979" s="36"/>
      <c r="BI979" s="36"/>
      <c r="BJ979" s="36"/>
      <c r="BK979" s="36"/>
      <c r="BL979" s="36"/>
      <c r="BM979" s="36"/>
      <c r="BN979" s="36"/>
      <c r="BO979" s="36"/>
      <c r="BP979" s="36"/>
      <c r="BQ979" s="36"/>
      <c r="BR979" s="36"/>
      <c r="BS979" s="36"/>
      <c r="BT979" s="36"/>
      <c r="BU979" s="36"/>
      <c r="BV979" s="36"/>
      <c r="BW979" s="36"/>
      <c r="BX979" s="36"/>
      <c r="BY979" s="36"/>
      <c r="BZ979" s="36"/>
      <c r="CA979" s="36"/>
      <c r="CB979" s="36"/>
      <c r="CC979" s="36"/>
      <c r="CD979" s="36"/>
      <c r="CE979" s="36"/>
      <c r="CF979" s="36"/>
      <c r="CG979" s="36"/>
      <c r="CH979" s="36"/>
      <c r="CI979" s="36"/>
      <c r="CJ979" s="36"/>
      <c r="CK979" s="36"/>
      <c r="CL979" s="36"/>
      <c r="CM979" s="36"/>
      <c r="CN979" s="36"/>
      <c r="CO979" s="36"/>
      <c r="CP979" s="36"/>
      <c r="CQ979" s="36"/>
      <c r="CR979" s="36"/>
      <c r="CS979" s="36"/>
      <c r="CT979" s="36"/>
      <c r="CU979" s="36"/>
      <c r="CV979" s="36"/>
      <c r="CW979" s="36"/>
      <c r="CX979" s="36"/>
      <c r="CY979" s="36"/>
      <c r="CZ979" s="36"/>
      <c r="DA979" s="36"/>
      <c r="DB979" s="36"/>
      <c r="DC979" s="36"/>
      <c r="DD979" s="36"/>
      <c r="DE979" s="36"/>
      <c r="DF979" s="36"/>
      <c r="DG979" s="36"/>
      <c r="DH979" s="36"/>
      <c r="DI979" s="36"/>
      <c r="DJ979" s="36"/>
      <c r="DK979" s="36"/>
      <c r="DL979" s="36"/>
      <c r="DM979" s="36"/>
      <c r="DN979" s="36"/>
      <c r="DO979" s="36"/>
      <c r="DP979" s="36"/>
      <c r="DQ979" s="36"/>
      <c r="DR979" s="36"/>
      <c r="DS979" s="36"/>
      <c r="DT979" s="36"/>
      <c r="DU979" s="36"/>
      <c r="DV979" s="36"/>
      <c r="DW979" s="36"/>
      <c r="DX979" s="36"/>
      <c r="DY979" s="36"/>
      <c r="DZ979" s="36"/>
      <c r="EA979" s="36"/>
      <c r="EB979" s="36"/>
      <c r="EC979" s="36"/>
      <c r="ED979" s="36"/>
      <c r="EE979" s="36"/>
      <c r="EF979" s="36"/>
      <c r="EG979" s="36"/>
      <c r="EH979" s="36"/>
      <c r="EI979" s="36"/>
      <c r="EJ979" s="36"/>
      <c r="EK979" s="36"/>
      <c r="EL979" s="36"/>
      <c r="EM979" s="36"/>
      <c r="EN979" s="36"/>
      <c r="EO979" s="36"/>
      <c r="EP979" s="36"/>
      <c r="EQ979" s="36"/>
      <c r="ER979" s="36"/>
      <c r="ES979" s="36"/>
      <c r="ET979" s="36"/>
      <c r="EU979" s="36"/>
    </row>
    <row r="980" spans="1:151" ht="183.75" customHeight="1" x14ac:dyDescent="0.3">
      <c r="A980" s="36"/>
      <c r="B980" s="36"/>
      <c r="C980" s="36"/>
      <c r="D980" s="36"/>
      <c r="E980" s="37"/>
      <c r="F980" s="36"/>
      <c r="G980" s="36"/>
      <c r="H980" s="36"/>
      <c r="I980" s="37"/>
      <c r="J980" s="38"/>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c r="AM980" s="36"/>
      <c r="AN980" s="36"/>
      <c r="AO980" s="36"/>
      <c r="AP980" s="36"/>
      <c r="AQ980" s="36"/>
      <c r="AR980" s="38"/>
      <c r="AS980" s="36"/>
      <c r="AT980" s="36"/>
      <c r="AU980" s="36"/>
      <c r="AV980" s="36"/>
      <c r="AW980" s="36"/>
      <c r="AX980" s="36"/>
      <c r="AY980" s="36"/>
      <c r="AZ980" s="36"/>
      <c r="BA980" s="36"/>
      <c r="BB980" s="36"/>
      <c r="BC980" s="36"/>
      <c r="BD980" s="36"/>
      <c r="BE980" s="36"/>
      <c r="BF980" s="36"/>
      <c r="BG980" s="36"/>
      <c r="BH980" s="36"/>
      <c r="BI980" s="36"/>
      <c r="BJ980" s="36"/>
      <c r="BK980" s="36"/>
      <c r="BL980" s="36"/>
      <c r="BM980" s="36"/>
      <c r="BN980" s="36"/>
      <c r="BO980" s="36"/>
      <c r="BP980" s="36"/>
      <c r="BQ980" s="36"/>
      <c r="BR980" s="36"/>
      <c r="BS980" s="36"/>
      <c r="BT980" s="36"/>
      <c r="BU980" s="36"/>
      <c r="BV980" s="36"/>
      <c r="BW980" s="36"/>
      <c r="BX980" s="36"/>
      <c r="BY980" s="36"/>
      <c r="BZ980" s="36"/>
      <c r="CA980" s="36"/>
      <c r="CB980" s="36"/>
      <c r="CC980" s="36"/>
      <c r="CD980" s="36"/>
      <c r="CE980" s="36"/>
      <c r="CF980" s="36"/>
      <c r="CG980" s="36"/>
      <c r="CH980" s="36"/>
      <c r="CI980" s="36"/>
      <c r="CJ980" s="36"/>
      <c r="CK980" s="36"/>
      <c r="CL980" s="36"/>
      <c r="CM980" s="36"/>
      <c r="CN980" s="36"/>
      <c r="CO980" s="36"/>
      <c r="CP980" s="36"/>
      <c r="CQ980" s="36"/>
      <c r="CR980" s="36"/>
      <c r="CS980" s="36"/>
      <c r="CT980" s="36"/>
      <c r="CU980" s="36"/>
      <c r="CV980" s="36"/>
      <c r="CW980" s="36"/>
      <c r="CX980" s="36"/>
      <c r="CY980" s="36"/>
      <c r="CZ980" s="36"/>
      <c r="DA980" s="36"/>
      <c r="DB980" s="36"/>
      <c r="DC980" s="36"/>
      <c r="DD980" s="36"/>
      <c r="DE980" s="36"/>
      <c r="DF980" s="36"/>
      <c r="DG980" s="36"/>
      <c r="DH980" s="36"/>
      <c r="DI980" s="36"/>
      <c r="DJ980" s="36"/>
      <c r="DK980" s="36"/>
      <c r="DL980" s="36"/>
      <c r="DM980" s="36"/>
      <c r="DN980" s="36"/>
      <c r="DO980" s="36"/>
      <c r="DP980" s="36"/>
      <c r="DQ980" s="36"/>
      <c r="DR980" s="36"/>
      <c r="DS980" s="36"/>
      <c r="DT980" s="36"/>
      <c r="DU980" s="36"/>
      <c r="DV980" s="36"/>
      <c r="DW980" s="36"/>
      <c r="DX980" s="36"/>
      <c r="DY980" s="36"/>
      <c r="DZ980" s="36"/>
      <c r="EA980" s="36"/>
      <c r="EB980" s="36"/>
      <c r="EC980" s="36"/>
      <c r="ED980" s="36"/>
      <c r="EE980" s="36"/>
      <c r="EF980" s="36"/>
      <c r="EG980" s="36"/>
      <c r="EH980" s="36"/>
      <c r="EI980" s="36"/>
      <c r="EJ980" s="36"/>
      <c r="EK980" s="36"/>
      <c r="EL980" s="36"/>
      <c r="EM980" s="36"/>
      <c r="EN980" s="36"/>
      <c r="EO980" s="36"/>
      <c r="EP980" s="36"/>
      <c r="EQ980" s="36"/>
      <c r="ER980" s="36"/>
      <c r="ES980" s="36"/>
      <c r="ET980" s="36"/>
      <c r="EU980" s="36"/>
    </row>
    <row r="981" spans="1:151" ht="183.75" customHeight="1" x14ac:dyDescent="0.3">
      <c r="A981" s="36"/>
      <c r="B981" s="36"/>
      <c r="C981" s="36"/>
      <c r="D981" s="36"/>
      <c r="E981" s="37"/>
      <c r="F981" s="36"/>
      <c r="G981" s="36"/>
      <c r="H981" s="36"/>
      <c r="I981" s="37"/>
      <c r="J981" s="38"/>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c r="AM981" s="36"/>
      <c r="AN981" s="36"/>
      <c r="AO981" s="36"/>
      <c r="AP981" s="36"/>
      <c r="AQ981" s="36"/>
      <c r="AR981" s="38"/>
      <c r="AS981" s="36"/>
      <c r="AT981" s="36"/>
      <c r="AU981" s="36"/>
      <c r="AV981" s="36"/>
      <c r="AW981" s="36"/>
      <c r="AX981" s="36"/>
      <c r="AY981" s="36"/>
      <c r="AZ981" s="36"/>
      <c r="BA981" s="36"/>
      <c r="BB981" s="36"/>
      <c r="BC981" s="36"/>
      <c r="BD981" s="36"/>
      <c r="BE981" s="36"/>
      <c r="BF981" s="36"/>
      <c r="BG981" s="36"/>
      <c r="BH981" s="36"/>
      <c r="BI981" s="36"/>
      <c r="BJ981" s="36"/>
      <c r="BK981" s="36"/>
      <c r="BL981" s="36"/>
      <c r="BM981" s="36"/>
      <c r="BN981" s="36"/>
      <c r="BO981" s="36"/>
      <c r="BP981" s="36"/>
      <c r="BQ981" s="36"/>
      <c r="BR981" s="36"/>
      <c r="BS981" s="36"/>
      <c r="BT981" s="36"/>
      <c r="BU981" s="36"/>
      <c r="BV981" s="36"/>
      <c r="BW981" s="36"/>
      <c r="BX981" s="36"/>
      <c r="BY981" s="36"/>
      <c r="BZ981" s="36"/>
      <c r="CA981" s="36"/>
      <c r="CB981" s="36"/>
      <c r="CC981" s="36"/>
      <c r="CD981" s="36"/>
      <c r="CE981" s="36"/>
      <c r="CF981" s="36"/>
      <c r="CG981" s="36"/>
      <c r="CH981" s="36"/>
      <c r="CI981" s="36"/>
      <c r="CJ981" s="36"/>
      <c r="CK981" s="36"/>
      <c r="CL981" s="36"/>
      <c r="CM981" s="36"/>
      <c r="CN981" s="36"/>
      <c r="CO981" s="36"/>
      <c r="CP981" s="36"/>
      <c r="CQ981" s="36"/>
      <c r="CR981" s="36"/>
      <c r="CS981" s="36"/>
      <c r="CT981" s="36"/>
      <c r="CU981" s="36"/>
      <c r="CV981" s="36"/>
      <c r="CW981" s="36"/>
      <c r="CX981" s="36"/>
      <c r="CY981" s="36"/>
      <c r="CZ981" s="36"/>
      <c r="DA981" s="36"/>
      <c r="DB981" s="36"/>
      <c r="DC981" s="36"/>
      <c r="DD981" s="36"/>
      <c r="DE981" s="36"/>
      <c r="DF981" s="36"/>
      <c r="DG981" s="36"/>
      <c r="DH981" s="36"/>
      <c r="DI981" s="36"/>
      <c r="DJ981" s="36"/>
      <c r="DK981" s="36"/>
      <c r="DL981" s="36"/>
      <c r="DM981" s="36"/>
      <c r="DN981" s="36"/>
      <c r="DO981" s="36"/>
      <c r="DP981" s="36"/>
      <c r="DQ981" s="36"/>
      <c r="DR981" s="36"/>
      <c r="DS981" s="36"/>
      <c r="DT981" s="36"/>
      <c r="DU981" s="36"/>
      <c r="DV981" s="36"/>
      <c r="DW981" s="36"/>
      <c r="DX981" s="36"/>
      <c r="DY981" s="36"/>
      <c r="DZ981" s="36"/>
      <c r="EA981" s="36"/>
      <c r="EB981" s="36"/>
      <c r="EC981" s="36"/>
      <c r="ED981" s="36"/>
      <c r="EE981" s="36"/>
      <c r="EF981" s="36"/>
      <c r="EG981" s="36"/>
      <c r="EH981" s="36"/>
      <c r="EI981" s="36"/>
      <c r="EJ981" s="36"/>
      <c r="EK981" s="36"/>
      <c r="EL981" s="36"/>
      <c r="EM981" s="36"/>
      <c r="EN981" s="36"/>
      <c r="EO981" s="36"/>
      <c r="EP981" s="36"/>
      <c r="EQ981" s="36"/>
      <c r="ER981" s="36"/>
      <c r="ES981" s="36"/>
      <c r="ET981" s="36"/>
      <c r="EU981" s="36"/>
    </row>
    <row r="982" spans="1:151" ht="183.75" customHeight="1" x14ac:dyDescent="0.3">
      <c r="A982" s="36"/>
      <c r="B982" s="36"/>
      <c r="C982" s="36"/>
      <c r="D982" s="36"/>
      <c r="E982" s="37"/>
      <c r="F982" s="36"/>
      <c r="G982" s="36"/>
      <c r="H982" s="36"/>
      <c r="I982" s="37"/>
      <c r="J982" s="38"/>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c r="AL982" s="36"/>
      <c r="AM982" s="36"/>
      <c r="AN982" s="36"/>
      <c r="AO982" s="36"/>
      <c r="AP982" s="36"/>
      <c r="AQ982" s="36"/>
      <c r="AR982" s="38"/>
      <c r="AS982" s="36"/>
      <c r="AT982" s="36"/>
      <c r="AU982" s="36"/>
      <c r="AV982" s="36"/>
      <c r="AW982" s="36"/>
      <c r="AX982" s="36"/>
      <c r="AY982" s="36"/>
      <c r="AZ982" s="36"/>
      <c r="BA982" s="36"/>
      <c r="BB982" s="36"/>
      <c r="BC982" s="36"/>
      <c r="BD982" s="36"/>
      <c r="BE982" s="36"/>
      <c r="BF982" s="36"/>
      <c r="BG982" s="36"/>
      <c r="BH982" s="36"/>
      <c r="BI982" s="36"/>
      <c r="BJ982" s="36"/>
      <c r="BK982" s="36"/>
      <c r="BL982" s="36"/>
      <c r="BM982" s="36"/>
      <c r="BN982" s="36"/>
      <c r="BO982" s="36"/>
      <c r="BP982" s="36"/>
      <c r="BQ982" s="36"/>
      <c r="BR982" s="36"/>
      <c r="BS982" s="36"/>
      <c r="BT982" s="36"/>
      <c r="BU982" s="36"/>
      <c r="BV982" s="36"/>
      <c r="BW982" s="36"/>
      <c r="BX982" s="36"/>
      <c r="BY982" s="36"/>
      <c r="BZ982" s="36"/>
      <c r="CA982" s="36"/>
      <c r="CB982" s="36"/>
      <c r="CC982" s="36"/>
      <c r="CD982" s="36"/>
      <c r="CE982" s="36"/>
      <c r="CF982" s="36"/>
      <c r="CG982" s="36"/>
      <c r="CH982" s="36"/>
      <c r="CI982" s="36"/>
      <c r="CJ982" s="36"/>
      <c r="CK982" s="36"/>
      <c r="CL982" s="36"/>
      <c r="CM982" s="36"/>
      <c r="CN982" s="36"/>
      <c r="CO982" s="36"/>
      <c r="CP982" s="36"/>
      <c r="CQ982" s="36"/>
      <c r="CR982" s="36"/>
      <c r="CS982" s="36"/>
      <c r="CT982" s="36"/>
      <c r="CU982" s="36"/>
      <c r="CV982" s="36"/>
      <c r="CW982" s="36"/>
      <c r="CX982" s="36"/>
      <c r="CY982" s="36"/>
      <c r="CZ982" s="36"/>
      <c r="DA982" s="36"/>
      <c r="DB982" s="36"/>
      <c r="DC982" s="36"/>
      <c r="DD982" s="36"/>
      <c r="DE982" s="36"/>
      <c r="DF982" s="36"/>
      <c r="DG982" s="36"/>
      <c r="DH982" s="36"/>
      <c r="DI982" s="36"/>
      <c r="DJ982" s="36"/>
      <c r="DK982" s="36"/>
      <c r="DL982" s="36"/>
      <c r="DM982" s="36"/>
      <c r="DN982" s="36"/>
      <c r="DO982" s="36"/>
      <c r="DP982" s="36"/>
      <c r="DQ982" s="36"/>
      <c r="DR982" s="36"/>
      <c r="DS982" s="36"/>
      <c r="DT982" s="36"/>
      <c r="DU982" s="36"/>
      <c r="DV982" s="36"/>
      <c r="DW982" s="36"/>
      <c r="DX982" s="36"/>
      <c r="DY982" s="36"/>
      <c r="DZ982" s="36"/>
      <c r="EA982" s="36"/>
      <c r="EB982" s="36"/>
      <c r="EC982" s="36"/>
      <c r="ED982" s="36"/>
      <c r="EE982" s="36"/>
      <c r="EF982" s="36"/>
      <c r="EG982" s="36"/>
      <c r="EH982" s="36"/>
      <c r="EI982" s="36"/>
      <c r="EJ982" s="36"/>
      <c r="EK982" s="36"/>
      <c r="EL982" s="36"/>
      <c r="EM982" s="36"/>
      <c r="EN982" s="36"/>
      <c r="EO982" s="36"/>
      <c r="EP982" s="36"/>
      <c r="EQ982" s="36"/>
      <c r="ER982" s="36"/>
      <c r="ES982" s="36"/>
      <c r="ET982" s="36"/>
      <c r="EU982" s="36"/>
    </row>
    <row r="983" spans="1:151" ht="183.75" customHeight="1" x14ac:dyDescent="0.3">
      <c r="A983" s="36"/>
      <c r="B983" s="36"/>
      <c r="C983" s="36"/>
      <c r="D983" s="36"/>
      <c r="E983" s="37"/>
      <c r="F983" s="36"/>
      <c r="G983" s="36"/>
      <c r="H983" s="36"/>
      <c r="I983" s="37"/>
      <c r="J983" s="38"/>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c r="AL983" s="36"/>
      <c r="AM983" s="36"/>
      <c r="AN983" s="36"/>
      <c r="AO983" s="36"/>
      <c r="AP983" s="36"/>
      <c r="AQ983" s="36"/>
      <c r="AR983" s="38"/>
      <c r="AS983" s="36"/>
      <c r="AT983" s="36"/>
      <c r="AU983" s="36"/>
      <c r="AV983" s="36"/>
      <c r="AW983" s="36"/>
      <c r="AX983" s="36"/>
      <c r="AY983" s="36"/>
      <c r="AZ983" s="36"/>
      <c r="BA983" s="36"/>
      <c r="BB983" s="36"/>
      <c r="BC983" s="36"/>
      <c r="BD983" s="36"/>
      <c r="BE983" s="36"/>
      <c r="BF983" s="36"/>
      <c r="BG983" s="36"/>
      <c r="BH983" s="36"/>
      <c r="BI983" s="36"/>
      <c r="BJ983" s="36"/>
      <c r="BK983" s="36"/>
      <c r="BL983" s="36"/>
      <c r="BM983" s="36"/>
      <c r="BN983" s="36"/>
      <c r="BO983" s="36"/>
      <c r="BP983" s="36"/>
      <c r="BQ983" s="36"/>
      <c r="BR983" s="36"/>
      <c r="BS983" s="36"/>
      <c r="BT983" s="36"/>
      <c r="BU983" s="36"/>
      <c r="BV983" s="36"/>
      <c r="BW983" s="36"/>
      <c r="BX983" s="36"/>
      <c r="BY983" s="36"/>
      <c r="BZ983" s="36"/>
      <c r="CA983" s="36"/>
      <c r="CB983" s="36"/>
      <c r="CC983" s="36"/>
      <c r="CD983" s="36"/>
      <c r="CE983" s="36"/>
      <c r="CF983" s="36"/>
      <c r="CG983" s="36"/>
      <c r="CH983" s="36"/>
      <c r="CI983" s="36"/>
      <c r="CJ983" s="36"/>
      <c r="CK983" s="36"/>
      <c r="CL983" s="36"/>
      <c r="CM983" s="36"/>
      <c r="CN983" s="36"/>
      <c r="CO983" s="36"/>
      <c r="CP983" s="36"/>
      <c r="CQ983" s="36"/>
      <c r="CR983" s="36"/>
      <c r="CS983" s="36"/>
      <c r="CT983" s="36"/>
      <c r="CU983" s="36"/>
      <c r="CV983" s="36"/>
      <c r="CW983" s="36"/>
      <c r="CX983" s="36"/>
      <c r="CY983" s="36"/>
      <c r="CZ983" s="36"/>
      <c r="DA983" s="36"/>
      <c r="DB983" s="36"/>
      <c r="DC983" s="36"/>
      <c r="DD983" s="36"/>
      <c r="DE983" s="36"/>
      <c r="DF983" s="36"/>
      <c r="DG983" s="36"/>
      <c r="DH983" s="36"/>
      <c r="DI983" s="36"/>
      <c r="DJ983" s="36"/>
      <c r="DK983" s="36"/>
      <c r="DL983" s="36"/>
      <c r="DM983" s="36"/>
      <c r="DN983" s="36"/>
      <c r="DO983" s="36"/>
      <c r="DP983" s="36"/>
      <c r="DQ983" s="36"/>
      <c r="DR983" s="36"/>
      <c r="DS983" s="36"/>
      <c r="DT983" s="36"/>
      <c r="DU983" s="36"/>
      <c r="DV983" s="36"/>
      <c r="DW983" s="36"/>
      <c r="DX983" s="36"/>
      <c r="DY983" s="36"/>
      <c r="DZ983" s="36"/>
      <c r="EA983" s="36"/>
      <c r="EB983" s="36"/>
      <c r="EC983" s="36"/>
      <c r="ED983" s="36"/>
      <c r="EE983" s="36"/>
      <c r="EF983" s="36"/>
      <c r="EG983" s="36"/>
      <c r="EH983" s="36"/>
      <c r="EI983" s="36"/>
      <c r="EJ983" s="36"/>
      <c r="EK983" s="36"/>
      <c r="EL983" s="36"/>
      <c r="EM983" s="36"/>
      <c r="EN983" s="36"/>
      <c r="EO983" s="36"/>
      <c r="EP983" s="36"/>
      <c r="EQ983" s="36"/>
      <c r="ER983" s="36"/>
      <c r="ES983" s="36"/>
      <c r="ET983" s="36"/>
      <c r="EU983" s="36"/>
    </row>
    <row r="984" spans="1:151" ht="183.75" customHeight="1" x14ac:dyDescent="0.3">
      <c r="A984" s="36"/>
      <c r="B984" s="36"/>
      <c r="C984" s="36"/>
      <c r="D984" s="36"/>
      <c r="E984" s="37"/>
      <c r="F984" s="36"/>
      <c r="G984" s="36"/>
      <c r="H984" s="36"/>
      <c r="I984" s="37"/>
      <c r="J984" s="38"/>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c r="AL984" s="36"/>
      <c r="AM984" s="36"/>
      <c r="AN984" s="36"/>
      <c r="AO984" s="36"/>
      <c r="AP984" s="36"/>
      <c r="AQ984" s="36"/>
      <c r="AR984" s="38"/>
      <c r="AS984" s="36"/>
      <c r="AT984" s="36"/>
      <c r="AU984" s="36"/>
      <c r="AV984" s="36"/>
      <c r="AW984" s="36"/>
      <c r="AX984" s="36"/>
      <c r="AY984" s="36"/>
      <c r="AZ984" s="36"/>
      <c r="BA984" s="36"/>
      <c r="BB984" s="36"/>
      <c r="BC984" s="36"/>
      <c r="BD984" s="36"/>
      <c r="BE984" s="36"/>
      <c r="BF984" s="36"/>
      <c r="BG984" s="36"/>
      <c r="BH984" s="36"/>
      <c r="BI984" s="36"/>
      <c r="BJ984" s="36"/>
      <c r="BK984" s="36"/>
      <c r="BL984" s="36"/>
      <c r="BM984" s="36"/>
      <c r="BN984" s="36"/>
      <c r="BO984" s="36"/>
      <c r="BP984" s="36"/>
      <c r="BQ984" s="36"/>
      <c r="BR984" s="36"/>
      <c r="BS984" s="36"/>
      <c r="BT984" s="36"/>
      <c r="BU984" s="36"/>
      <c r="BV984" s="36"/>
      <c r="BW984" s="36"/>
      <c r="BX984" s="36"/>
      <c r="BY984" s="36"/>
      <c r="BZ984" s="36"/>
      <c r="CA984" s="36"/>
      <c r="CB984" s="36"/>
      <c r="CC984" s="36"/>
      <c r="CD984" s="36"/>
      <c r="CE984" s="36"/>
      <c r="CF984" s="36"/>
      <c r="CG984" s="36"/>
      <c r="CH984" s="36"/>
      <c r="CI984" s="36"/>
      <c r="CJ984" s="36"/>
      <c r="CK984" s="36"/>
      <c r="CL984" s="36"/>
      <c r="CM984" s="36"/>
      <c r="CN984" s="36"/>
      <c r="CO984" s="36"/>
      <c r="CP984" s="36"/>
      <c r="CQ984" s="36"/>
      <c r="CR984" s="36"/>
      <c r="CS984" s="36"/>
      <c r="CT984" s="36"/>
      <c r="CU984" s="36"/>
      <c r="CV984" s="36"/>
      <c r="CW984" s="36"/>
      <c r="CX984" s="36"/>
      <c r="CY984" s="36"/>
      <c r="CZ984" s="36"/>
      <c r="DA984" s="36"/>
      <c r="DB984" s="36"/>
      <c r="DC984" s="36"/>
      <c r="DD984" s="36"/>
      <c r="DE984" s="36"/>
      <c r="DF984" s="36"/>
      <c r="DG984" s="36"/>
      <c r="DH984" s="36"/>
      <c r="DI984" s="36"/>
      <c r="DJ984" s="36"/>
      <c r="DK984" s="36"/>
      <c r="DL984" s="36"/>
      <c r="DM984" s="36"/>
      <c r="DN984" s="36"/>
      <c r="DO984" s="36"/>
      <c r="DP984" s="36"/>
      <c r="DQ984" s="36"/>
      <c r="DR984" s="36"/>
      <c r="DS984" s="36"/>
      <c r="DT984" s="36"/>
      <c r="DU984" s="36"/>
      <c r="DV984" s="36"/>
      <c r="DW984" s="36"/>
      <c r="DX984" s="36"/>
      <c r="DY984" s="36"/>
      <c r="DZ984" s="36"/>
      <c r="EA984" s="36"/>
      <c r="EB984" s="36"/>
      <c r="EC984" s="36"/>
      <c r="ED984" s="36"/>
      <c r="EE984" s="36"/>
      <c r="EF984" s="36"/>
      <c r="EG984" s="36"/>
      <c r="EH984" s="36"/>
      <c r="EI984" s="36"/>
      <c r="EJ984" s="36"/>
      <c r="EK984" s="36"/>
      <c r="EL984" s="36"/>
      <c r="EM984" s="36"/>
      <c r="EN984" s="36"/>
      <c r="EO984" s="36"/>
      <c r="EP984" s="36"/>
      <c r="EQ984" s="36"/>
      <c r="ER984" s="36"/>
      <c r="ES984" s="36"/>
      <c r="ET984" s="36"/>
      <c r="EU984" s="36"/>
    </row>
    <row r="985" spans="1:151" ht="183.75" customHeight="1" x14ac:dyDescent="0.3">
      <c r="A985" s="36"/>
      <c r="B985" s="36"/>
      <c r="C985" s="36"/>
      <c r="D985" s="36"/>
      <c r="E985" s="37"/>
      <c r="F985" s="36"/>
      <c r="G985" s="36"/>
      <c r="H985" s="36"/>
      <c r="I985" s="37"/>
      <c r="J985" s="38"/>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c r="AM985" s="36"/>
      <c r="AN985" s="36"/>
      <c r="AO985" s="36"/>
      <c r="AP985" s="36"/>
      <c r="AQ985" s="36"/>
      <c r="AR985" s="38"/>
      <c r="AS985" s="36"/>
      <c r="AT985" s="36"/>
      <c r="AU985" s="36"/>
      <c r="AV985" s="36"/>
      <c r="AW985" s="36"/>
      <c r="AX985" s="36"/>
      <c r="AY985" s="36"/>
      <c r="AZ985" s="36"/>
      <c r="BA985" s="36"/>
      <c r="BB985" s="36"/>
      <c r="BC985" s="36"/>
      <c r="BD985" s="36"/>
      <c r="BE985" s="36"/>
      <c r="BF985" s="36"/>
      <c r="BG985" s="36"/>
      <c r="BH985" s="36"/>
      <c r="BI985" s="36"/>
      <c r="BJ985" s="36"/>
      <c r="BK985" s="36"/>
      <c r="BL985" s="36"/>
      <c r="BM985" s="36"/>
      <c r="BN985" s="36"/>
      <c r="BO985" s="36"/>
      <c r="BP985" s="36"/>
      <c r="BQ985" s="36"/>
      <c r="BR985" s="36"/>
      <c r="BS985" s="36"/>
      <c r="BT985" s="36"/>
      <c r="BU985" s="36"/>
      <c r="BV985" s="36"/>
      <c r="BW985" s="36"/>
      <c r="BX985" s="36"/>
      <c r="BY985" s="36"/>
      <c r="BZ985" s="36"/>
      <c r="CA985" s="36"/>
      <c r="CB985" s="36"/>
      <c r="CC985" s="36"/>
      <c r="CD985" s="36"/>
      <c r="CE985" s="36"/>
      <c r="CF985" s="36"/>
      <c r="CG985" s="36"/>
      <c r="CH985" s="36"/>
      <c r="CI985" s="36"/>
      <c r="CJ985" s="36"/>
      <c r="CK985" s="36"/>
      <c r="CL985" s="36"/>
      <c r="CM985" s="36"/>
      <c r="CN985" s="36"/>
      <c r="CO985" s="36"/>
      <c r="CP985" s="36"/>
      <c r="CQ985" s="36"/>
      <c r="CR985" s="36"/>
      <c r="CS985" s="36"/>
      <c r="CT985" s="36"/>
      <c r="CU985" s="36"/>
      <c r="CV985" s="36"/>
      <c r="CW985" s="36"/>
      <c r="CX985" s="36"/>
      <c r="CY985" s="36"/>
      <c r="CZ985" s="36"/>
      <c r="DA985" s="36"/>
      <c r="DB985" s="36"/>
      <c r="DC985" s="36"/>
      <c r="DD985" s="36"/>
      <c r="DE985" s="36"/>
      <c r="DF985" s="36"/>
      <c r="DG985" s="36"/>
      <c r="DH985" s="36"/>
      <c r="DI985" s="36"/>
      <c r="DJ985" s="36"/>
      <c r="DK985" s="36"/>
      <c r="DL985" s="36"/>
      <c r="DM985" s="36"/>
      <c r="DN985" s="36"/>
      <c r="DO985" s="36"/>
      <c r="DP985" s="36"/>
      <c r="DQ985" s="36"/>
      <c r="DR985" s="36"/>
      <c r="DS985" s="36"/>
      <c r="DT985" s="36"/>
      <c r="DU985" s="36"/>
      <c r="DV985" s="36"/>
      <c r="DW985" s="36"/>
      <c r="DX985" s="36"/>
      <c r="DY985" s="36"/>
      <c r="DZ985" s="36"/>
      <c r="EA985" s="36"/>
      <c r="EB985" s="36"/>
      <c r="EC985" s="36"/>
      <c r="ED985" s="36"/>
      <c r="EE985" s="36"/>
      <c r="EF985" s="36"/>
      <c r="EG985" s="36"/>
      <c r="EH985" s="36"/>
      <c r="EI985" s="36"/>
      <c r="EJ985" s="36"/>
      <c r="EK985" s="36"/>
      <c r="EL985" s="36"/>
      <c r="EM985" s="36"/>
      <c r="EN985" s="36"/>
      <c r="EO985" s="36"/>
      <c r="EP985" s="36"/>
      <c r="EQ985" s="36"/>
      <c r="ER985" s="36"/>
      <c r="ES985" s="36"/>
      <c r="ET985" s="36"/>
      <c r="EU985" s="36"/>
    </row>
    <row r="986" spans="1:151" ht="183.75" customHeight="1" x14ac:dyDescent="0.3">
      <c r="A986" s="36"/>
      <c r="B986" s="36"/>
      <c r="C986" s="36"/>
      <c r="D986" s="36"/>
      <c r="E986" s="37"/>
      <c r="F986" s="36"/>
      <c r="G986" s="36"/>
      <c r="H986" s="36"/>
      <c r="I986" s="37"/>
      <c r="J986" s="38"/>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c r="AL986" s="36"/>
      <c r="AM986" s="36"/>
      <c r="AN986" s="36"/>
      <c r="AO986" s="36"/>
      <c r="AP986" s="36"/>
      <c r="AQ986" s="36"/>
      <c r="AR986" s="38"/>
      <c r="AS986" s="36"/>
      <c r="AT986" s="36"/>
      <c r="AU986" s="36"/>
      <c r="AV986" s="36"/>
      <c r="AW986" s="36"/>
      <c r="AX986" s="36"/>
      <c r="AY986" s="36"/>
      <c r="AZ986" s="36"/>
      <c r="BA986" s="36"/>
      <c r="BB986" s="36"/>
      <c r="BC986" s="36"/>
      <c r="BD986" s="36"/>
      <c r="BE986" s="36"/>
      <c r="BF986" s="36"/>
      <c r="BG986" s="36"/>
      <c r="BH986" s="36"/>
      <c r="BI986" s="36"/>
      <c r="BJ986" s="36"/>
      <c r="BK986" s="36"/>
      <c r="BL986" s="36"/>
      <c r="BM986" s="36"/>
      <c r="BN986" s="36"/>
      <c r="BO986" s="36"/>
      <c r="BP986" s="36"/>
      <c r="BQ986" s="36"/>
      <c r="BR986" s="36"/>
      <c r="BS986" s="36"/>
      <c r="BT986" s="36"/>
      <c r="BU986" s="36"/>
      <c r="BV986" s="36"/>
      <c r="BW986" s="36"/>
      <c r="BX986" s="36"/>
      <c r="BY986" s="36"/>
      <c r="BZ986" s="36"/>
      <c r="CA986" s="36"/>
      <c r="CB986" s="36"/>
      <c r="CC986" s="36"/>
      <c r="CD986" s="36"/>
      <c r="CE986" s="36"/>
      <c r="CF986" s="36"/>
      <c r="CG986" s="36"/>
      <c r="CH986" s="36"/>
      <c r="CI986" s="36"/>
      <c r="CJ986" s="36"/>
      <c r="CK986" s="36"/>
      <c r="CL986" s="36"/>
      <c r="CM986" s="36"/>
      <c r="CN986" s="36"/>
      <c r="CO986" s="36"/>
      <c r="CP986" s="36"/>
      <c r="CQ986" s="36"/>
      <c r="CR986" s="36"/>
      <c r="CS986" s="36"/>
      <c r="CT986" s="36"/>
      <c r="CU986" s="36"/>
      <c r="CV986" s="36"/>
      <c r="CW986" s="36"/>
      <c r="CX986" s="36"/>
      <c r="CY986" s="36"/>
      <c r="CZ986" s="36"/>
      <c r="DA986" s="36"/>
      <c r="DB986" s="36"/>
      <c r="DC986" s="36"/>
      <c r="DD986" s="36"/>
      <c r="DE986" s="36"/>
      <c r="DF986" s="36"/>
      <c r="DG986" s="36"/>
      <c r="DH986" s="36"/>
      <c r="DI986" s="36"/>
      <c r="DJ986" s="36"/>
      <c r="DK986" s="36"/>
      <c r="DL986" s="36"/>
      <c r="DM986" s="36"/>
      <c r="DN986" s="36"/>
      <c r="DO986" s="36"/>
      <c r="DP986" s="36"/>
      <c r="DQ986" s="36"/>
      <c r="DR986" s="36"/>
      <c r="DS986" s="36"/>
      <c r="DT986" s="36"/>
      <c r="DU986" s="36"/>
      <c r="DV986" s="36"/>
      <c r="DW986" s="36"/>
      <c r="DX986" s="36"/>
      <c r="DY986" s="36"/>
      <c r="DZ986" s="36"/>
      <c r="EA986" s="36"/>
      <c r="EB986" s="36"/>
      <c r="EC986" s="36"/>
      <c r="ED986" s="36"/>
      <c r="EE986" s="36"/>
      <c r="EF986" s="36"/>
      <c r="EG986" s="36"/>
      <c r="EH986" s="36"/>
      <c r="EI986" s="36"/>
      <c r="EJ986" s="36"/>
      <c r="EK986" s="36"/>
      <c r="EL986" s="36"/>
      <c r="EM986" s="36"/>
      <c r="EN986" s="36"/>
      <c r="EO986" s="36"/>
      <c r="EP986" s="36"/>
      <c r="EQ986" s="36"/>
      <c r="ER986" s="36"/>
      <c r="ES986" s="36"/>
      <c r="ET986" s="36"/>
      <c r="EU986" s="36"/>
    </row>
    <row r="987" spans="1:151" ht="183.75" customHeight="1" x14ac:dyDescent="0.3">
      <c r="A987" s="36"/>
      <c r="B987" s="36"/>
      <c r="C987" s="36"/>
      <c r="D987" s="36"/>
      <c r="E987" s="37"/>
      <c r="F987" s="36"/>
      <c r="G987" s="36"/>
      <c r="H987" s="36"/>
      <c r="I987" s="37"/>
      <c r="J987" s="38"/>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6"/>
      <c r="AM987" s="36"/>
      <c r="AN987" s="36"/>
      <c r="AO987" s="36"/>
      <c r="AP987" s="36"/>
      <c r="AQ987" s="36"/>
      <c r="AR987" s="38"/>
      <c r="AS987" s="36"/>
      <c r="AT987" s="36"/>
      <c r="AU987" s="36"/>
      <c r="AV987" s="36"/>
      <c r="AW987" s="36"/>
      <c r="AX987" s="36"/>
      <c r="AY987" s="36"/>
      <c r="AZ987" s="36"/>
      <c r="BA987" s="36"/>
      <c r="BB987" s="36"/>
      <c r="BC987" s="36"/>
      <c r="BD987" s="36"/>
      <c r="BE987" s="36"/>
      <c r="BF987" s="36"/>
      <c r="BG987" s="36"/>
      <c r="BH987" s="36"/>
      <c r="BI987" s="36"/>
      <c r="BJ987" s="36"/>
      <c r="BK987" s="36"/>
      <c r="BL987" s="36"/>
      <c r="BM987" s="36"/>
      <c r="BN987" s="36"/>
      <c r="BO987" s="36"/>
      <c r="BP987" s="36"/>
      <c r="BQ987" s="36"/>
      <c r="BR987" s="36"/>
      <c r="BS987" s="36"/>
      <c r="BT987" s="36"/>
      <c r="BU987" s="36"/>
      <c r="BV987" s="36"/>
      <c r="BW987" s="36"/>
      <c r="BX987" s="36"/>
      <c r="BY987" s="36"/>
      <c r="BZ987" s="36"/>
      <c r="CA987" s="36"/>
      <c r="CB987" s="36"/>
      <c r="CC987" s="36"/>
      <c r="CD987" s="36"/>
      <c r="CE987" s="36"/>
      <c r="CF987" s="36"/>
      <c r="CG987" s="36"/>
      <c r="CH987" s="36"/>
      <c r="CI987" s="36"/>
      <c r="CJ987" s="36"/>
      <c r="CK987" s="36"/>
      <c r="CL987" s="36"/>
      <c r="CM987" s="36"/>
      <c r="CN987" s="36"/>
      <c r="CO987" s="36"/>
      <c r="CP987" s="36"/>
      <c r="CQ987" s="36"/>
      <c r="CR987" s="36"/>
      <c r="CS987" s="36"/>
      <c r="CT987" s="36"/>
      <c r="CU987" s="36"/>
      <c r="CV987" s="36"/>
      <c r="CW987" s="36"/>
      <c r="CX987" s="36"/>
      <c r="CY987" s="36"/>
      <c r="CZ987" s="36"/>
      <c r="DA987" s="36"/>
      <c r="DB987" s="36"/>
      <c r="DC987" s="36"/>
      <c r="DD987" s="36"/>
      <c r="DE987" s="36"/>
      <c r="DF987" s="36"/>
      <c r="DG987" s="36"/>
      <c r="DH987" s="36"/>
      <c r="DI987" s="36"/>
      <c r="DJ987" s="36"/>
      <c r="DK987" s="36"/>
      <c r="DL987" s="36"/>
      <c r="DM987" s="36"/>
      <c r="DN987" s="36"/>
      <c r="DO987" s="36"/>
      <c r="DP987" s="36"/>
      <c r="DQ987" s="36"/>
      <c r="DR987" s="36"/>
      <c r="DS987" s="36"/>
      <c r="DT987" s="36"/>
      <c r="DU987" s="36"/>
      <c r="DV987" s="36"/>
      <c r="DW987" s="36"/>
      <c r="DX987" s="36"/>
      <c r="DY987" s="36"/>
      <c r="DZ987" s="36"/>
      <c r="EA987" s="36"/>
      <c r="EB987" s="36"/>
      <c r="EC987" s="36"/>
      <c r="ED987" s="36"/>
      <c r="EE987" s="36"/>
      <c r="EF987" s="36"/>
      <c r="EG987" s="36"/>
      <c r="EH987" s="36"/>
      <c r="EI987" s="36"/>
      <c r="EJ987" s="36"/>
      <c r="EK987" s="36"/>
      <c r="EL987" s="36"/>
      <c r="EM987" s="36"/>
      <c r="EN987" s="36"/>
      <c r="EO987" s="36"/>
      <c r="EP987" s="36"/>
      <c r="EQ987" s="36"/>
      <c r="ER987" s="36"/>
      <c r="ES987" s="36"/>
      <c r="ET987" s="36"/>
      <c r="EU987" s="36"/>
    </row>
    <row r="988" spans="1:151" ht="183.75" customHeight="1" x14ac:dyDescent="0.3">
      <c r="A988" s="36"/>
      <c r="B988" s="36"/>
      <c r="C988" s="36"/>
      <c r="D988" s="36"/>
      <c r="E988" s="37"/>
      <c r="F988" s="36"/>
      <c r="G988" s="36"/>
      <c r="H988" s="36"/>
      <c r="I988" s="37"/>
      <c r="J988" s="38"/>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c r="AL988" s="36"/>
      <c r="AM988" s="36"/>
      <c r="AN988" s="36"/>
      <c r="AO988" s="36"/>
      <c r="AP988" s="36"/>
      <c r="AQ988" s="36"/>
      <c r="AR988" s="38"/>
      <c r="AS988" s="36"/>
      <c r="AT988" s="36"/>
      <c r="AU988" s="36"/>
      <c r="AV988" s="36"/>
      <c r="AW988" s="36"/>
      <c r="AX988" s="36"/>
      <c r="AY988" s="36"/>
      <c r="AZ988" s="36"/>
      <c r="BA988" s="36"/>
      <c r="BB988" s="36"/>
      <c r="BC988" s="36"/>
      <c r="BD988" s="36"/>
      <c r="BE988" s="36"/>
      <c r="BF988" s="36"/>
      <c r="BG988" s="36"/>
      <c r="BH988" s="36"/>
      <c r="BI988" s="36"/>
      <c r="BJ988" s="36"/>
      <c r="BK988" s="36"/>
      <c r="BL988" s="36"/>
      <c r="BM988" s="36"/>
      <c r="BN988" s="36"/>
      <c r="BO988" s="36"/>
      <c r="BP988" s="36"/>
      <c r="BQ988" s="36"/>
      <c r="BR988" s="36"/>
      <c r="BS988" s="36"/>
      <c r="BT988" s="36"/>
      <c r="BU988" s="36"/>
      <c r="BV988" s="36"/>
      <c r="BW988" s="36"/>
      <c r="BX988" s="36"/>
      <c r="BY988" s="36"/>
      <c r="BZ988" s="36"/>
      <c r="CA988" s="36"/>
      <c r="CB988" s="36"/>
      <c r="CC988" s="36"/>
      <c r="CD988" s="36"/>
      <c r="CE988" s="36"/>
      <c r="CF988" s="36"/>
      <c r="CG988" s="36"/>
      <c r="CH988" s="36"/>
      <c r="CI988" s="36"/>
      <c r="CJ988" s="36"/>
      <c r="CK988" s="36"/>
      <c r="CL988" s="36"/>
      <c r="CM988" s="36"/>
      <c r="CN988" s="36"/>
      <c r="CO988" s="36"/>
      <c r="CP988" s="36"/>
      <c r="CQ988" s="36"/>
      <c r="CR988" s="36"/>
      <c r="CS988" s="36"/>
      <c r="CT988" s="36"/>
      <c r="CU988" s="36"/>
      <c r="CV988" s="36"/>
      <c r="CW988" s="36"/>
      <c r="CX988" s="36"/>
      <c r="CY988" s="36"/>
      <c r="CZ988" s="36"/>
      <c r="DA988" s="36"/>
      <c r="DB988" s="36"/>
      <c r="DC988" s="36"/>
      <c r="DD988" s="36"/>
      <c r="DE988" s="36"/>
      <c r="DF988" s="36"/>
      <c r="DG988" s="36"/>
      <c r="DH988" s="36"/>
      <c r="DI988" s="36"/>
      <c r="DJ988" s="36"/>
      <c r="DK988" s="36"/>
      <c r="DL988" s="36"/>
      <c r="DM988" s="36"/>
      <c r="DN988" s="36"/>
      <c r="DO988" s="36"/>
      <c r="DP988" s="36"/>
      <c r="DQ988" s="36"/>
      <c r="DR988" s="36"/>
      <c r="DS988" s="36"/>
      <c r="DT988" s="36"/>
      <c r="DU988" s="36"/>
      <c r="DV988" s="36"/>
      <c r="DW988" s="36"/>
      <c r="DX988" s="36"/>
      <c r="DY988" s="36"/>
      <c r="DZ988" s="36"/>
      <c r="EA988" s="36"/>
      <c r="EB988" s="36"/>
      <c r="EC988" s="36"/>
      <c r="ED988" s="36"/>
      <c r="EE988" s="36"/>
      <c r="EF988" s="36"/>
      <c r="EG988" s="36"/>
      <c r="EH988" s="36"/>
      <c r="EI988" s="36"/>
      <c r="EJ988" s="36"/>
      <c r="EK988" s="36"/>
      <c r="EL988" s="36"/>
      <c r="EM988" s="36"/>
      <c r="EN988" s="36"/>
      <c r="EO988" s="36"/>
      <c r="EP988" s="36"/>
      <c r="EQ988" s="36"/>
      <c r="ER988" s="36"/>
      <c r="ES988" s="36"/>
      <c r="ET988" s="36"/>
      <c r="EU988" s="36"/>
    </row>
    <row r="989" spans="1:151" ht="183.75" customHeight="1" x14ac:dyDescent="0.3">
      <c r="A989" s="36"/>
      <c r="B989" s="36"/>
      <c r="C989" s="36"/>
      <c r="D989" s="36"/>
      <c r="E989" s="37"/>
      <c r="F989" s="36"/>
      <c r="G989" s="36"/>
      <c r="H989" s="36"/>
      <c r="I989" s="37"/>
      <c r="J989" s="38"/>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c r="AL989" s="36"/>
      <c r="AM989" s="36"/>
      <c r="AN989" s="36"/>
      <c r="AO989" s="36"/>
      <c r="AP989" s="36"/>
      <c r="AQ989" s="36"/>
      <c r="AR989" s="38"/>
      <c r="AS989" s="36"/>
      <c r="AT989" s="36"/>
      <c r="AU989" s="36"/>
      <c r="AV989" s="36"/>
      <c r="AW989" s="36"/>
      <c r="AX989" s="36"/>
      <c r="AY989" s="36"/>
      <c r="AZ989" s="36"/>
      <c r="BA989" s="36"/>
      <c r="BB989" s="36"/>
      <c r="BC989" s="36"/>
      <c r="BD989" s="36"/>
      <c r="BE989" s="36"/>
      <c r="BF989" s="36"/>
      <c r="BG989" s="36"/>
      <c r="BH989" s="36"/>
      <c r="BI989" s="36"/>
      <c r="BJ989" s="36"/>
      <c r="BK989" s="36"/>
      <c r="BL989" s="36"/>
      <c r="BM989" s="36"/>
      <c r="BN989" s="36"/>
      <c r="BO989" s="36"/>
      <c r="BP989" s="36"/>
      <c r="BQ989" s="36"/>
      <c r="BR989" s="36"/>
      <c r="BS989" s="36"/>
      <c r="BT989" s="36"/>
      <c r="BU989" s="36"/>
      <c r="BV989" s="36"/>
      <c r="BW989" s="36"/>
      <c r="BX989" s="36"/>
      <c r="BY989" s="36"/>
      <c r="BZ989" s="36"/>
      <c r="CA989" s="36"/>
      <c r="CB989" s="36"/>
      <c r="CC989" s="36"/>
      <c r="CD989" s="36"/>
      <c r="CE989" s="36"/>
      <c r="CF989" s="36"/>
      <c r="CG989" s="36"/>
      <c r="CH989" s="36"/>
      <c r="CI989" s="36"/>
      <c r="CJ989" s="36"/>
      <c r="CK989" s="36"/>
      <c r="CL989" s="36"/>
      <c r="CM989" s="36"/>
      <c r="CN989" s="36"/>
      <c r="CO989" s="36"/>
      <c r="CP989" s="36"/>
      <c r="CQ989" s="36"/>
      <c r="CR989" s="36"/>
      <c r="CS989" s="36"/>
      <c r="CT989" s="36"/>
      <c r="CU989" s="36"/>
      <c r="CV989" s="36"/>
      <c r="CW989" s="36"/>
      <c r="CX989" s="36"/>
      <c r="CY989" s="36"/>
      <c r="CZ989" s="36"/>
      <c r="DA989" s="36"/>
      <c r="DB989" s="36"/>
      <c r="DC989" s="36"/>
      <c r="DD989" s="36"/>
      <c r="DE989" s="36"/>
      <c r="DF989" s="36"/>
      <c r="DG989" s="36"/>
      <c r="DH989" s="36"/>
      <c r="DI989" s="36"/>
      <c r="DJ989" s="36"/>
      <c r="DK989" s="36"/>
      <c r="DL989" s="36"/>
      <c r="DM989" s="36"/>
      <c r="DN989" s="36"/>
      <c r="DO989" s="36"/>
      <c r="DP989" s="36"/>
      <c r="DQ989" s="36"/>
      <c r="DR989" s="36"/>
      <c r="DS989" s="36"/>
      <c r="DT989" s="36"/>
      <c r="DU989" s="36"/>
      <c r="DV989" s="36"/>
      <c r="DW989" s="36"/>
      <c r="DX989" s="36"/>
      <c r="DY989" s="36"/>
      <c r="DZ989" s="36"/>
      <c r="EA989" s="36"/>
      <c r="EB989" s="36"/>
      <c r="EC989" s="36"/>
      <c r="ED989" s="36"/>
      <c r="EE989" s="36"/>
      <c r="EF989" s="36"/>
      <c r="EG989" s="36"/>
      <c r="EH989" s="36"/>
      <c r="EI989" s="36"/>
      <c r="EJ989" s="36"/>
      <c r="EK989" s="36"/>
      <c r="EL989" s="36"/>
      <c r="EM989" s="36"/>
      <c r="EN989" s="36"/>
      <c r="EO989" s="36"/>
      <c r="EP989" s="36"/>
      <c r="EQ989" s="36"/>
      <c r="ER989" s="36"/>
      <c r="ES989" s="36"/>
      <c r="ET989" s="36"/>
      <c r="EU989" s="36"/>
    </row>
    <row r="990" spans="1:151" ht="183.75" customHeight="1" x14ac:dyDescent="0.3">
      <c r="A990" s="36"/>
      <c r="B990" s="36"/>
      <c r="C990" s="36"/>
      <c r="D990" s="36"/>
      <c r="E990" s="37"/>
      <c r="F990" s="36"/>
      <c r="G990" s="36"/>
      <c r="H990" s="36"/>
      <c r="I990" s="37"/>
      <c r="J990" s="38"/>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c r="AJ990" s="36"/>
      <c r="AK990" s="36"/>
      <c r="AL990" s="36"/>
      <c r="AM990" s="36"/>
      <c r="AN990" s="36"/>
      <c r="AO990" s="36"/>
      <c r="AP990" s="36"/>
      <c r="AQ990" s="36"/>
      <c r="AR990" s="38"/>
      <c r="AS990" s="36"/>
      <c r="AT990" s="36"/>
      <c r="AU990" s="36"/>
      <c r="AV990" s="36"/>
      <c r="AW990" s="36"/>
      <c r="AX990" s="36"/>
      <c r="AY990" s="36"/>
      <c r="AZ990" s="36"/>
      <c r="BA990" s="36"/>
      <c r="BB990" s="36"/>
      <c r="BC990" s="36"/>
      <c r="BD990" s="36"/>
      <c r="BE990" s="36"/>
      <c r="BF990" s="36"/>
      <c r="BG990" s="36"/>
      <c r="BH990" s="36"/>
      <c r="BI990" s="36"/>
      <c r="BJ990" s="36"/>
      <c r="BK990" s="36"/>
      <c r="BL990" s="36"/>
      <c r="BM990" s="36"/>
      <c r="BN990" s="36"/>
      <c r="BO990" s="36"/>
      <c r="BP990" s="36"/>
      <c r="BQ990" s="36"/>
      <c r="BR990" s="36"/>
      <c r="BS990" s="36"/>
      <c r="BT990" s="36"/>
      <c r="BU990" s="36"/>
      <c r="BV990" s="36"/>
      <c r="BW990" s="36"/>
      <c r="BX990" s="36"/>
      <c r="BY990" s="36"/>
      <c r="BZ990" s="36"/>
      <c r="CA990" s="36"/>
      <c r="CB990" s="36"/>
      <c r="CC990" s="36"/>
      <c r="CD990" s="36"/>
      <c r="CE990" s="36"/>
      <c r="CF990" s="36"/>
      <c r="CG990" s="36"/>
      <c r="CH990" s="36"/>
      <c r="CI990" s="36"/>
      <c r="CJ990" s="36"/>
      <c r="CK990" s="36"/>
      <c r="CL990" s="36"/>
      <c r="CM990" s="36"/>
      <c r="CN990" s="36"/>
      <c r="CO990" s="36"/>
      <c r="CP990" s="36"/>
      <c r="CQ990" s="36"/>
      <c r="CR990" s="36"/>
      <c r="CS990" s="36"/>
      <c r="CT990" s="36"/>
      <c r="CU990" s="36"/>
      <c r="CV990" s="36"/>
      <c r="CW990" s="36"/>
      <c r="CX990" s="36"/>
      <c r="CY990" s="36"/>
      <c r="CZ990" s="36"/>
      <c r="DA990" s="36"/>
      <c r="DB990" s="36"/>
      <c r="DC990" s="36"/>
      <c r="DD990" s="36"/>
      <c r="DE990" s="36"/>
      <c r="DF990" s="36"/>
      <c r="DG990" s="36"/>
      <c r="DH990" s="36"/>
      <c r="DI990" s="36"/>
      <c r="DJ990" s="36"/>
      <c r="DK990" s="36"/>
      <c r="DL990" s="36"/>
      <c r="DM990" s="36"/>
      <c r="DN990" s="36"/>
      <c r="DO990" s="36"/>
      <c r="DP990" s="36"/>
      <c r="DQ990" s="36"/>
      <c r="DR990" s="36"/>
      <c r="DS990" s="36"/>
      <c r="DT990" s="36"/>
      <c r="DU990" s="36"/>
      <c r="DV990" s="36"/>
      <c r="DW990" s="36"/>
      <c r="DX990" s="36"/>
      <c r="DY990" s="36"/>
      <c r="DZ990" s="36"/>
      <c r="EA990" s="36"/>
      <c r="EB990" s="36"/>
      <c r="EC990" s="36"/>
      <c r="ED990" s="36"/>
      <c r="EE990" s="36"/>
      <c r="EF990" s="36"/>
      <c r="EG990" s="36"/>
      <c r="EH990" s="36"/>
      <c r="EI990" s="36"/>
      <c r="EJ990" s="36"/>
      <c r="EK990" s="36"/>
      <c r="EL990" s="36"/>
      <c r="EM990" s="36"/>
      <c r="EN990" s="36"/>
      <c r="EO990" s="36"/>
      <c r="EP990" s="36"/>
      <c r="EQ990" s="36"/>
      <c r="ER990" s="36"/>
      <c r="ES990" s="36"/>
      <c r="ET990" s="36"/>
      <c r="EU990" s="36"/>
    </row>
    <row r="991" spans="1:151" ht="183.75" customHeight="1" x14ac:dyDescent="0.3">
      <c r="A991" s="36"/>
      <c r="B991" s="36"/>
      <c r="C991" s="36"/>
      <c r="D991" s="36"/>
      <c r="E991" s="37"/>
      <c r="F991" s="36"/>
      <c r="G991" s="36"/>
      <c r="H991" s="36"/>
      <c r="I991" s="37"/>
      <c r="J991" s="38"/>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36"/>
      <c r="AI991" s="36"/>
      <c r="AJ991" s="36"/>
      <c r="AK991" s="36"/>
      <c r="AL991" s="36"/>
      <c r="AM991" s="36"/>
      <c r="AN991" s="36"/>
      <c r="AO991" s="36"/>
      <c r="AP991" s="36"/>
      <c r="AQ991" s="36"/>
      <c r="AR991" s="38"/>
      <c r="AS991" s="36"/>
      <c r="AT991" s="36"/>
      <c r="AU991" s="36"/>
      <c r="AV991" s="36"/>
      <c r="AW991" s="36"/>
      <c r="AX991" s="36"/>
      <c r="AY991" s="36"/>
      <c r="AZ991" s="36"/>
      <c r="BA991" s="36"/>
      <c r="BB991" s="36"/>
      <c r="BC991" s="36"/>
      <c r="BD991" s="36"/>
      <c r="BE991" s="36"/>
      <c r="BF991" s="36"/>
      <c r="BG991" s="36"/>
      <c r="BH991" s="36"/>
      <c r="BI991" s="36"/>
      <c r="BJ991" s="36"/>
      <c r="BK991" s="36"/>
      <c r="BL991" s="36"/>
      <c r="BM991" s="36"/>
      <c r="BN991" s="36"/>
      <c r="BO991" s="36"/>
      <c r="BP991" s="36"/>
      <c r="BQ991" s="36"/>
      <c r="BR991" s="36"/>
      <c r="BS991" s="36"/>
      <c r="BT991" s="36"/>
      <c r="BU991" s="36"/>
      <c r="BV991" s="36"/>
      <c r="BW991" s="36"/>
      <c r="BX991" s="36"/>
      <c r="BY991" s="36"/>
      <c r="BZ991" s="36"/>
      <c r="CA991" s="36"/>
      <c r="CB991" s="36"/>
      <c r="CC991" s="36"/>
      <c r="CD991" s="36"/>
      <c r="CE991" s="36"/>
      <c r="CF991" s="36"/>
      <c r="CG991" s="36"/>
      <c r="CH991" s="36"/>
      <c r="CI991" s="36"/>
      <c r="CJ991" s="36"/>
      <c r="CK991" s="36"/>
      <c r="CL991" s="36"/>
      <c r="CM991" s="36"/>
      <c r="CN991" s="36"/>
      <c r="CO991" s="36"/>
      <c r="CP991" s="36"/>
      <c r="CQ991" s="36"/>
      <c r="CR991" s="36"/>
      <c r="CS991" s="36"/>
      <c r="CT991" s="36"/>
      <c r="CU991" s="36"/>
      <c r="CV991" s="36"/>
      <c r="CW991" s="36"/>
      <c r="CX991" s="36"/>
      <c r="CY991" s="36"/>
      <c r="CZ991" s="36"/>
      <c r="DA991" s="36"/>
      <c r="DB991" s="36"/>
      <c r="DC991" s="36"/>
      <c r="DD991" s="36"/>
      <c r="DE991" s="36"/>
      <c r="DF991" s="36"/>
      <c r="DG991" s="36"/>
      <c r="DH991" s="36"/>
      <c r="DI991" s="36"/>
      <c r="DJ991" s="36"/>
      <c r="DK991" s="36"/>
      <c r="DL991" s="36"/>
      <c r="DM991" s="36"/>
      <c r="DN991" s="36"/>
      <c r="DO991" s="36"/>
      <c r="DP991" s="36"/>
      <c r="DQ991" s="36"/>
      <c r="DR991" s="36"/>
      <c r="DS991" s="36"/>
      <c r="DT991" s="36"/>
      <c r="DU991" s="36"/>
      <c r="DV991" s="36"/>
      <c r="DW991" s="36"/>
      <c r="DX991" s="36"/>
      <c r="DY991" s="36"/>
      <c r="DZ991" s="36"/>
      <c r="EA991" s="36"/>
      <c r="EB991" s="36"/>
      <c r="EC991" s="36"/>
      <c r="ED991" s="36"/>
      <c r="EE991" s="36"/>
      <c r="EF991" s="36"/>
      <c r="EG991" s="36"/>
      <c r="EH991" s="36"/>
      <c r="EI991" s="36"/>
      <c r="EJ991" s="36"/>
      <c r="EK991" s="36"/>
      <c r="EL991" s="36"/>
      <c r="EM991" s="36"/>
      <c r="EN991" s="36"/>
      <c r="EO991" s="36"/>
      <c r="EP991" s="36"/>
      <c r="EQ991" s="36"/>
      <c r="ER991" s="36"/>
      <c r="ES991" s="36"/>
      <c r="ET991" s="36"/>
      <c r="EU991" s="36"/>
    </row>
    <row r="992" spans="1:151" ht="183.75" customHeight="1" x14ac:dyDescent="0.3">
      <c r="A992" s="36"/>
      <c r="B992" s="36"/>
      <c r="C992" s="36"/>
      <c r="D992" s="36"/>
      <c r="E992" s="37"/>
      <c r="F992" s="36"/>
      <c r="G992" s="36"/>
      <c r="H992" s="36"/>
      <c r="I992" s="37"/>
      <c r="J992" s="38"/>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c r="AH992" s="36"/>
      <c r="AI992" s="36"/>
      <c r="AJ992" s="36"/>
      <c r="AK992" s="36"/>
      <c r="AL992" s="36"/>
      <c r="AM992" s="36"/>
      <c r="AN992" s="36"/>
      <c r="AO992" s="36"/>
      <c r="AP992" s="36"/>
      <c r="AQ992" s="36"/>
      <c r="AR992" s="38"/>
      <c r="AS992" s="36"/>
      <c r="AT992" s="36"/>
      <c r="AU992" s="36"/>
      <c r="AV992" s="36"/>
      <c r="AW992" s="36"/>
      <c r="AX992" s="36"/>
      <c r="AY992" s="36"/>
      <c r="AZ992" s="36"/>
      <c r="BA992" s="36"/>
      <c r="BB992" s="36"/>
      <c r="BC992" s="36"/>
      <c r="BD992" s="36"/>
      <c r="BE992" s="36"/>
      <c r="BF992" s="36"/>
      <c r="BG992" s="36"/>
      <c r="BH992" s="36"/>
      <c r="BI992" s="36"/>
      <c r="BJ992" s="36"/>
      <c r="BK992" s="36"/>
      <c r="BL992" s="36"/>
      <c r="BM992" s="36"/>
      <c r="BN992" s="36"/>
      <c r="BO992" s="36"/>
      <c r="BP992" s="36"/>
      <c r="BQ992" s="36"/>
      <c r="BR992" s="36"/>
      <c r="BS992" s="36"/>
      <c r="BT992" s="36"/>
      <c r="BU992" s="36"/>
      <c r="BV992" s="36"/>
      <c r="BW992" s="36"/>
      <c r="BX992" s="36"/>
      <c r="BY992" s="36"/>
      <c r="BZ992" s="36"/>
      <c r="CA992" s="36"/>
      <c r="CB992" s="36"/>
      <c r="CC992" s="36"/>
      <c r="CD992" s="36"/>
      <c r="CE992" s="36"/>
      <c r="CF992" s="36"/>
      <c r="CG992" s="36"/>
      <c r="CH992" s="36"/>
      <c r="CI992" s="36"/>
      <c r="CJ992" s="36"/>
      <c r="CK992" s="36"/>
      <c r="CL992" s="36"/>
      <c r="CM992" s="36"/>
      <c r="CN992" s="36"/>
      <c r="CO992" s="36"/>
      <c r="CP992" s="36"/>
      <c r="CQ992" s="36"/>
      <c r="CR992" s="36"/>
      <c r="CS992" s="36"/>
      <c r="CT992" s="36"/>
      <c r="CU992" s="36"/>
      <c r="CV992" s="36"/>
      <c r="CW992" s="36"/>
      <c r="CX992" s="36"/>
      <c r="CY992" s="36"/>
      <c r="CZ992" s="36"/>
      <c r="DA992" s="36"/>
      <c r="DB992" s="36"/>
      <c r="DC992" s="36"/>
      <c r="DD992" s="36"/>
      <c r="DE992" s="36"/>
      <c r="DF992" s="36"/>
      <c r="DG992" s="36"/>
      <c r="DH992" s="36"/>
      <c r="DI992" s="36"/>
      <c r="DJ992" s="36"/>
      <c r="DK992" s="36"/>
      <c r="DL992" s="36"/>
      <c r="DM992" s="36"/>
      <c r="DN992" s="36"/>
      <c r="DO992" s="36"/>
      <c r="DP992" s="36"/>
      <c r="DQ992" s="36"/>
      <c r="DR992" s="36"/>
      <c r="DS992" s="36"/>
      <c r="DT992" s="36"/>
      <c r="DU992" s="36"/>
      <c r="DV992" s="36"/>
      <c r="DW992" s="36"/>
      <c r="DX992" s="36"/>
      <c r="DY992" s="36"/>
      <c r="DZ992" s="36"/>
      <c r="EA992" s="36"/>
      <c r="EB992" s="36"/>
      <c r="EC992" s="36"/>
      <c r="ED992" s="36"/>
      <c r="EE992" s="36"/>
      <c r="EF992" s="36"/>
      <c r="EG992" s="36"/>
      <c r="EH992" s="36"/>
      <c r="EI992" s="36"/>
      <c r="EJ992" s="36"/>
      <c r="EK992" s="36"/>
      <c r="EL992" s="36"/>
      <c r="EM992" s="36"/>
      <c r="EN992" s="36"/>
      <c r="EO992" s="36"/>
      <c r="EP992" s="36"/>
      <c r="EQ992" s="36"/>
      <c r="ER992" s="36"/>
      <c r="ES992" s="36"/>
      <c r="ET992" s="36"/>
      <c r="EU992" s="36"/>
    </row>
    <row r="993" spans="1:151" ht="183.75" customHeight="1" x14ac:dyDescent="0.3">
      <c r="A993" s="36"/>
      <c r="B993" s="36"/>
      <c r="C993" s="36"/>
      <c r="D993" s="36"/>
      <c r="E993" s="37"/>
      <c r="F993" s="36"/>
      <c r="G993" s="36"/>
      <c r="H993" s="36"/>
      <c r="I993" s="37"/>
      <c r="J993" s="38"/>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36"/>
      <c r="AJ993" s="36"/>
      <c r="AK993" s="36"/>
      <c r="AL993" s="36"/>
      <c r="AM993" s="36"/>
      <c r="AN993" s="36"/>
      <c r="AO993" s="36"/>
      <c r="AP993" s="36"/>
      <c r="AQ993" s="36"/>
      <c r="AR993" s="38"/>
      <c r="AS993" s="36"/>
      <c r="AT993" s="36"/>
      <c r="AU993" s="36"/>
      <c r="AV993" s="36"/>
      <c r="AW993" s="36"/>
      <c r="AX993" s="36"/>
      <c r="AY993" s="36"/>
      <c r="AZ993" s="36"/>
      <c r="BA993" s="36"/>
      <c r="BB993" s="36"/>
      <c r="BC993" s="36"/>
      <c r="BD993" s="36"/>
      <c r="BE993" s="36"/>
      <c r="BF993" s="36"/>
      <c r="BG993" s="36"/>
      <c r="BH993" s="36"/>
      <c r="BI993" s="36"/>
      <c r="BJ993" s="36"/>
      <c r="BK993" s="36"/>
      <c r="BL993" s="36"/>
      <c r="BM993" s="36"/>
      <c r="BN993" s="36"/>
      <c r="BO993" s="36"/>
      <c r="BP993" s="36"/>
      <c r="BQ993" s="36"/>
      <c r="BR993" s="36"/>
      <c r="BS993" s="36"/>
      <c r="BT993" s="36"/>
      <c r="BU993" s="36"/>
      <c r="BV993" s="36"/>
      <c r="BW993" s="36"/>
      <c r="BX993" s="36"/>
      <c r="BY993" s="36"/>
      <c r="BZ993" s="36"/>
      <c r="CA993" s="36"/>
      <c r="CB993" s="36"/>
      <c r="CC993" s="36"/>
      <c r="CD993" s="36"/>
      <c r="CE993" s="36"/>
      <c r="CF993" s="36"/>
      <c r="CG993" s="36"/>
      <c r="CH993" s="36"/>
      <c r="CI993" s="36"/>
      <c r="CJ993" s="36"/>
      <c r="CK993" s="36"/>
      <c r="CL993" s="36"/>
      <c r="CM993" s="36"/>
      <c r="CN993" s="36"/>
      <c r="CO993" s="36"/>
      <c r="CP993" s="36"/>
      <c r="CQ993" s="36"/>
      <c r="CR993" s="36"/>
      <c r="CS993" s="36"/>
      <c r="CT993" s="36"/>
      <c r="CU993" s="36"/>
      <c r="CV993" s="36"/>
      <c r="CW993" s="36"/>
      <c r="CX993" s="36"/>
      <c r="CY993" s="36"/>
      <c r="CZ993" s="36"/>
      <c r="DA993" s="36"/>
      <c r="DB993" s="36"/>
      <c r="DC993" s="36"/>
      <c r="DD993" s="36"/>
      <c r="DE993" s="36"/>
      <c r="DF993" s="36"/>
      <c r="DG993" s="36"/>
      <c r="DH993" s="36"/>
      <c r="DI993" s="36"/>
      <c r="DJ993" s="36"/>
      <c r="DK993" s="36"/>
      <c r="DL993" s="36"/>
      <c r="DM993" s="36"/>
      <c r="DN993" s="36"/>
      <c r="DO993" s="36"/>
      <c r="DP993" s="36"/>
      <c r="DQ993" s="36"/>
      <c r="DR993" s="36"/>
      <c r="DS993" s="36"/>
      <c r="DT993" s="36"/>
      <c r="DU993" s="36"/>
      <c r="DV993" s="36"/>
      <c r="DW993" s="36"/>
      <c r="DX993" s="36"/>
      <c r="DY993" s="36"/>
      <c r="DZ993" s="36"/>
      <c r="EA993" s="36"/>
      <c r="EB993" s="36"/>
      <c r="EC993" s="36"/>
      <c r="ED993" s="36"/>
      <c r="EE993" s="36"/>
      <c r="EF993" s="36"/>
      <c r="EG993" s="36"/>
      <c r="EH993" s="36"/>
      <c r="EI993" s="36"/>
      <c r="EJ993" s="36"/>
      <c r="EK993" s="36"/>
      <c r="EL993" s="36"/>
      <c r="EM993" s="36"/>
      <c r="EN993" s="36"/>
      <c r="EO993" s="36"/>
      <c r="EP993" s="36"/>
      <c r="EQ993" s="36"/>
      <c r="ER993" s="36"/>
      <c r="ES993" s="36"/>
      <c r="ET993" s="36"/>
      <c r="EU993" s="36"/>
    </row>
    <row r="994" spans="1:151" ht="183.75" customHeight="1" x14ac:dyDescent="0.3">
      <c r="A994" s="36"/>
      <c r="B994" s="36"/>
      <c r="C994" s="36"/>
      <c r="D994" s="36"/>
      <c r="E994" s="37"/>
      <c r="F994" s="36"/>
      <c r="G994" s="36"/>
      <c r="H994" s="36"/>
      <c r="I994" s="37"/>
      <c r="J994" s="38"/>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c r="AH994" s="36"/>
      <c r="AI994" s="36"/>
      <c r="AJ994" s="36"/>
      <c r="AK994" s="36"/>
      <c r="AL994" s="36"/>
      <c r="AM994" s="36"/>
      <c r="AN994" s="36"/>
      <c r="AO994" s="36"/>
      <c r="AP994" s="36"/>
      <c r="AQ994" s="36"/>
      <c r="AR994" s="38"/>
      <c r="AS994" s="36"/>
      <c r="AT994" s="36"/>
      <c r="AU994" s="36"/>
      <c r="AV994" s="36"/>
      <c r="AW994" s="36"/>
      <c r="AX994" s="36"/>
      <c r="AY994" s="36"/>
      <c r="AZ994" s="36"/>
      <c r="BA994" s="36"/>
      <c r="BB994" s="36"/>
      <c r="BC994" s="36"/>
      <c r="BD994" s="36"/>
      <c r="BE994" s="36"/>
      <c r="BF994" s="36"/>
      <c r="BG994" s="36"/>
      <c r="BH994" s="36"/>
      <c r="BI994" s="36"/>
      <c r="BJ994" s="36"/>
      <c r="BK994" s="36"/>
      <c r="BL994" s="36"/>
      <c r="BM994" s="36"/>
      <c r="BN994" s="36"/>
      <c r="BO994" s="36"/>
      <c r="BP994" s="36"/>
      <c r="BQ994" s="36"/>
      <c r="BR994" s="36"/>
      <c r="BS994" s="36"/>
      <c r="BT994" s="36"/>
      <c r="BU994" s="36"/>
      <c r="BV994" s="36"/>
      <c r="BW994" s="36"/>
      <c r="BX994" s="36"/>
      <c r="BY994" s="36"/>
      <c r="BZ994" s="36"/>
      <c r="CA994" s="36"/>
      <c r="CB994" s="36"/>
      <c r="CC994" s="36"/>
      <c r="CD994" s="36"/>
      <c r="CE994" s="36"/>
      <c r="CF994" s="36"/>
      <c r="CG994" s="36"/>
      <c r="CH994" s="36"/>
      <c r="CI994" s="36"/>
      <c r="CJ994" s="36"/>
      <c r="CK994" s="36"/>
      <c r="CL994" s="36"/>
      <c r="CM994" s="36"/>
      <c r="CN994" s="36"/>
      <c r="CO994" s="36"/>
      <c r="CP994" s="36"/>
      <c r="CQ994" s="36"/>
      <c r="CR994" s="36"/>
      <c r="CS994" s="36"/>
      <c r="CT994" s="36"/>
      <c r="CU994" s="36"/>
      <c r="CV994" s="36"/>
      <c r="CW994" s="36"/>
      <c r="CX994" s="36"/>
      <c r="CY994" s="36"/>
      <c r="CZ994" s="36"/>
      <c r="DA994" s="36"/>
      <c r="DB994" s="36"/>
      <c r="DC994" s="36"/>
      <c r="DD994" s="36"/>
      <c r="DE994" s="36"/>
      <c r="DF994" s="36"/>
      <c r="DG994" s="36"/>
      <c r="DH994" s="36"/>
      <c r="DI994" s="36"/>
      <c r="DJ994" s="36"/>
      <c r="DK994" s="36"/>
      <c r="DL994" s="36"/>
      <c r="DM994" s="36"/>
      <c r="DN994" s="36"/>
      <c r="DO994" s="36"/>
      <c r="DP994" s="36"/>
      <c r="DQ994" s="36"/>
      <c r="DR994" s="36"/>
      <c r="DS994" s="36"/>
      <c r="DT994" s="36"/>
      <c r="DU994" s="36"/>
      <c r="DV994" s="36"/>
      <c r="DW994" s="36"/>
      <c r="DX994" s="36"/>
      <c r="DY994" s="36"/>
      <c r="DZ994" s="36"/>
      <c r="EA994" s="36"/>
      <c r="EB994" s="36"/>
      <c r="EC994" s="36"/>
      <c r="ED994" s="36"/>
      <c r="EE994" s="36"/>
      <c r="EF994" s="36"/>
      <c r="EG994" s="36"/>
      <c r="EH994" s="36"/>
      <c r="EI994" s="36"/>
      <c r="EJ994" s="36"/>
      <c r="EK994" s="36"/>
      <c r="EL994" s="36"/>
      <c r="EM994" s="36"/>
      <c r="EN994" s="36"/>
      <c r="EO994" s="36"/>
      <c r="EP994" s="36"/>
      <c r="EQ994" s="36"/>
      <c r="ER994" s="36"/>
      <c r="ES994" s="36"/>
      <c r="ET994" s="36"/>
      <c r="EU994" s="36"/>
    </row>
    <row r="995" spans="1:151" ht="183.75" customHeight="1" x14ac:dyDescent="0.3">
      <c r="A995" s="36"/>
      <c r="B995" s="36"/>
      <c r="C995" s="36"/>
      <c r="D995" s="36"/>
      <c r="E995" s="37"/>
      <c r="F995" s="36"/>
      <c r="G995" s="36"/>
      <c r="H995" s="36"/>
      <c r="I995" s="37"/>
      <c r="J995" s="38"/>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36"/>
      <c r="AI995" s="36"/>
      <c r="AJ995" s="36"/>
      <c r="AK995" s="36"/>
      <c r="AL995" s="36"/>
      <c r="AM995" s="36"/>
      <c r="AN995" s="36"/>
      <c r="AO995" s="36"/>
      <c r="AP995" s="36"/>
      <c r="AQ995" s="36"/>
      <c r="AR995" s="38"/>
      <c r="AS995" s="36"/>
      <c r="AT995" s="36"/>
      <c r="AU995" s="36"/>
      <c r="AV995" s="36"/>
      <c r="AW995" s="36"/>
      <c r="AX995" s="36"/>
      <c r="AY995" s="36"/>
      <c r="AZ995" s="36"/>
      <c r="BA995" s="36"/>
      <c r="BB995" s="36"/>
      <c r="BC995" s="36"/>
      <c r="BD995" s="36"/>
      <c r="BE995" s="36"/>
      <c r="BF995" s="36"/>
      <c r="BG995" s="36"/>
      <c r="BH995" s="36"/>
      <c r="BI995" s="36"/>
      <c r="BJ995" s="36"/>
      <c r="BK995" s="36"/>
      <c r="BL995" s="36"/>
      <c r="BM995" s="36"/>
      <c r="BN995" s="36"/>
      <c r="BO995" s="36"/>
      <c r="BP995" s="36"/>
      <c r="BQ995" s="36"/>
      <c r="BR995" s="36"/>
      <c r="BS995" s="36"/>
      <c r="BT995" s="36"/>
      <c r="BU995" s="36"/>
      <c r="BV995" s="36"/>
      <c r="BW995" s="36"/>
      <c r="BX995" s="36"/>
      <c r="BY995" s="36"/>
      <c r="BZ995" s="36"/>
      <c r="CA995" s="36"/>
      <c r="CB995" s="36"/>
      <c r="CC995" s="36"/>
      <c r="CD995" s="36"/>
      <c r="CE995" s="36"/>
      <c r="CF995" s="36"/>
      <c r="CG995" s="36"/>
      <c r="CH995" s="36"/>
      <c r="CI995" s="36"/>
      <c r="CJ995" s="36"/>
      <c r="CK995" s="36"/>
      <c r="CL995" s="36"/>
      <c r="CM995" s="36"/>
      <c r="CN995" s="36"/>
      <c r="CO995" s="36"/>
      <c r="CP995" s="36"/>
      <c r="CQ995" s="36"/>
      <c r="CR995" s="36"/>
      <c r="CS995" s="36"/>
      <c r="CT995" s="36"/>
      <c r="CU995" s="36"/>
      <c r="CV995" s="36"/>
      <c r="CW995" s="36"/>
      <c r="CX995" s="36"/>
      <c r="CY995" s="36"/>
      <c r="CZ995" s="36"/>
      <c r="DA995" s="36"/>
      <c r="DB995" s="36"/>
      <c r="DC995" s="36"/>
      <c r="DD995" s="36"/>
      <c r="DE995" s="36"/>
      <c r="DF995" s="36"/>
      <c r="DG995" s="36"/>
      <c r="DH995" s="36"/>
      <c r="DI995" s="36"/>
      <c r="DJ995" s="36"/>
      <c r="DK995" s="36"/>
      <c r="DL995" s="36"/>
      <c r="DM995" s="36"/>
      <c r="DN995" s="36"/>
      <c r="DO995" s="36"/>
      <c r="DP995" s="36"/>
      <c r="DQ995" s="36"/>
      <c r="DR995" s="36"/>
      <c r="DS995" s="36"/>
      <c r="DT995" s="36"/>
      <c r="DU995" s="36"/>
      <c r="DV995" s="36"/>
      <c r="DW995" s="36"/>
      <c r="DX995" s="36"/>
      <c r="DY995" s="36"/>
      <c r="DZ995" s="36"/>
      <c r="EA995" s="36"/>
      <c r="EB995" s="36"/>
      <c r="EC995" s="36"/>
      <c r="ED995" s="36"/>
      <c r="EE995" s="36"/>
      <c r="EF995" s="36"/>
      <c r="EG995" s="36"/>
      <c r="EH995" s="36"/>
      <c r="EI995" s="36"/>
      <c r="EJ995" s="36"/>
      <c r="EK995" s="36"/>
      <c r="EL995" s="36"/>
      <c r="EM995" s="36"/>
      <c r="EN995" s="36"/>
      <c r="EO995" s="36"/>
      <c r="EP995" s="36"/>
      <c r="EQ995" s="36"/>
      <c r="ER995" s="36"/>
      <c r="ES995" s="36"/>
      <c r="ET995" s="36"/>
      <c r="EU995" s="36"/>
    </row>
    <row r="996" spans="1:151" ht="183.75" customHeight="1" x14ac:dyDescent="0.3">
      <c r="A996" s="36"/>
      <c r="B996" s="36"/>
      <c r="C996" s="36"/>
      <c r="D996" s="36"/>
      <c r="E996" s="37"/>
      <c r="F996" s="36"/>
      <c r="G996" s="36"/>
      <c r="H996" s="36"/>
      <c r="I996" s="37"/>
      <c r="J996" s="38"/>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c r="AH996" s="36"/>
      <c r="AI996" s="36"/>
      <c r="AJ996" s="36"/>
      <c r="AK996" s="36"/>
      <c r="AL996" s="36"/>
      <c r="AM996" s="36"/>
      <c r="AN996" s="36"/>
      <c r="AO996" s="36"/>
      <c r="AP996" s="36"/>
      <c r="AQ996" s="36"/>
      <c r="AR996" s="38"/>
      <c r="AS996" s="36"/>
      <c r="AT996" s="36"/>
      <c r="AU996" s="36"/>
      <c r="AV996" s="36"/>
      <c r="AW996" s="36"/>
      <c r="AX996" s="36"/>
      <c r="AY996" s="36"/>
      <c r="AZ996" s="36"/>
      <c r="BA996" s="36"/>
      <c r="BB996" s="36"/>
      <c r="BC996" s="36"/>
      <c r="BD996" s="36"/>
      <c r="BE996" s="36"/>
      <c r="BF996" s="36"/>
      <c r="BG996" s="36"/>
      <c r="BH996" s="36"/>
      <c r="BI996" s="36"/>
      <c r="BJ996" s="36"/>
      <c r="BK996" s="36"/>
      <c r="BL996" s="36"/>
      <c r="BM996" s="36"/>
      <c r="BN996" s="36"/>
      <c r="BO996" s="36"/>
      <c r="BP996" s="36"/>
      <c r="BQ996" s="36"/>
      <c r="BR996" s="36"/>
      <c r="BS996" s="36"/>
      <c r="BT996" s="36"/>
      <c r="BU996" s="36"/>
      <c r="BV996" s="36"/>
      <c r="BW996" s="36"/>
      <c r="BX996" s="36"/>
      <c r="BY996" s="36"/>
      <c r="BZ996" s="36"/>
      <c r="CA996" s="36"/>
      <c r="CB996" s="36"/>
      <c r="CC996" s="36"/>
      <c r="CD996" s="36"/>
      <c r="CE996" s="36"/>
      <c r="CF996" s="36"/>
      <c r="CG996" s="36"/>
      <c r="CH996" s="36"/>
      <c r="CI996" s="36"/>
      <c r="CJ996" s="36"/>
      <c r="CK996" s="36"/>
      <c r="CL996" s="36"/>
      <c r="CM996" s="36"/>
      <c r="CN996" s="36"/>
      <c r="CO996" s="36"/>
      <c r="CP996" s="36"/>
      <c r="CQ996" s="36"/>
      <c r="CR996" s="36"/>
      <c r="CS996" s="36"/>
      <c r="CT996" s="36"/>
      <c r="CU996" s="36"/>
      <c r="CV996" s="36"/>
      <c r="CW996" s="36"/>
      <c r="CX996" s="36"/>
      <c r="CY996" s="36"/>
      <c r="CZ996" s="36"/>
      <c r="DA996" s="36"/>
      <c r="DB996" s="36"/>
      <c r="DC996" s="36"/>
      <c r="DD996" s="36"/>
      <c r="DE996" s="36"/>
      <c r="DF996" s="36"/>
      <c r="DG996" s="36"/>
      <c r="DH996" s="36"/>
      <c r="DI996" s="36"/>
      <c r="DJ996" s="36"/>
      <c r="DK996" s="36"/>
      <c r="DL996" s="36"/>
      <c r="DM996" s="36"/>
      <c r="DN996" s="36"/>
      <c r="DO996" s="36"/>
      <c r="DP996" s="36"/>
      <c r="DQ996" s="36"/>
      <c r="DR996" s="36"/>
      <c r="DS996" s="36"/>
      <c r="DT996" s="36"/>
      <c r="DU996" s="36"/>
      <c r="DV996" s="36"/>
      <c r="DW996" s="36"/>
      <c r="DX996" s="36"/>
      <c r="DY996" s="36"/>
      <c r="DZ996" s="36"/>
      <c r="EA996" s="36"/>
      <c r="EB996" s="36"/>
      <c r="EC996" s="36"/>
      <c r="ED996" s="36"/>
      <c r="EE996" s="36"/>
      <c r="EF996" s="36"/>
      <c r="EG996" s="36"/>
      <c r="EH996" s="36"/>
      <c r="EI996" s="36"/>
      <c r="EJ996" s="36"/>
      <c r="EK996" s="36"/>
      <c r="EL996" s="36"/>
      <c r="EM996" s="36"/>
      <c r="EN996" s="36"/>
      <c r="EO996" s="36"/>
      <c r="EP996" s="36"/>
      <c r="EQ996" s="36"/>
      <c r="ER996" s="36"/>
      <c r="ES996" s="36"/>
      <c r="ET996" s="36"/>
      <c r="EU996" s="36"/>
    </row>
    <row r="997" spans="1:151" ht="183.75" customHeight="1" x14ac:dyDescent="0.3">
      <c r="A997" s="36"/>
      <c r="B997" s="36"/>
      <c r="C997" s="36"/>
      <c r="D997" s="36"/>
      <c r="E997" s="37"/>
      <c r="F997" s="36"/>
      <c r="G997" s="36"/>
      <c r="H997" s="36"/>
      <c r="I997" s="37"/>
      <c r="J997" s="38"/>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c r="AH997" s="36"/>
      <c r="AI997" s="36"/>
      <c r="AJ997" s="36"/>
      <c r="AK997" s="36"/>
      <c r="AL997" s="36"/>
      <c r="AM997" s="36"/>
      <c r="AN997" s="36"/>
      <c r="AO997" s="36"/>
      <c r="AP997" s="36"/>
      <c r="AQ997" s="36"/>
      <c r="AR997" s="38"/>
      <c r="AS997" s="36"/>
      <c r="AT997" s="36"/>
      <c r="AU997" s="36"/>
      <c r="AV997" s="36"/>
      <c r="AW997" s="36"/>
      <c r="AX997" s="36"/>
      <c r="AY997" s="36"/>
      <c r="AZ997" s="36"/>
      <c r="BA997" s="36"/>
      <c r="BB997" s="36"/>
      <c r="BC997" s="36"/>
      <c r="BD997" s="36"/>
      <c r="BE997" s="36"/>
      <c r="BF997" s="36"/>
      <c r="BG997" s="36"/>
      <c r="BH997" s="36"/>
      <c r="BI997" s="36"/>
      <c r="BJ997" s="36"/>
      <c r="BK997" s="36"/>
      <c r="BL997" s="36"/>
      <c r="BM997" s="36"/>
      <c r="BN997" s="36"/>
      <c r="BO997" s="36"/>
      <c r="BP997" s="36"/>
      <c r="BQ997" s="36"/>
      <c r="BR997" s="36"/>
      <c r="BS997" s="36"/>
      <c r="BT997" s="36"/>
      <c r="BU997" s="36"/>
      <c r="BV997" s="36"/>
      <c r="BW997" s="36"/>
      <c r="BX997" s="36"/>
      <c r="BY997" s="36"/>
      <c r="BZ997" s="36"/>
      <c r="CA997" s="36"/>
      <c r="CB997" s="36"/>
      <c r="CC997" s="36"/>
      <c r="CD997" s="36"/>
      <c r="CE997" s="36"/>
      <c r="CF997" s="36"/>
      <c r="CG997" s="36"/>
      <c r="CH997" s="36"/>
      <c r="CI997" s="36"/>
      <c r="CJ997" s="36"/>
      <c r="CK997" s="36"/>
      <c r="CL997" s="36"/>
      <c r="CM997" s="36"/>
      <c r="CN997" s="36"/>
      <c r="CO997" s="36"/>
      <c r="CP997" s="36"/>
      <c r="CQ997" s="36"/>
      <c r="CR997" s="36"/>
      <c r="CS997" s="36"/>
      <c r="CT997" s="36"/>
      <c r="CU997" s="36"/>
      <c r="CV997" s="36"/>
      <c r="CW997" s="36"/>
      <c r="CX997" s="36"/>
      <c r="CY997" s="36"/>
      <c r="CZ997" s="36"/>
      <c r="DA997" s="36"/>
      <c r="DB997" s="36"/>
      <c r="DC997" s="36"/>
      <c r="DD997" s="36"/>
      <c r="DE997" s="36"/>
      <c r="DF997" s="36"/>
      <c r="DG997" s="36"/>
      <c r="DH997" s="36"/>
      <c r="DI997" s="36"/>
      <c r="DJ997" s="36"/>
      <c r="DK997" s="36"/>
      <c r="DL997" s="36"/>
      <c r="DM997" s="36"/>
      <c r="DN997" s="36"/>
      <c r="DO997" s="36"/>
      <c r="DP997" s="36"/>
      <c r="DQ997" s="36"/>
      <c r="DR997" s="36"/>
      <c r="DS997" s="36"/>
      <c r="DT997" s="36"/>
      <c r="DU997" s="36"/>
      <c r="DV997" s="36"/>
      <c r="DW997" s="36"/>
      <c r="DX997" s="36"/>
      <c r="DY997" s="36"/>
      <c r="DZ997" s="36"/>
      <c r="EA997" s="36"/>
      <c r="EB997" s="36"/>
      <c r="EC997" s="36"/>
      <c r="ED997" s="36"/>
      <c r="EE997" s="36"/>
      <c r="EF997" s="36"/>
      <c r="EG997" s="36"/>
      <c r="EH997" s="36"/>
      <c r="EI997" s="36"/>
      <c r="EJ997" s="36"/>
      <c r="EK997" s="36"/>
      <c r="EL997" s="36"/>
      <c r="EM997" s="36"/>
      <c r="EN997" s="36"/>
      <c r="EO997" s="36"/>
      <c r="EP997" s="36"/>
      <c r="EQ997" s="36"/>
      <c r="ER997" s="36"/>
      <c r="ES997" s="36"/>
      <c r="ET997" s="36"/>
      <c r="EU997" s="36"/>
    </row>
    <row r="998" spans="1:151" ht="183.75" customHeight="1" x14ac:dyDescent="0.3">
      <c r="A998" s="36"/>
      <c r="B998" s="36"/>
      <c r="C998" s="36"/>
      <c r="D998" s="36"/>
      <c r="E998" s="37"/>
      <c r="F998" s="36"/>
      <c r="G998" s="36"/>
      <c r="H998" s="36"/>
      <c r="I998" s="37"/>
      <c r="J998" s="38"/>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c r="AH998" s="36"/>
      <c r="AI998" s="36"/>
      <c r="AJ998" s="36"/>
      <c r="AK998" s="36"/>
      <c r="AL998" s="36"/>
      <c r="AM998" s="36"/>
      <c r="AN998" s="36"/>
      <c r="AO998" s="36"/>
      <c r="AP998" s="36"/>
      <c r="AQ998" s="36"/>
      <c r="AR998" s="38"/>
      <c r="AS998" s="36"/>
      <c r="AT998" s="36"/>
      <c r="AU998" s="36"/>
      <c r="AV998" s="36"/>
      <c r="AW998" s="36"/>
      <c r="AX998" s="36"/>
      <c r="AY998" s="36"/>
      <c r="AZ998" s="36"/>
      <c r="BA998" s="36"/>
      <c r="BB998" s="36"/>
      <c r="BC998" s="36"/>
      <c r="BD998" s="36"/>
      <c r="BE998" s="36"/>
      <c r="BF998" s="36"/>
      <c r="BG998" s="36"/>
      <c r="BH998" s="36"/>
      <c r="BI998" s="36"/>
      <c r="BJ998" s="36"/>
      <c r="BK998" s="36"/>
      <c r="BL998" s="36"/>
      <c r="BM998" s="36"/>
      <c r="BN998" s="36"/>
      <c r="BO998" s="36"/>
      <c r="BP998" s="36"/>
      <c r="BQ998" s="36"/>
      <c r="BR998" s="36"/>
      <c r="BS998" s="36"/>
      <c r="BT998" s="36"/>
      <c r="BU998" s="36"/>
      <c r="BV998" s="36"/>
      <c r="BW998" s="36"/>
      <c r="BX998" s="36"/>
      <c r="BY998" s="36"/>
      <c r="BZ998" s="36"/>
      <c r="CA998" s="36"/>
      <c r="CB998" s="36"/>
      <c r="CC998" s="36"/>
      <c r="CD998" s="36"/>
      <c r="CE998" s="36"/>
      <c r="CF998" s="36"/>
      <c r="CG998" s="36"/>
      <c r="CH998" s="36"/>
      <c r="CI998" s="36"/>
      <c r="CJ998" s="36"/>
      <c r="CK998" s="36"/>
      <c r="CL998" s="36"/>
      <c r="CM998" s="36"/>
      <c r="CN998" s="36"/>
      <c r="CO998" s="36"/>
      <c r="CP998" s="36"/>
      <c r="CQ998" s="36"/>
      <c r="CR998" s="36"/>
      <c r="CS998" s="36"/>
      <c r="CT998" s="36"/>
      <c r="CU998" s="36"/>
      <c r="CV998" s="36"/>
      <c r="CW998" s="36"/>
      <c r="CX998" s="36"/>
      <c r="CY998" s="36"/>
      <c r="CZ998" s="36"/>
      <c r="DA998" s="36"/>
      <c r="DB998" s="36"/>
      <c r="DC998" s="36"/>
      <c r="DD998" s="36"/>
      <c r="DE998" s="36"/>
      <c r="DF998" s="36"/>
      <c r="DG998" s="36"/>
      <c r="DH998" s="36"/>
      <c r="DI998" s="36"/>
      <c r="DJ998" s="36"/>
      <c r="DK998" s="36"/>
      <c r="DL998" s="36"/>
      <c r="DM998" s="36"/>
      <c r="DN998" s="36"/>
      <c r="DO998" s="36"/>
      <c r="DP998" s="36"/>
      <c r="DQ998" s="36"/>
      <c r="DR998" s="36"/>
      <c r="DS998" s="36"/>
      <c r="DT998" s="36"/>
      <c r="DU998" s="36"/>
      <c r="DV998" s="36"/>
      <c r="DW998" s="36"/>
      <c r="DX998" s="36"/>
      <c r="DY998" s="36"/>
      <c r="DZ998" s="36"/>
      <c r="EA998" s="36"/>
      <c r="EB998" s="36"/>
      <c r="EC998" s="36"/>
      <c r="ED998" s="36"/>
      <c r="EE998" s="36"/>
      <c r="EF998" s="36"/>
      <c r="EG998" s="36"/>
      <c r="EH998" s="36"/>
      <c r="EI998" s="36"/>
      <c r="EJ998" s="36"/>
      <c r="EK998" s="36"/>
      <c r="EL998" s="36"/>
      <c r="EM998" s="36"/>
      <c r="EN998" s="36"/>
      <c r="EO998" s="36"/>
      <c r="EP998" s="36"/>
      <c r="EQ998" s="36"/>
      <c r="ER998" s="36"/>
      <c r="ES998" s="36"/>
      <c r="ET998" s="36"/>
      <c r="EU998" s="36"/>
    </row>
    <row r="999" spans="1:151" ht="183.75" customHeight="1" x14ac:dyDescent="0.3">
      <c r="A999" s="36"/>
      <c r="B999" s="36"/>
      <c r="C999" s="36"/>
      <c r="D999" s="36"/>
      <c r="E999" s="37"/>
      <c r="F999" s="36"/>
      <c r="G999" s="36"/>
      <c r="H999" s="36"/>
      <c r="I999" s="37"/>
      <c r="J999" s="38"/>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c r="AH999" s="36"/>
      <c r="AI999" s="36"/>
      <c r="AJ999" s="36"/>
      <c r="AK999" s="36"/>
      <c r="AL999" s="36"/>
      <c r="AM999" s="36"/>
      <c r="AN999" s="36"/>
      <c r="AO999" s="36"/>
      <c r="AP999" s="36"/>
      <c r="AQ999" s="36"/>
      <c r="AR999" s="38"/>
      <c r="AS999" s="36"/>
      <c r="AT999" s="36"/>
      <c r="AU999" s="36"/>
      <c r="AV999" s="36"/>
      <c r="AW999" s="36"/>
      <c r="AX999" s="36"/>
      <c r="AY999" s="36"/>
      <c r="AZ999" s="36"/>
      <c r="BA999" s="36"/>
      <c r="BB999" s="36"/>
      <c r="BC999" s="36"/>
      <c r="BD999" s="36"/>
      <c r="BE999" s="36"/>
      <c r="BF999" s="36"/>
      <c r="BG999" s="36"/>
      <c r="BH999" s="36"/>
      <c r="BI999" s="36"/>
      <c r="BJ999" s="36"/>
      <c r="BK999" s="36"/>
      <c r="BL999" s="36"/>
      <c r="BM999" s="36"/>
      <c r="BN999" s="36"/>
      <c r="BO999" s="36"/>
      <c r="BP999" s="36"/>
      <c r="BQ999" s="36"/>
      <c r="BR999" s="36"/>
      <c r="BS999" s="36"/>
      <c r="BT999" s="36"/>
      <c r="BU999" s="36"/>
      <c r="BV999" s="36"/>
      <c r="BW999" s="36"/>
      <c r="BX999" s="36"/>
      <c r="BY999" s="36"/>
      <c r="BZ999" s="36"/>
      <c r="CA999" s="36"/>
      <c r="CB999" s="36"/>
      <c r="CC999" s="36"/>
      <c r="CD999" s="36"/>
      <c r="CE999" s="36"/>
      <c r="CF999" s="36"/>
      <c r="CG999" s="36"/>
      <c r="CH999" s="36"/>
      <c r="CI999" s="36"/>
      <c r="CJ999" s="36"/>
      <c r="CK999" s="36"/>
      <c r="CL999" s="36"/>
      <c r="CM999" s="36"/>
      <c r="CN999" s="36"/>
      <c r="CO999" s="36"/>
      <c r="CP999" s="36"/>
      <c r="CQ999" s="36"/>
      <c r="CR999" s="36"/>
      <c r="CS999" s="36"/>
      <c r="CT999" s="36"/>
      <c r="CU999" s="36"/>
      <c r="CV999" s="36"/>
      <c r="CW999" s="36"/>
      <c r="CX999" s="36"/>
      <c r="CY999" s="36"/>
      <c r="CZ999" s="36"/>
      <c r="DA999" s="36"/>
      <c r="DB999" s="36"/>
      <c r="DC999" s="36"/>
      <c r="DD999" s="36"/>
      <c r="DE999" s="36"/>
      <c r="DF999" s="36"/>
      <c r="DG999" s="36"/>
      <c r="DH999" s="36"/>
      <c r="DI999" s="36"/>
      <c r="DJ999" s="36"/>
      <c r="DK999" s="36"/>
      <c r="DL999" s="36"/>
      <c r="DM999" s="36"/>
      <c r="DN999" s="36"/>
      <c r="DO999" s="36"/>
      <c r="DP999" s="36"/>
      <c r="DQ999" s="36"/>
      <c r="DR999" s="36"/>
      <c r="DS999" s="36"/>
      <c r="DT999" s="36"/>
      <c r="DU999" s="36"/>
      <c r="DV999" s="36"/>
      <c r="DW999" s="36"/>
      <c r="DX999" s="36"/>
      <c r="DY999" s="36"/>
      <c r="DZ999" s="36"/>
      <c r="EA999" s="36"/>
      <c r="EB999" s="36"/>
      <c r="EC999" s="36"/>
      <c r="ED999" s="36"/>
      <c r="EE999" s="36"/>
      <c r="EF999" s="36"/>
      <c r="EG999" s="36"/>
      <c r="EH999" s="36"/>
      <c r="EI999" s="36"/>
      <c r="EJ999" s="36"/>
      <c r="EK999" s="36"/>
      <c r="EL999" s="36"/>
      <c r="EM999" s="36"/>
      <c r="EN999" s="36"/>
      <c r="EO999" s="36"/>
      <c r="EP999" s="36"/>
      <c r="EQ999" s="36"/>
      <c r="ER999" s="36"/>
      <c r="ES999" s="36"/>
      <c r="ET999" s="36"/>
      <c r="EU999" s="36"/>
    </row>
    <row r="1000" spans="1:151" ht="183.75" customHeight="1" x14ac:dyDescent="0.3">
      <c r="A1000" s="36"/>
      <c r="B1000" s="36"/>
      <c r="C1000" s="36"/>
      <c r="D1000" s="36"/>
      <c r="E1000" s="37"/>
      <c r="F1000" s="36"/>
      <c r="G1000" s="36"/>
      <c r="H1000" s="36"/>
      <c r="I1000" s="37"/>
      <c r="J1000" s="38"/>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36"/>
      <c r="AH1000" s="36"/>
      <c r="AI1000" s="36"/>
      <c r="AJ1000" s="36"/>
      <c r="AK1000" s="36"/>
      <c r="AL1000" s="36"/>
      <c r="AM1000" s="36"/>
      <c r="AN1000" s="36"/>
      <c r="AO1000" s="36"/>
      <c r="AP1000" s="36"/>
      <c r="AQ1000" s="36"/>
      <c r="AR1000" s="38"/>
      <c r="AS1000" s="36"/>
      <c r="AT1000" s="36"/>
      <c r="AU1000" s="36"/>
      <c r="AV1000" s="36"/>
      <c r="AW1000" s="36"/>
      <c r="AX1000" s="36"/>
      <c r="AY1000" s="36"/>
      <c r="AZ1000" s="36"/>
      <c r="BA1000" s="36"/>
      <c r="BB1000" s="36"/>
      <c r="BC1000" s="36"/>
      <c r="BD1000" s="36"/>
      <c r="BE1000" s="36"/>
      <c r="BF1000" s="36"/>
      <c r="BG1000" s="36"/>
      <c r="BH1000" s="36"/>
      <c r="BI1000" s="36"/>
      <c r="BJ1000" s="36"/>
      <c r="BK1000" s="36"/>
      <c r="BL1000" s="36"/>
      <c r="BM1000" s="36"/>
      <c r="BN1000" s="36"/>
      <c r="BO1000" s="36"/>
      <c r="BP1000" s="36"/>
      <c r="BQ1000" s="36"/>
      <c r="BR1000" s="36"/>
      <c r="BS1000" s="36"/>
      <c r="BT1000" s="36"/>
      <c r="BU1000" s="36"/>
      <c r="BV1000" s="36"/>
      <c r="BW1000" s="36"/>
      <c r="BX1000" s="36"/>
      <c r="BY1000" s="36"/>
      <c r="BZ1000" s="36"/>
      <c r="CA1000" s="36"/>
      <c r="CB1000" s="36"/>
      <c r="CC1000" s="36"/>
      <c r="CD1000" s="36"/>
      <c r="CE1000" s="36"/>
      <c r="CF1000" s="36"/>
      <c r="CG1000" s="36"/>
      <c r="CH1000" s="36"/>
      <c r="CI1000" s="36"/>
      <c r="CJ1000" s="36"/>
      <c r="CK1000" s="36"/>
      <c r="CL1000" s="36"/>
      <c r="CM1000" s="36"/>
      <c r="CN1000" s="36"/>
      <c r="CO1000" s="36"/>
      <c r="CP1000" s="36"/>
      <c r="CQ1000" s="36"/>
      <c r="CR1000" s="36"/>
      <c r="CS1000" s="36"/>
      <c r="CT1000" s="36"/>
      <c r="CU1000" s="36"/>
      <c r="CV1000" s="36"/>
      <c r="CW1000" s="36"/>
      <c r="CX1000" s="36"/>
      <c r="CY1000" s="36"/>
      <c r="CZ1000" s="36"/>
      <c r="DA1000" s="36"/>
      <c r="DB1000" s="36"/>
      <c r="DC1000" s="36"/>
      <c r="DD1000" s="36"/>
      <c r="DE1000" s="36"/>
      <c r="DF1000" s="36"/>
      <c r="DG1000" s="36"/>
      <c r="DH1000" s="36"/>
      <c r="DI1000" s="36"/>
      <c r="DJ1000" s="36"/>
      <c r="DK1000" s="36"/>
      <c r="DL1000" s="36"/>
      <c r="DM1000" s="36"/>
      <c r="DN1000" s="36"/>
      <c r="DO1000" s="36"/>
      <c r="DP1000" s="36"/>
      <c r="DQ1000" s="36"/>
      <c r="DR1000" s="36"/>
      <c r="DS1000" s="36"/>
      <c r="DT1000" s="36"/>
      <c r="DU1000" s="36"/>
      <c r="DV1000" s="36"/>
      <c r="DW1000" s="36"/>
      <c r="DX1000" s="36"/>
      <c r="DY1000" s="36"/>
      <c r="DZ1000" s="36"/>
      <c r="EA1000" s="36"/>
      <c r="EB1000" s="36"/>
      <c r="EC1000" s="36"/>
      <c r="ED1000" s="36"/>
      <c r="EE1000" s="36"/>
      <c r="EF1000" s="36"/>
      <c r="EG1000" s="36"/>
      <c r="EH1000" s="36"/>
      <c r="EI1000" s="36"/>
      <c r="EJ1000" s="36"/>
      <c r="EK1000" s="36"/>
      <c r="EL1000" s="36"/>
      <c r="EM1000" s="36"/>
      <c r="EN1000" s="36"/>
      <c r="EO1000" s="36"/>
      <c r="EP1000" s="36"/>
      <c r="EQ1000" s="36"/>
      <c r="ER1000" s="36"/>
      <c r="ES1000" s="36"/>
      <c r="ET1000" s="36"/>
      <c r="EU1000" s="36"/>
    </row>
  </sheetData>
  <hyperlinks>
    <hyperlink ref="C2" location="'base consolidad MIDAGRI'!A11" display="Fila 11" xr:uid="{A7005A6D-1B35-48F1-A5BF-530334E46BC4}"/>
    <hyperlink ref="C3" location="'base consolidad MIDAGRI'!A206" display="Fila 206" xr:uid="{811F593B-1A13-411A-822C-A0512ED0603C}"/>
    <hyperlink ref="D3" location="'base global'!A429" display="Fila 429" xr:uid="{00C2FC5F-756B-477C-B1F6-04B2FCE2D1BC}"/>
    <hyperlink ref="C4" location="'base consolidad MIDAGRI'!A242" display="Fila 242" xr:uid="{0120EC01-CB8A-4556-B894-65C569395409}"/>
    <hyperlink ref="D4" location="'base global'!A427" display="Fila 427" xr:uid="{2024D9E0-CF92-4BE5-899C-0F078CAE2575}"/>
    <hyperlink ref="C5" location="'base consolidad MIDAGRI'!A162" display="Fila 162" xr:uid="{4D0BFBED-2F20-4956-8FF0-056ABA0B04E5}"/>
    <hyperlink ref="D5" location="'base global'!A428" display="Fila 428" xr:uid="{4FF1D619-0588-4490-ABEF-A1497CC12F49}"/>
    <hyperlink ref="C6" location="'base consolidad MIDAGRI'!A18" display="Fila 18" xr:uid="{D3FE49FA-DD1E-406E-AF3A-E1DD1F6F9774}"/>
    <hyperlink ref="C7" location="'base consolidad MIDAGRI'!A219" display="Fila 219" xr:uid="{4921FAB9-2085-4436-8F36-A171040FA33C}"/>
    <hyperlink ref="D7" location="'base global'!A426" display="Fila 426" xr:uid="{6D8BAEB7-3FA7-4AB2-9056-669EE8A86F70}"/>
    <hyperlink ref="C8" location="'base consolidad MIDAGRI'!A24" display="Fila 24" xr:uid="{33CE20CF-7DF8-4DD5-A3F9-74FC722BEEE2}"/>
    <hyperlink ref="C9" location="'base consolidad MIDAGRI'!A29" display="Fila 29" xr:uid="{557FE323-0236-47A4-BEEB-BE78A61B6844}"/>
    <hyperlink ref="C10" location="'base consolidad MIDAGRI'!A213" display="Fila 213" xr:uid="{A42CBE3E-7C8A-4A4E-A026-D53B1102EF74}"/>
    <hyperlink ref="D10" location="'base global'!A578" display="Fila 578" xr:uid="{7E79130E-B69A-407E-B226-AA7FA4CC011B}"/>
    <hyperlink ref="H10" r:id="rId1" xr:uid="{72E222E9-014E-42F4-B994-39AD4D540625}"/>
    <hyperlink ref="C11" location="'base consolidad MIDAGRI'!A382" display="Fila 382" xr:uid="{86B9CAD3-B076-4680-8378-654333895E20}"/>
    <hyperlink ref="D11" location="'base global'!A603" display="Fila 603" xr:uid="{C22C3615-BF51-400F-AC9E-DDC3B01B28C6}"/>
    <hyperlink ref="C12" location="'base consolidad MIDAGRI'!A369" display="Fila 369" xr:uid="{5359FC69-B76A-4D66-960F-5E8FB3C92B4E}"/>
    <hyperlink ref="D12" location="'base global'!A609" display="Fila 609" xr:uid="{89CF7FEE-AD6A-447A-B945-3A5D4D341C35}"/>
    <hyperlink ref="C13" location="'base consolidad MIDAGRI'!A323" display="Fila 323" xr:uid="{68818590-C22A-4B77-B091-54DE2D898519}"/>
    <hyperlink ref="D13" location="'base global'!A404" display="Fila 404" xr:uid="{26B3AEFC-CD4B-447F-98DC-569F820BB922}"/>
    <hyperlink ref="C14" location="'base consolidad MIDAGRI'!A154" display="Fila 154" xr:uid="{FA8D924E-52C4-4CE0-A749-3DDB128F62C6}"/>
    <hyperlink ref="D14" location="'base global'!A389" display="Fila 389" xr:uid="{F1131612-14C1-4262-A7AD-8133798FC9D7}"/>
    <hyperlink ref="C15" location="'base consolidad MIDAGRI'!A292" display="Fila 292" xr:uid="{5E01F2A1-C86B-476B-B4C7-95B8DA35653B}"/>
    <hyperlink ref="D15" location="'base global'!A390" display="Fila 390" xr:uid="{AF7BEB64-3EA3-4C6C-A7F6-A5DE77D28921}"/>
    <hyperlink ref="C16" location="'base consolidad MIDAGRI'!A310" display="Fila 310" xr:uid="{600583E4-B490-4DAB-BE0C-656A804E82E2}"/>
    <hyperlink ref="C17" location="'base consolidad MIDAGRI'!A253" display="Fila 253" xr:uid="{BEE729EC-BF83-4450-8DE4-08E254C1F181}"/>
    <hyperlink ref="D17" location="'base global'!A403" display="Fila 403" xr:uid="{2A17A0DB-E03D-48BB-B6EC-2E89A6D8F05E}"/>
    <hyperlink ref="C18" location="'base consolidad MIDAGRI'!A492" display="Fila 492" xr:uid="{21BCD84B-4CB8-4A0F-B3CD-AE49D4A792D5}"/>
    <hyperlink ref="D18" location="'base global'!A259" display="Fila 259" xr:uid="{422A40C0-B091-4DE1-B912-2BECEF5318F0}"/>
    <hyperlink ref="C19" location="'base consolidad MIDAGRI'!A328" display="Fila 328" xr:uid="{1A6E5EB6-3B95-49EC-AEBD-7C7FDE5EF631}"/>
    <hyperlink ref="D19" location="'base global'!A548" display="Fila 548" xr:uid="{402474A3-CBA8-4A0B-BD1D-52EAFB6E6878}"/>
    <hyperlink ref="C20" location="'base consolidad MIDAGRI'!A6" display="Fila 6" xr:uid="{A1623A4E-0375-4E16-BE31-0EFCE33CF693}"/>
    <hyperlink ref="D20" location="'base global'!A601" display="Fila 601" xr:uid="{CDBB0C4F-6F64-45A7-8FA4-C2A98DD15E0D}"/>
    <hyperlink ref="C21" location="'base consolidad MIDAGRI'!A309" display="Fila 309" xr:uid="{33CB1A0D-C5AC-428C-A4B0-2AAFCEA17AB3}"/>
    <hyperlink ref="D21" location="'base global'!A608" display="Fila 608" xr:uid="{46A382F6-5A0A-4B94-BD4D-BCC8D9B24F61}"/>
    <hyperlink ref="C22" location="'base consolidad MIDAGRI'!A385" display="Fila 385" xr:uid="{301C4933-9A94-4276-8A6D-D6A89B7A9904}"/>
    <hyperlink ref="D22" location="'base global'!A585" display="Fila 585" xr:uid="{0522DEE1-394F-49AB-B940-F4A2550EABFB}"/>
    <hyperlink ref="C23" location="'base consolidad MIDAGRI'!A98" display="Fila 98" xr:uid="{160A2B03-0778-4666-AC16-8AF57833CBD7}"/>
    <hyperlink ref="D23" location="'base global'!A422" display="Fila 422" xr:uid="{811DBA45-4A8C-4DBB-AB32-DB6B8C7DEF8D}"/>
    <hyperlink ref="C24" location="'base consolidad MIDAGRI'!A300" display="Fila 300" xr:uid="{3FC9ECCB-EB0B-48B7-A091-B660F8C59762}"/>
    <hyperlink ref="D24" location="'base global'!A459" display="Fila 459" xr:uid="{6604B670-B341-4231-9FA5-31B8C3B719D0}"/>
    <hyperlink ref="C25" location="'base consolidad MIDAGRI'!A104" display="Fila 104" xr:uid="{6237BE5C-2A39-45AC-98D0-5DEAC0E8AC94}"/>
    <hyperlink ref="D25" location="'base global'!A602" display="Fila 602" xr:uid="{9D84CB54-FF0E-4688-8B2A-009F50173037}"/>
    <hyperlink ref="C26" location="'base consolidad MIDAGRI'!A541" display="Fila 541" xr:uid="{A8740BB5-C2FA-4DFB-9FD6-1B6C943784EE}"/>
  </hyperlinks>
  <pageMargins left="0.7" right="0.7" top="0.75" bottom="0.75" header="0" footer="0"/>
  <pageSetup orientation="landscape"/>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tabSelected="1" workbookViewId="0">
      <pane ySplit="1" topLeftCell="A54" activePane="bottomLeft" state="frozen"/>
      <selection pane="bottomLeft" activeCell="B3" sqref="B3"/>
    </sheetView>
  </sheetViews>
  <sheetFormatPr baseColWidth="10" defaultColWidth="14.44140625" defaultRowHeight="15" customHeight="1" x14ac:dyDescent="0.3"/>
  <cols>
    <col min="1" max="7" width="8.88671875" customWidth="1"/>
    <col min="8" max="8" width="15.88671875" customWidth="1"/>
    <col min="9" max="10" width="8.88671875" customWidth="1"/>
    <col min="11" max="11" width="21" customWidth="1"/>
    <col min="12" max="27" width="8.88671875" customWidth="1"/>
    <col min="28" max="28" width="12" customWidth="1"/>
    <col min="29" max="29" width="30" customWidth="1"/>
    <col min="30" max="40" width="12" customWidth="1"/>
  </cols>
  <sheetData>
    <row r="1" spans="1:40" ht="14.25" customHeight="1" x14ac:dyDescent="0.3">
      <c r="A1" s="2" t="s">
        <v>0</v>
      </c>
      <c r="B1" s="2" t="s">
        <v>2</v>
      </c>
      <c r="C1" s="2" t="s">
        <v>30</v>
      </c>
      <c r="D1" s="2" t="s">
        <v>31</v>
      </c>
      <c r="E1" s="2" t="s">
        <v>32</v>
      </c>
      <c r="F1" s="2" t="s">
        <v>33</v>
      </c>
      <c r="G1" s="2" t="s">
        <v>34</v>
      </c>
      <c r="H1" s="2" t="s">
        <v>35</v>
      </c>
      <c r="I1" s="2" t="s">
        <v>6</v>
      </c>
      <c r="J1" s="2" t="s">
        <v>36</v>
      </c>
      <c r="K1" s="2" t="s">
        <v>38</v>
      </c>
      <c r="L1" s="2" t="s">
        <v>39</v>
      </c>
      <c r="M1" s="2" t="s">
        <v>41</v>
      </c>
      <c r="N1" s="2" t="s">
        <v>42</v>
      </c>
      <c r="O1" s="2" t="s">
        <v>43</v>
      </c>
      <c r="P1" s="2" t="s">
        <v>44</v>
      </c>
      <c r="Q1" s="2" t="s">
        <v>46</v>
      </c>
      <c r="R1" s="2" t="s">
        <v>47</v>
      </c>
      <c r="S1" s="2" t="s">
        <v>49</v>
      </c>
      <c r="T1" s="2" t="s">
        <v>50</v>
      </c>
      <c r="U1" s="2" t="s">
        <v>52</v>
      </c>
      <c r="V1" s="2" t="s">
        <v>54</v>
      </c>
      <c r="W1" s="2" t="s">
        <v>57</v>
      </c>
      <c r="X1" s="2" t="s">
        <v>60</v>
      </c>
      <c r="Y1" s="2" t="s">
        <v>64</v>
      </c>
      <c r="Z1" s="2" t="s">
        <v>67</v>
      </c>
      <c r="AA1" s="2" t="s">
        <v>69</v>
      </c>
      <c r="AB1" s="1" t="s">
        <v>74</v>
      </c>
      <c r="AC1" s="1" t="s">
        <v>78</v>
      </c>
      <c r="AD1" s="1" t="s">
        <v>80</v>
      </c>
      <c r="AE1" s="1" t="s">
        <v>82</v>
      </c>
      <c r="AF1" s="1" t="s">
        <v>244</v>
      </c>
      <c r="AG1" s="1" t="s">
        <v>246</v>
      </c>
      <c r="AH1" s="1" t="s">
        <v>248</v>
      </c>
      <c r="AI1" s="1" t="s">
        <v>249</v>
      </c>
      <c r="AJ1" s="1" t="s">
        <v>250</v>
      </c>
      <c r="AK1" s="1" t="s">
        <v>251</v>
      </c>
      <c r="AL1" s="1" t="s">
        <v>253</v>
      </c>
      <c r="AM1" s="1" t="s">
        <v>255</v>
      </c>
      <c r="AN1" s="1" t="s">
        <v>258</v>
      </c>
    </row>
    <row r="2" spans="1:40" ht="14.25" customHeight="1" x14ac:dyDescent="0.3">
      <c r="A2" s="3">
        <v>20136201213</v>
      </c>
      <c r="B2" s="3">
        <v>2024</v>
      </c>
      <c r="C2" s="3">
        <v>1</v>
      </c>
      <c r="D2" s="3">
        <v>118</v>
      </c>
      <c r="E2" s="3">
        <v>5901</v>
      </c>
      <c r="F2" s="3" t="s">
        <v>262</v>
      </c>
      <c r="G2" s="3">
        <v>136082</v>
      </c>
      <c r="H2" s="3" t="s">
        <v>264</v>
      </c>
      <c r="I2" s="3" t="s">
        <v>137</v>
      </c>
      <c r="J2" s="3" t="s">
        <v>266</v>
      </c>
      <c r="K2" s="3" t="s">
        <v>268</v>
      </c>
      <c r="L2" s="3" t="s">
        <v>197</v>
      </c>
      <c r="M2" s="3" t="s">
        <v>271</v>
      </c>
      <c r="N2" s="3">
        <v>116933.148</v>
      </c>
      <c r="O2" s="3">
        <v>20000</v>
      </c>
      <c r="P2" s="3">
        <v>1</v>
      </c>
      <c r="Q2" s="3" t="s">
        <v>273</v>
      </c>
      <c r="R2" s="3" t="s">
        <v>188</v>
      </c>
      <c r="S2" s="3">
        <v>33</v>
      </c>
      <c r="T2" s="3">
        <v>13</v>
      </c>
      <c r="U2" s="3">
        <v>1767275.31</v>
      </c>
      <c r="V2" s="3">
        <v>227550</v>
      </c>
      <c r="W2" s="3">
        <v>16</v>
      </c>
      <c r="X2" s="3">
        <v>5</v>
      </c>
      <c r="Y2" s="3">
        <v>1</v>
      </c>
      <c r="Z2" s="3">
        <v>4</v>
      </c>
      <c r="AA2" s="3" t="s">
        <v>280</v>
      </c>
      <c r="AB2" s="3">
        <v>1</v>
      </c>
      <c r="AC2" s="3" t="s">
        <v>281</v>
      </c>
      <c r="AD2" s="4" t="s">
        <v>283</v>
      </c>
      <c r="AN2" s="4" t="s">
        <v>314</v>
      </c>
    </row>
    <row r="3" spans="1:40" ht="14.25" customHeight="1" x14ac:dyDescent="0.3">
      <c r="A3" s="3">
        <v>20136201213</v>
      </c>
      <c r="B3" s="3">
        <v>2024</v>
      </c>
      <c r="C3" s="3">
        <v>1</v>
      </c>
      <c r="D3" s="3">
        <v>118</v>
      </c>
      <c r="E3" s="3">
        <v>4795</v>
      </c>
      <c r="F3" s="3" t="s">
        <v>302</v>
      </c>
      <c r="G3" s="3">
        <v>134093</v>
      </c>
      <c r="H3" s="3" t="s">
        <v>324</v>
      </c>
      <c r="I3" s="3" t="s">
        <v>137</v>
      </c>
      <c r="J3" s="3" t="s">
        <v>325</v>
      </c>
      <c r="K3" s="3" t="s">
        <v>326</v>
      </c>
      <c r="L3" s="3" t="s">
        <v>197</v>
      </c>
      <c r="M3" s="3" t="s">
        <v>327</v>
      </c>
      <c r="N3" s="3">
        <v>146414.45000000001</v>
      </c>
      <c r="O3" s="3">
        <v>18975</v>
      </c>
      <c r="P3" s="3">
        <v>1</v>
      </c>
      <c r="Q3" s="3" t="s">
        <v>273</v>
      </c>
      <c r="R3" s="3" t="s">
        <v>188</v>
      </c>
      <c r="S3" s="3">
        <v>33</v>
      </c>
      <c r="T3" s="3">
        <v>13</v>
      </c>
      <c r="U3" s="3">
        <v>1767275.31</v>
      </c>
      <c r="V3" s="3">
        <v>227550</v>
      </c>
      <c r="W3" s="3">
        <v>16</v>
      </c>
      <c r="X3" s="3">
        <v>5</v>
      </c>
      <c r="Y3" s="3">
        <v>1</v>
      </c>
      <c r="Z3" s="3">
        <v>4</v>
      </c>
      <c r="AA3" s="3" t="s">
        <v>280</v>
      </c>
      <c r="AB3" s="3">
        <v>1</v>
      </c>
      <c r="AC3" s="3" t="s">
        <v>281</v>
      </c>
      <c r="AD3" s="4" t="s">
        <v>333</v>
      </c>
      <c r="AN3" s="4" t="s">
        <v>339</v>
      </c>
    </row>
    <row r="4" spans="1:40" ht="14.25" customHeight="1" x14ac:dyDescent="0.3">
      <c r="A4" s="3">
        <v>20136201213</v>
      </c>
      <c r="B4" s="3">
        <v>2025</v>
      </c>
      <c r="C4" s="3">
        <v>2</v>
      </c>
      <c r="D4" s="3">
        <v>118</v>
      </c>
      <c r="E4" s="3">
        <v>6158</v>
      </c>
      <c r="F4" s="3" t="s">
        <v>340</v>
      </c>
      <c r="G4" s="3">
        <v>1107</v>
      </c>
      <c r="H4" s="3" t="s">
        <v>341</v>
      </c>
      <c r="I4" s="3" t="s">
        <v>137</v>
      </c>
      <c r="J4" s="3" t="s">
        <v>240</v>
      </c>
      <c r="K4" s="3" t="s">
        <v>342</v>
      </c>
      <c r="L4" s="3" t="s">
        <v>197</v>
      </c>
      <c r="M4" s="3" t="s">
        <v>343</v>
      </c>
      <c r="N4" s="3">
        <v>9676.56</v>
      </c>
      <c r="O4" s="3">
        <v>138</v>
      </c>
      <c r="P4" s="3">
        <v>1</v>
      </c>
      <c r="Q4" s="3" t="s">
        <v>273</v>
      </c>
      <c r="R4" s="3" t="s">
        <v>188</v>
      </c>
      <c r="S4" s="3">
        <v>33</v>
      </c>
      <c r="T4" s="3">
        <v>13</v>
      </c>
      <c r="U4" s="3">
        <v>1767275.31</v>
      </c>
      <c r="V4" s="3">
        <v>227550</v>
      </c>
      <c r="W4" s="3">
        <v>16</v>
      </c>
      <c r="X4" s="3">
        <v>5</v>
      </c>
      <c r="Y4" s="3">
        <v>1</v>
      </c>
      <c r="Z4" s="3">
        <v>4</v>
      </c>
      <c r="AA4" s="3" t="s">
        <v>280</v>
      </c>
      <c r="AB4" s="3">
        <v>8</v>
      </c>
      <c r="AC4" s="3" t="s">
        <v>281</v>
      </c>
      <c r="AD4" s="4" t="s">
        <v>344</v>
      </c>
      <c r="AE4" s="4" t="s">
        <v>345</v>
      </c>
      <c r="AF4" s="4" t="s">
        <v>351</v>
      </c>
      <c r="AG4" s="4" t="s">
        <v>355</v>
      </c>
      <c r="AH4" s="4" t="s">
        <v>357</v>
      </c>
      <c r="AI4" s="4" t="s">
        <v>361</v>
      </c>
      <c r="AJ4" s="4" t="s">
        <v>367</v>
      </c>
      <c r="AK4" s="4" t="s">
        <v>373</v>
      </c>
      <c r="AN4" s="4" t="s">
        <v>374</v>
      </c>
    </row>
    <row r="5" spans="1:40" ht="14.25" customHeight="1" x14ac:dyDescent="0.3">
      <c r="A5" s="3">
        <v>20136201213</v>
      </c>
      <c r="B5" s="3">
        <v>2025</v>
      </c>
      <c r="C5" s="3">
        <v>7</v>
      </c>
      <c r="D5" s="3">
        <v>118</v>
      </c>
      <c r="E5" s="3">
        <v>6158</v>
      </c>
      <c r="F5" s="3" t="s">
        <v>302</v>
      </c>
      <c r="G5" s="3">
        <v>71691</v>
      </c>
      <c r="H5" s="3" t="s">
        <v>379</v>
      </c>
      <c r="I5" s="3" t="s">
        <v>137</v>
      </c>
      <c r="J5" s="3" t="s">
        <v>380</v>
      </c>
      <c r="K5" s="3" t="s">
        <v>381</v>
      </c>
      <c r="L5" s="3" t="s">
        <v>197</v>
      </c>
      <c r="M5" s="3" t="s">
        <v>382</v>
      </c>
      <c r="N5" s="3">
        <v>135956.28</v>
      </c>
      <c r="O5" s="3">
        <v>18975</v>
      </c>
      <c r="P5" s="3">
        <v>1</v>
      </c>
      <c r="Q5" s="3" t="s">
        <v>273</v>
      </c>
      <c r="R5" s="3" t="s">
        <v>188</v>
      </c>
      <c r="S5" s="3">
        <v>33</v>
      </c>
      <c r="T5" s="3">
        <v>13</v>
      </c>
      <c r="U5" s="3">
        <v>1767275.31</v>
      </c>
      <c r="V5" s="3">
        <v>227550</v>
      </c>
      <c r="W5" s="3">
        <v>16</v>
      </c>
      <c r="X5" s="3">
        <v>5</v>
      </c>
      <c r="Y5" s="3">
        <v>1</v>
      </c>
      <c r="Z5" s="3">
        <v>4</v>
      </c>
      <c r="AA5" s="3" t="s">
        <v>280</v>
      </c>
      <c r="AB5" s="3">
        <v>1</v>
      </c>
      <c r="AC5" s="3" t="s">
        <v>281</v>
      </c>
      <c r="AD5" s="4" t="s">
        <v>383</v>
      </c>
      <c r="AN5" s="4" t="s">
        <v>385</v>
      </c>
    </row>
    <row r="6" spans="1:40" ht="14.25" customHeight="1" x14ac:dyDescent="0.3">
      <c r="A6" s="3">
        <v>20136201213</v>
      </c>
      <c r="B6" s="3">
        <v>2025</v>
      </c>
      <c r="C6" s="3">
        <v>8</v>
      </c>
      <c r="D6" s="3">
        <v>118</v>
      </c>
      <c r="E6" s="3">
        <v>6158</v>
      </c>
      <c r="F6" s="3" t="s">
        <v>302</v>
      </c>
      <c r="G6" s="3">
        <v>81523</v>
      </c>
      <c r="H6" s="3" t="s">
        <v>393</v>
      </c>
      <c r="I6" s="3" t="s">
        <v>137</v>
      </c>
      <c r="J6" s="3" t="s">
        <v>394</v>
      </c>
      <c r="K6" s="3" t="s">
        <v>396</v>
      </c>
      <c r="L6" s="3" t="s">
        <v>197</v>
      </c>
      <c r="M6" s="3" t="s">
        <v>397</v>
      </c>
      <c r="N6" s="3">
        <v>119223.2</v>
      </c>
      <c r="O6" s="3">
        <v>18975</v>
      </c>
      <c r="P6" s="3">
        <v>1</v>
      </c>
      <c r="Q6" s="3" t="s">
        <v>273</v>
      </c>
      <c r="R6" s="3" t="s">
        <v>188</v>
      </c>
      <c r="S6" s="3">
        <v>33</v>
      </c>
      <c r="T6" s="3">
        <v>13</v>
      </c>
      <c r="U6" s="3">
        <v>1767275.31</v>
      </c>
      <c r="V6" s="3">
        <v>227550</v>
      </c>
      <c r="W6" s="3">
        <v>16</v>
      </c>
      <c r="X6" s="3">
        <v>5</v>
      </c>
      <c r="Y6" s="3">
        <v>1</v>
      </c>
      <c r="Z6" s="3">
        <v>4</v>
      </c>
      <c r="AA6" s="3" t="s">
        <v>280</v>
      </c>
      <c r="AB6" s="3">
        <v>1</v>
      </c>
      <c r="AC6" s="3" t="s">
        <v>281</v>
      </c>
      <c r="AD6" s="4" t="s">
        <v>399</v>
      </c>
      <c r="AN6" s="4" t="s">
        <v>406</v>
      </c>
    </row>
    <row r="7" spans="1:40" ht="14.25" customHeight="1" x14ac:dyDescent="0.3">
      <c r="A7" s="3">
        <v>20136201213</v>
      </c>
      <c r="B7" s="3">
        <v>2025</v>
      </c>
      <c r="C7" s="3">
        <v>9</v>
      </c>
      <c r="D7" s="3">
        <v>118</v>
      </c>
      <c r="E7" s="3">
        <v>6158</v>
      </c>
      <c r="F7" s="3" t="s">
        <v>302</v>
      </c>
      <c r="G7" s="3">
        <v>92565</v>
      </c>
      <c r="H7" s="3" t="s">
        <v>410</v>
      </c>
      <c r="I7" s="3" t="s">
        <v>137</v>
      </c>
      <c r="J7" s="3" t="s">
        <v>412</v>
      </c>
      <c r="K7" s="3" t="s">
        <v>413</v>
      </c>
      <c r="L7" s="3" t="s">
        <v>197</v>
      </c>
      <c r="M7" s="3" t="s">
        <v>416</v>
      </c>
      <c r="N7" s="3">
        <v>250996.21</v>
      </c>
      <c r="S7" s="3">
        <v>33</v>
      </c>
      <c r="T7" s="3">
        <v>13</v>
      </c>
      <c r="U7" s="3">
        <v>1767275.31</v>
      </c>
      <c r="V7" s="3">
        <v>227550</v>
      </c>
      <c r="W7" s="3">
        <v>16</v>
      </c>
      <c r="X7" s="3">
        <v>5</v>
      </c>
      <c r="Y7" s="3">
        <v>1</v>
      </c>
      <c r="Z7" s="3">
        <v>4</v>
      </c>
      <c r="AA7" s="3" t="s">
        <v>280</v>
      </c>
      <c r="AB7" s="3">
        <v>2</v>
      </c>
      <c r="AC7" s="3" t="s">
        <v>281</v>
      </c>
      <c r="AD7" s="4" t="s">
        <v>423</v>
      </c>
      <c r="AE7" s="4" t="s">
        <v>429</v>
      </c>
      <c r="AN7" s="4" t="s">
        <v>430</v>
      </c>
    </row>
    <row r="8" spans="1:40" ht="14.25" customHeight="1" x14ac:dyDescent="0.3">
      <c r="A8" s="3">
        <v>20136201213</v>
      </c>
      <c r="B8" s="3">
        <v>2025</v>
      </c>
      <c r="C8" s="3">
        <v>10</v>
      </c>
      <c r="D8" s="3">
        <v>118</v>
      </c>
      <c r="E8" s="3">
        <v>6158</v>
      </c>
      <c r="F8" s="3" t="s">
        <v>432</v>
      </c>
      <c r="G8" s="3">
        <v>99496</v>
      </c>
      <c r="H8" s="3" t="s">
        <v>433</v>
      </c>
      <c r="I8" s="3" t="s">
        <v>137</v>
      </c>
      <c r="J8" s="3" t="s">
        <v>434</v>
      </c>
      <c r="K8" s="3" t="s">
        <v>435</v>
      </c>
      <c r="L8" s="3" t="s">
        <v>197</v>
      </c>
      <c r="M8" s="3" t="s">
        <v>436</v>
      </c>
      <c r="N8" s="3">
        <v>130125.6</v>
      </c>
      <c r="S8" s="3">
        <v>33</v>
      </c>
      <c r="T8" s="3">
        <v>13</v>
      </c>
      <c r="U8" s="3">
        <v>1767275.31</v>
      </c>
      <c r="V8" s="3">
        <v>227550</v>
      </c>
      <c r="W8" s="3">
        <v>16</v>
      </c>
      <c r="X8" s="3">
        <v>5</v>
      </c>
      <c r="Y8" s="3">
        <v>1</v>
      </c>
      <c r="Z8" s="3">
        <v>4</v>
      </c>
      <c r="AA8" s="3" t="s">
        <v>280</v>
      </c>
      <c r="AB8" s="3">
        <v>2</v>
      </c>
      <c r="AC8" s="3" t="s">
        <v>281</v>
      </c>
      <c r="AD8" s="4" t="s">
        <v>440</v>
      </c>
      <c r="AE8" s="4" t="s">
        <v>444</v>
      </c>
      <c r="AN8" s="4" t="s">
        <v>445</v>
      </c>
    </row>
    <row r="9" spans="1:40" ht="14.25" customHeight="1" x14ac:dyDescent="0.3">
      <c r="A9" s="3">
        <v>20136201213</v>
      </c>
      <c r="B9" s="3">
        <v>2025</v>
      </c>
      <c r="C9" s="3">
        <v>10</v>
      </c>
      <c r="D9" s="3">
        <v>118</v>
      </c>
      <c r="E9" s="3">
        <v>6158</v>
      </c>
      <c r="F9" s="3" t="s">
        <v>302</v>
      </c>
      <c r="G9" s="3">
        <v>103839</v>
      </c>
      <c r="H9" s="3" t="s">
        <v>446</v>
      </c>
      <c r="I9" s="3" t="s">
        <v>137</v>
      </c>
      <c r="J9" s="3" t="s">
        <v>448</v>
      </c>
      <c r="K9" s="3" t="s">
        <v>450</v>
      </c>
      <c r="L9" s="3" t="s">
        <v>197</v>
      </c>
      <c r="M9" s="3" t="s">
        <v>451</v>
      </c>
      <c r="N9" s="3">
        <v>297012.18</v>
      </c>
      <c r="S9" s="3">
        <v>33</v>
      </c>
      <c r="T9" s="3">
        <v>13</v>
      </c>
      <c r="U9" s="3">
        <v>1767275.31</v>
      </c>
      <c r="V9" s="3">
        <v>227550</v>
      </c>
      <c r="W9" s="3">
        <v>16</v>
      </c>
      <c r="X9" s="3">
        <v>5</v>
      </c>
      <c r="Y9" s="3">
        <v>1</v>
      </c>
      <c r="Z9" s="3">
        <v>4</v>
      </c>
      <c r="AA9" s="3" t="s">
        <v>280</v>
      </c>
      <c r="AB9" s="3">
        <v>2</v>
      </c>
      <c r="AC9" s="3" t="s">
        <v>281</v>
      </c>
      <c r="AD9" s="4" t="s">
        <v>453</v>
      </c>
      <c r="AE9" s="4" t="s">
        <v>456</v>
      </c>
      <c r="AN9" s="4" t="s">
        <v>458</v>
      </c>
    </row>
    <row r="10" spans="1:40" ht="14.25" customHeight="1" x14ac:dyDescent="0.3">
      <c r="A10" s="3">
        <v>20136201213</v>
      </c>
      <c r="B10" s="3">
        <v>2025</v>
      </c>
      <c r="C10" s="3">
        <v>10</v>
      </c>
      <c r="D10" s="3">
        <v>118</v>
      </c>
      <c r="E10" s="3">
        <v>6158</v>
      </c>
      <c r="F10" s="3" t="s">
        <v>302</v>
      </c>
      <c r="G10" s="3">
        <v>109415</v>
      </c>
      <c r="H10" s="3" t="s">
        <v>463</v>
      </c>
      <c r="I10" s="3" t="s">
        <v>137</v>
      </c>
      <c r="J10" s="3" t="s">
        <v>464</v>
      </c>
      <c r="K10" s="3" t="s">
        <v>450</v>
      </c>
      <c r="L10" s="3" t="s">
        <v>197</v>
      </c>
      <c r="M10" s="3" t="s">
        <v>466</v>
      </c>
      <c r="N10" s="3">
        <v>172769.05</v>
      </c>
      <c r="S10" s="3">
        <v>33</v>
      </c>
      <c r="T10" s="3">
        <v>13</v>
      </c>
      <c r="U10" s="3">
        <v>1767275.31</v>
      </c>
      <c r="V10" s="3">
        <v>227550</v>
      </c>
      <c r="W10" s="3">
        <v>16</v>
      </c>
      <c r="X10" s="3">
        <v>5</v>
      </c>
      <c r="Y10" s="3">
        <v>1</v>
      </c>
      <c r="Z10" s="3">
        <v>4</v>
      </c>
      <c r="AA10" s="3" t="s">
        <v>280</v>
      </c>
      <c r="AB10" s="3">
        <v>1</v>
      </c>
      <c r="AC10" s="3" t="s">
        <v>281</v>
      </c>
      <c r="AD10" s="4" t="s">
        <v>468</v>
      </c>
      <c r="AN10" s="4" t="s">
        <v>473</v>
      </c>
    </row>
    <row r="11" spans="1:40" ht="14.25" customHeight="1" x14ac:dyDescent="0.3">
      <c r="A11" s="3">
        <v>20136201213</v>
      </c>
      <c r="B11" s="3">
        <v>2025</v>
      </c>
      <c r="C11" s="3">
        <v>10</v>
      </c>
      <c r="D11" s="3">
        <v>118</v>
      </c>
      <c r="E11" s="3">
        <v>6158</v>
      </c>
      <c r="F11" s="3" t="s">
        <v>474</v>
      </c>
      <c r="G11" s="3">
        <v>108754</v>
      </c>
      <c r="H11" s="3" t="s">
        <v>463</v>
      </c>
      <c r="I11" s="3" t="s">
        <v>137</v>
      </c>
      <c r="J11" s="3" t="s">
        <v>475</v>
      </c>
      <c r="K11" s="3" t="s">
        <v>476</v>
      </c>
      <c r="L11" s="3" t="s">
        <v>197</v>
      </c>
      <c r="M11" s="3" t="s">
        <v>477</v>
      </c>
      <c r="N11" s="3">
        <v>161641.56</v>
      </c>
      <c r="S11" s="3">
        <v>33</v>
      </c>
      <c r="T11" s="3">
        <v>13</v>
      </c>
      <c r="U11" s="3">
        <v>1767275.31</v>
      </c>
      <c r="V11" s="3">
        <v>227550</v>
      </c>
      <c r="W11" s="3">
        <v>16</v>
      </c>
      <c r="X11" s="3">
        <v>5</v>
      </c>
      <c r="Y11" s="3">
        <v>1</v>
      </c>
      <c r="Z11" s="3">
        <v>4</v>
      </c>
      <c r="AA11" s="3" t="s">
        <v>280</v>
      </c>
      <c r="AB11" s="3">
        <v>1</v>
      </c>
      <c r="AC11" s="3" t="s">
        <v>281</v>
      </c>
      <c r="AD11" s="4" t="s">
        <v>479</v>
      </c>
      <c r="AN11" s="4" t="s">
        <v>489</v>
      </c>
    </row>
    <row r="12" spans="1:40" ht="14.25" customHeight="1" x14ac:dyDescent="0.3">
      <c r="A12" s="3">
        <v>20136201213</v>
      </c>
      <c r="B12" s="3">
        <v>2025</v>
      </c>
      <c r="C12" s="3">
        <v>10</v>
      </c>
      <c r="D12" s="3">
        <v>118</v>
      </c>
      <c r="E12" s="3">
        <v>5901</v>
      </c>
      <c r="F12" s="3" t="s">
        <v>340</v>
      </c>
      <c r="G12" s="3">
        <v>105955</v>
      </c>
      <c r="H12" s="3" t="s">
        <v>490</v>
      </c>
      <c r="I12" s="3" t="s">
        <v>137</v>
      </c>
      <c r="J12" s="3" t="s">
        <v>491</v>
      </c>
      <c r="K12" s="3" t="s">
        <v>492</v>
      </c>
      <c r="L12" s="3" t="s">
        <v>197</v>
      </c>
      <c r="M12" s="3" t="s">
        <v>493</v>
      </c>
      <c r="N12" s="3">
        <v>167330.79999999999</v>
      </c>
      <c r="O12" s="3">
        <v>18975</v>
      </c>
      <c r="P12" s="3">
        <v>1</v>
      </c>
      <c r="Q12" s="3" t="s">
        <v>273</v>
      </c>
      <c r="R12" s="3" t="s">
        <v>188</v>
      </c>
      <c r="S12" s="3">
        <v>33</v>
      </c>
      <c r="T12" s="3">
        <v>13</v>
      </c>
      <c r="U12" s="3">
        <v>1767275.31</v>
      </c>
      <c r="V12" s="3">
        <v>227550</v>
      </c>
      <c r="W12" s="3">
        <v>16</v>
      </c>
      <c r="X12" s="3">
        <v>5</v>
      </c>
      <c r="Y12" s="3">
        <v>1</v>
      </c>
      <c r="Z12" s="3">
        <v>4</v>
      </c>
      <c r="AA12" s="3" t="s">
        <v>280</v>
      </c>
      <c r="AB12" s="3">
        <v>1</v>
      </c>
      <c r="AC12" s="3" t="s">
        <v>281</v>
      </c>
      <c r="AD12" s="4" t="s">
        <v>495</v>
      </c>
      <c r="AN12" s="4" t="s">
        <v>500</v>
      </c>
    </row>
    <row r="13" spans="1:40" ht="14.25" customHeight="1" x14ac:dyDescent="0.3">
      <c r="A13" s="3">
        <v>20136201213</v>
      </c>
      <c r="B13" s="3">
        <v>2025</v>
      </c>
      <c r="C13" s="3">
        <v>11</v>
      </c>
      <c r="D13" s="3">
        <v>118</v>
      </c>
      <c r="E13" s="3">
        <v>6158</v>
      </c>
      <c r="F13" s="3" t="s">
        <v>302</v>
      </c>
      <c r="G13" s="3">
        <v>119634</v>
      </c>
      <c r="H13" s="3" t="s">
        <v>501</v>
      </c>
      <c r="I13" s="3" t="s">
        <v>137</v>
      </c>
      <c r="J13" s="3" t="s">
        <v>502</v>
      </c>
      <c r="K13" s="3" t="s">
        <v>503</v>
      </c>
      <c r="L13" s="3" t="s">
        <v>197</v>
      </c>
      <c r="M13" s="3" t="s">
        <v>504</v>
      </c>
      <c r="N13" s="3">
        <v>187096.75</v>
      </c>
      <c r="O13" s="3">
        <v>18975</v>
      </c>
      <c r="P13" s="3">
        <v>1</v>
      </c>
      <c r="Q13" s="3" t="s">
        <v>273</v>
      </c>
      <c r="R13" s="3" t="s">
        <v>188</v>
      </c>
      <c r="S13" s="3">
        <v>33</v>
      </c>
      <c r="T13" s="3">
        <v>13</v>
      </c>
      <c r="U13" s="3">
        <v>1767275.31</v>
      </c>
      <c r="V13" s="3">
        <v>227550</v>
      </c>
      <c r="W13" s="3">
        <v>16</v>
      </c>
      <c r="X13" s="3">
        <v>5</v>
      </c>
      <c r="Y13" s="3">
        <v>1</v>
      </c>
      <c r="Z13" s="3">
        <v>4</v>
      </c>
      <c r="AA13" s="3" t="s">
        <v>280</v>
      </c>
      <c r="AB13" s="3">
        <v>1</v>
      </c>
      <c r="AC13" s="3" t="s">
        <v>281</v>
      </c>
      <c r="AD13" s="4" t="s">
        <v>508</v>
      </c>
      <c r="AN13" s="4" t="s">
        <v>523</v>
      </c>
    </row>
    <row r="14" spans="1:40" ht="14.25" customHeight="1" x14ac:dyDescent="0.3">
      <c r="A14" s="3">
        <v>20136201213</v>
      </c>
      <c r="B14" s="3">
        <v>2025</v>
      </c>
      <c r="C14" s="3">
        <v>11</v>
      </c>
      <c r="D14" s="3">
        <v>118</v>
      </c>
      <c r="E14" s="3">
        <v>6158</v>
      </c>
      <c r="F14" s="3" t="s">
        <v>474</v>
      </c>
      <c r="G14" s="3">
        <v>119651</v>
      </c>
      <c r="H14" s="3" t="s">
        <v>524</v>
      </c>
      <c r="I14" s="3" t="s">
        <v>137</v>
      </c>
      <c r="J14" s="3" t="s">
        <v>525</v>
      </c>
      <c r="K14" s="3" t="s">
        <v>526</v>
      </c>
      <c r="L14" s="3" t="s">
        <v>197</v>
      </c>
      <c r="M14" s="3" t="s">
        <v>527</v>
      </c>
      <c r="N14" s="3">
        <v>159800.92000000001</v>
      </c>
      <c r="O14" s="3">
        <v>18975</v>
      </c>
      <c r="P14" s="3">
        <v>1</v>
      </c>
      <c r="Q14" s="3" t="s">
        <v>273</v>
      </c>
      <c r="R14" s="3" t="s">
        <v>188</v>
      </c>
      <c r="S14" s="3">
        <v>33</v>
      </c>
      <c r="T14" s="3">
        <v>13</v>
      </c>
      <c r="U14" s="3">
        <v>1767275.31</v>
      </c>
      <c r="V14" s="3">
        <v>227550</v>
      </c>
      <c r="W14" s="3">
        <v>16</v>
      </c>
      <c r="X14" s="3">
        <v>5</v>
      </c>
      <c r="Y14" s="3">
        <v>1</v>
      </c>
      <c r="Z14" s="3">
        <v>4</v>
      </c>
      <c r="AA14" s="3" t="s">
        <v>280</v>
      </c>
      <c r="AB14" s="3">
        <v>1</v>
      </c>
      <c r="AC14" s="3" t="s">
        <v>281</v>
      </c>
      <c r="AD14" s="4" t="s">
        <v>530</v>
      </c>
      <c r="AN14" s="4" t="s">
        <v>535</v>
      </c>
    </row>
    <row r="15" spans="1:40" ht="14.25" customHeight="1" x14ac:dyDescent="0.3">
      <c r="A15" s="3">
        <v>20136201213</v>
      </c>
      <c r="B15" s="3">
        <v>2025</v>
      </c>
      <c r="C15" s="3">
        <v>11</v>
      </c>
      <c r="D15" s="3">
        <v>118</v>
      </c>
      <c r="E15" s="3">
        <v>6158</v>
      </c>
      <c r="F15" s="3" t="s">
        <v>474</v>
      </c>
      <c r="G15" s="3">
        <v>119681</v>
      </c>
      <c r="H15" s="3" t="s">
        <v>524</v>
      </c>
      <c r="I15" s="3" t="s">
        <v>137</v>
      </c>
      <c r="J15" s="3" t="s">
        <v>539</v>
      </c>
      <c r="K15" s="3" t="s">
        <v>526</v>
      </c>
      <c r="L15" s="3" t="s">
        <v>197</v>
      </c>
      <c r="M15" s="3" t="s">
        <v>540</v>
      </c>
      <c r="N15" s="3">
        <v>168125.62</v>
      </c>
      <c r="O15" s="3">
        <v>18975</v>
      </c>
      <c r="P15" s="3">
        <v>1</v>
      </c>
      <c r="Q15" s="3" t="s">
        <v>273</v>
      </c>
      <c r="R15" s="3" t="s">
        <v>188</v>
      </c>
      <c r="S15" s="3">
        <v>33</v>
      </c>
      <c r="T15" s="3">
        <v>13</v>
      </c>
      <c r="U15" s="3">
        <v>1767275.31</v>
      </c>
      <c r="V15" s="3">
        <v>227550</v>
      </c>
      <c r="W15" s="3">
        <v>16</v>
      </c>
      <c r="X15" s="3">
        <v>5</v>
      </c>
      <c r="Y15" s="3">
        <v>1</v>
      </c>
      <c r="Z15" s="3">
        <v>4</v>
      </c>
      <c r="AA15" s="3" t="s">
        <v>280</v>
      </c>
      <c r="AB15" s="3">
        <v>1</v>
      </c>
      <c r="AC15" s="3" t="s">
        <v>281</v>
      </c>
      <c r="AD15" s="4" t="s">
        <v>543</v>
      </c>
      <c r="AN15" s="4" t="s">
        <v>546</v>
      </c>
    </row>
    <row r="16" spans="1:40" ht="14.25" customHeight="1" x14ac:dyDescent="0.3">
      <c r="A16" s="3">
        <v>20136201213</v>
      </c>
      <c r="B16" s="3">
        <v>2025</v>
      </c>
      <c r="C16" s="3">
        <v>12</v>
      </c>
      <c r="D16" s="3">
        <v>118</v>
      </c>
      <c r="E16" s="3">
        <v>6158</v>
      </c>
      <c r="F16" s="3" t="s">
        <v>302</v>
      </c>
      <c r="G16" s="3">
        <v>127408</v>
      </c>
      <c r="H16" s="3" t="s">
        <v>555</v>
      </c>
      <c r="I16" s="3" t="s">
        <v>137</v>
      </c>
      <c r="J16" s="3" t="s">
        <v>557</v>
      </c>
      <c r="K16" s="3" t="s">
        <v>558</v>
      </c>
      <c r="L16" s="3" t="s">
        <v>197</v>
      </c>
      <c r="M16" s="3" t="s">
        <v>559</v>
      </c>
      <c r="N16" s="3">
        <v>69441.88</v>
      </c>
      <c r="O16" s="3">
        <v>18975</v>
      </c>
      <c r="P16" s="3">
        <v>1</v>
      </c>
      <c r="Q16" s="3" t="s">
        <v>273</v>
      </c>
      <c r="R16" s="3" t="s">
        <v>188</v>
      </c>
      <c r="S16" s="3">
        <v>33</v>
      </c>
      <c r="T16" s="3">
        <v>13</v>
      </c>
      <c r="U16" s="3">
        <v>1767275.31</v>
      </c>
      <c r="V16" s="3">
        <v>227550</v>
      </c>
      <c r="W16" s="3">
        <v>16</v>
      </c>
      <c r="X16" s="3">
        <v>5</v>
      </c>
      <c r="Y16" s="3">
        <v>1</v>
      </c>
      <c r="Z16" s="3">
        <v>4</v>
      </c>
      <c r="AA16" s="3" t="s">
        <v>280</v>
      </c>
      <c r="AB16" s="3">
        <v>1</v>
      </c>
      <c r="AC16" s="3" t="s">
        <v>281</v>
      </c>
      <c r="AD16" s="4" t="s">
        <v>561</v>
      </c>
      <c r="AN16" s="4" t="s">
        <v>562</v>
      </c>
    </row>
    <row r="17" spans="1:40" ht="14.25" customHeight="1" x14ac:dyDescent="0.3">
      <c r="A17" s="3">
        <v>20136201213</v>
      </c>
      <c r="B17" s="3">
        <v>2025</v>
      </c>
      <c r="C17" s="3">
        <v>12</v>
      </c>
      <c r="D17" s="3">
        <v>118</v>
      </c>
      <c r="E17" s="3">
        <v>6158</v>
      </c>
      <c r="F17" s="3" t="s">
        <v>432</v>
      </c>
      <c r="G17" s="3">
        <v>130331</v>
      </c>
      <c r="H17" s="3" t="s">
        <v>564</v>
      </c>
      <c r="I17" s="3" t="s">
        <v>137</v>
      </c>
      <c r="J17" s="3" t="s">
        <v>566</v>
      </c>
      <c r="K17" s="3" t="s">
        <v>567</v>
      </c>
      <c r="L17" s="3" t="s">
        <v>197</v>
      </c>
      <c r="M17" s="3" t="s">
        <v>568</v>
      </c>
      <c r="N17" s="3">
        <v>172655.81</v>
      </c>
      <c r="O17" s="3">
        <v>11592</v>
      </c>
      <c r="P17" s="3">
        <v>1</v>
      </c>
      <c r="Q17" s="3" t="s">
        <v>273</v>
      </c>
      <c r="R17" s="3" t="s">
        <v>188</v>
      </c>
      <c r="S17" s="3">
        <v>33</v>
      </c>
      <c r="T17" s="3">
        <v>13</v>
      </c>
      <c r="U17" s="3">
        <v>1767275.31</v>
      </c>
      <c r="V17" s="3">
        <v>227550</v>
      </c>
      <c r="W17" s="3">
        <v>16</v>
      </c>
      <c r="X17" s="3">
        <v>5</v>
      </c>
      <c r="Y17" s="3">
        <v>1</v>
      </c>
      <c r="Z17" s="3">
        <v>4</v>
      </c>
      <c r="AA17" s="3" t="s">
        <v>280</v>
      </c>
      <c r="AB17" s="3">
        <v>2</v>
      </c>
      <c r="AC17" s="3" t="s">
        <v>281</v>
      </c>
      <c r="AD17" s="4" t="s">
        <v>572</v>
      </c>
      <c r="AE17" s="4" t="s">
        <v>581</v>
      </c>
      <c r="AN17" s="4" t="s">
        <v>582</v>
      </c>
    </row>
    <row r="18" spans="1:40" ht="14.25" customHeight="1" x14ac:dyDescent="0.3">
      <c r="A18" s="3">
        <v>20136201213</v>
      </c>
      <c r="B18" s="3">
        <v>2025</v>
      </c>
      <c r="C18" s="3">
        <v>12</v>
      </c>
      <c r="D18" s="3">
        <v>118</v>
      </c>
      <c r="E18" s="3">
        <v>5901</v>
      </c>
      <c r="F18" s="3" t="s">
        <v>340</v>
      </c>
      <c r="G18" s="3">
        <v>125194</v>
      </c>
      <c r="H18" s="3" t="s">
        <v>585</v>
      </c>
      <c r="I18" s="3" t="s">
        <v>137</v>
      </c>
      <c r="J18" s="3" t="s">
        <v>587</v>
      </c>
      <c r="K18" s="3" t="s">
        <v>588</v>
      </c>
      <c r="L18" s="3" t="s">
        <v>197</v>
      </c>
      <c r="M18" s="3" t="s">
        <v>590</v>
      </c>
      <c r="N18" s="3">
        <v>163147.535</v>
      </c>
      <c r="O18" s="3">
        <v>18975</v>
      </c>
      <c r="P18" s="3">
        <v>1</v>
      </c>
      <c r="Q18" s="3" t="s">
        <v>273</v>
      </c>
      <c r="R18" s="3" t="s">
        <v>188</v>
      </c>
      <c r="S18" s="3">
        <v>33</v>
      </c>
      <c r="T18" s="3">
        <v>13</v>
      </c>
      <c r="U18" s="3">
        <v>1767275.31</v>
      </c>
      <c r="V18" s="3">
        <v>227550</v>
      </c>
      <c r="W18" s="3">
        <v>16</v>
      </c>
      <c r="X18" s="3">
        <v>5</v>
      </c>
      <c r="Y18" s="3">
        <v>1</v>
      </c>
      <c r="Z18" s="3">
        <v>4</v>
      </c>
      <c r="AA18" s="3" t="s">
        <v>280</v>
      </c>
      <c r="AB18" s="3">
        <v>1</v>
      </c>
      <c r="AC18" s="3" t="s">
        <v>281</v>
      </c>
      <c r="AD18" s="4" t="s">
        <v>591</v>
      </c>
      <c r="AN18" s="4" t="s">
        <v>597</v>
      </c>
    </row>
    <row r="19" spans="1:40" ht="14.25" customHeight="1" x14ac:dyDescent="0.3">
      <c r="A19" s="3">
        <v>20136201213</v>
      </c>
      <c r="B19" s="3">
        <v>2025</v>
      </c>
      <c r="C19" s="3">
        <v>12</v>
      </c>
      <c r="D19" s="3">
        <v>118</v>
      </c>
      <c r="E19" s="3">
        <v>5901</v>
      </c>
      <c r="F19" s="3" t="s">
        <v>432</v>
      </c>
      <c r="G19" s="3">
        <v>133179</v>
      </c>
      <c r="H19" s="3" t="s">
        <v>564</v>
      </c>
      <c r="I19" s="3" t="s">
        <v>137</v>
      </c>
      <c r="J19" s="3" t="s">
        <v>599</v>
      </c>
      <c r="K19" s="3" t="s">
        <v>600</v>
      </c>
      <c r="L19" s="3" t="s">
        <v>197</v>
      </c>
      <c r="M19" s="3" t="s">
        <v>601</v>
      </c>
      <c r="N19" s="3">
        <v>175003.84</v>
      </c>
      <c r="O19" s="3">
        <v>18900</v>
      </c>
      <c r="P19" s="3">
        <v>1</v>
      </c>
      <c r="Q19" s="3" t="s">
        <v>273</v>
      </c>
      <c r="R19" s="3" t="s">
        <v>188</v>
      </c>
      <c r="S19" s="3">
        <v>33</v>
      </c>
      <c r="T19" s="3">
        <v>13</v>
      </c>
      <c r="U19" s="3">
        <v>1767275.31</v>
      </c>
      <c r="V19" s="3">
        <v>227550</v>
      </c>
      <c r="W19" s="3">
        <v>16</v>
      </c>
      <c r="X19" s="3">
        <v>5</v>
      </c>
      <c r="Y19" s="3">
        <v>1</v>
      </c>
      <c r="Z19" s="3">
        <v>4</v>
      </c>
      <c r="AA19" s="3" t="s">
        <v>280</v>
      </c>
      <c r="AB19" s="3">
        <v>1</v>
      </c>
      <c r="AC19" s="3" t="s">
        <v>602</v>
      </c>
      <c r="AD19" s="4" t="s">
        <v>603</v>
      </c>
    </row>
    <row r="20" spans="1:40" ht="14.25" customHeight="1" x14ac:dyDescent="0.3">
      <c r="A20" s="3">
        <v>20136201213</v>
      </c>
      <c r="B20" s="3">
        <v>2026</v>
      </c>
      <c r="C20" s="3">
        <v>2</v>
      </c>
      <c r="D20" s="3">
        <v>118</v>
      </c>
      <c r="E20" s="3">
        <v>6621</v>
      </c>
      <c r="F20" s="3" t="s">
        <v>302</v>
      </c>
      <c r="G20" s="3">
        <v>11636</v>
      </c>
      <c r="H20" s="3" t="s">
        <v>418</v>
      </c>
      <c r="I20" s="3" t="s">
        <v>137</v>
      </c>
      <c r="J20" s="3" t="s">
        <v>517</v>
      </c>
      <c r="K20" s="3" t="s">
        <v>608</v>
      </c>
      <c r="L20" s="3" t="s">
        <v>197</v>
      </c>
      <c r="M20" s="3" t="s">
        <v>609</v>
      </c>
      <c r="N20" s="3">
        <v>101437.67</v>
      </c>
      <c r="O20" s="3">
        <v>700</v>
      </c>
      <c r="P20" s="3">
        <v>1</v>
      </c>
      <c r="Q20" s="3" t="s">
        <v>273</v>
      </c>
      <c r="R20" s="3" t="s">
        <v>516</v>
      </c>
      <c r="S20" s="3">
        <v>33</v>
      </c>
      <c r="T20" s="3">
        <v>13</v>
      </c>
      <c r="U20" s="3">
        <v>1767275.31</v>
      </c>
      <c r="V20" s="3">
        <v>227550</v>
      </c>
      <c r="W20" s="3">
        <v>16</v>
      </c>
      <c r="X20" s="3">
        <v>5</v>
      </c>
      <c r="Y20" s="3">
        <v>1</v>
      </c>
      <c r="Z20" s="3">
        <v>4</v>
      </c>
      <c r="AA20" s="3" t="s">
        <v>280</v>
      </c>
      <c r="AB20" s="3">
        <v>2</v>
      </c>
      <c r="AC20" s="3" t="s">
        <v>281</v>
      </c>
      <c r="AD20" s="4" t="s">
        <v>612</v>
      </c>
      <c r="AE20" s="4" t="s">
        <v>614</v>
      </c>
      <c r="AN20" s="4" t="s">
        <v>616</v>
      </c>
    </row>
    <row r="21" spans="1:40" ht="14.25" customHeight="1" x14ac:dyDescent="0.3">
      <c r="A21" s="3">
        <v>20136201213</v>
      </c>
      <c r="B21" s="3">
        <v>2026</v>
      </c>
      <c r="C21" s="3">
        <v>3</v>
      </c>
      <c r="D21" s="3">
        <v>118</v>
      </c>
      <c r="E21" s="3">
        <v>6158</v>
      </c>
      <c r="F21" s="3" t="s">
        <v>340</v>
      </c>
      <c r="G21" s="3">
        <v>22329</v>
      </c>
      <c r="H21" s="3" t="s">
        <v>619</v>
      </c>
      <c r="I21" s="3" t="s">
        <v>137</v>
      </c>
      <c r="J21" s="3" t="s">
        <v>622</v>
      </c>
      <c r="K21" s="3" t="s">
        <v>624</v>
      </c>
      <c r="L21" s="3" t="s">
        <v>197</v>
      </c>
      <c r="M21" s="3" t="s">
        <v>625</v>
      </c>
      <c r="N21" s="3">
        <v>10698</v>
      </c>
      <c r="O21" s="3">
        <v>345</v>
      </c>
      <c r="P21" s="3">
        <v>1</v>
      </c>
      <c r="Q21" s="3" t="s">
        <v>273</v>
      </c>
      <c r="R21" s="3" t="s">
        <v>188</v>
      </c>
      <c r="S21" s="3">
        <v>33</v>
      </c>
      <c r="T21" s="3">
        <v>13</v>
      </c>
      <c r="U21" s="3">
        <v>1767275.31</v>
      </c>
      <c r="V21" s="3">
        <v>227550</v>
      </c>
      <c r="W21" s="3">
        <v>16</v>
      </c>
      <c r="X21" s="3">
        <v>5</v>
      </c>
      <c r="Y21" s="3">
        <v>1</v>
      </c>
      <c r="Z21" s="3">
        <v>4</v>
      </c>
      <c r="AA21" s="3" t="s">
        <v>280</v>
      </c>
      <c r="AB21" s="3">
        <v>10</v>
      </c>
      <c r="AC21" s="3" t="s">
        <v>281</v>
      </c>
      <c r="AD21" s="4" t="s">
        <v>628</v>
      </c>
      <c r="AE21" s="4" t="s">
        <v>635</v>
      </c>
      <c r="AF21" s="4" t="s">
        <v>647</v>
      </c>
      <c r="AG21" s="4" t="s">
        <v>653</v>
      </c>
      <c r="AH21" s="4" t="s">
        <v>655</v>
      </c>
      <c r="AI21" s="4" t="s">
        <v>663</v>
      </c>
      <c r="AJ21" s="4" t="s">
        <v>669</v>
      </c>
      <c r="AK21" s="4" t="s">
        <v>670</v>
      </c>
      <c r="AL21" s="4" t="s">
        <v>675</v>
      </c>
      <c r="AM21" s="4" t="s">
        <v>684</v>
      </c>
      <c r="AN21" s="4" t="s">
        <v>694</v>
      </c>
    </row>
    <row r="22" spans="1:40" ht="14.25" customHeight="1" x14ac:dyDescent="0.3">
      <c r="A22" s="3">
        <v>20136201213</v>
      </c>
      <c r="B22" s="3">
        <v>2026</v>
      </c>
      <c r="C22" s="3">
        <v>3</v>
      </c>
      <c r="D22" s="3">
        <v>118</v>
      </c>
      <c r="E22" s="3">
        <v>6158</v>
      </c>
      <c r="F22" s="3" t="s">
        <v>474</v>
      </c>
      <c r="G22" s="3">
        <v>15743</v>
      </c>
      <c r="H22" s="3" t="s">
        <v>702</v>
      </c>
      <c r="I22" s="3" t="s">
        <v>137</v>
      </c>
      <c r="J22" s="3" t="s">
        <v>541</v>
      </c>
      <c r="K22" s="3" t="s">
        <v>705</v>
      </c>
      <c r="L22" s="3" t="s">
        <v>197</v>
      </c>
      <c r="M22" s="3" t="s">
        <v>707</v>
      </c>
      <c r="N22" s="3">
        <v>53970.27</v>
      </c>
      <c r="O22" s="3">
        <v>5100</v>
      </c>
      <c r="P22" s="3">
        <v>1</v>
      </c>
      <c r="Q22" s="3" t="s">
        <v>273</v>
      </c>
      <c r="R22" s="3" t="s">
        <v>188</v>
      </c>
      <c r="S22" s="3">
        <v>33</v>
      </c>
      <c r="T22" s="3">
        <v>13</v>
      </c>
      <c r="U22" s="3">
        <v>1767275.31</v>
      </c>
      <c r="V22" s="3">
        <v>227550</v>
      </c>
      <c r="W22" s="3">
        <v>16</v>
      </c>
      <c r="X22" s="3">
        <v>5</v>
      </c>
      <c r="Y22" s="3">
        <v>1</v>
      </c>
      <c r="Z22" s="3">
        <v>4</v>
      </c>
      <c r="AA22" s="3" t="s">
        <v>280</v>
      </c>
      <c r="AB22" s="3">
        <v>1</v>
      </c>
      <c r="AC22" s="3" t="s">
        <v>281</v>
      </c>
      <c r="AD22" s="4" t="s">
        <v>715</v>
      </c>
      <c r="AN22" s="4" t="s">
        <v>722</v>
      </c>
    </row>
    <row r="23" spans="1:40" ht="14.25" customHeight="1" x14ac:dyDescent="0.3">
      <c r="A23" s="3">
        <v>20136201213</v>
      </c>
      <c r="B23" s="3">
        <v>2024</v>
      </c>
      <c r="C23" s="3">
        <v>12</v>
      </c>
      <c r="D23" s="3">
        <v>118</v>
      </c>
      <c r="E23" s="3">
        <v>5901</v>
      </c>
      <c r="F23" s="3" t="s">
        <v>262</v>
      </c>
      <c r="G23" s="3">
        <v>124805</v>
      </c>
      <c r="H23" s="3" t="s">
        <v>723</v>
      </c>
      <c r="I23" s="3" t="s">
        <v>137</v>
      </c>
      <c r="J23" s="3" t="s">
        <v>724</v>
      </c>
      <c r="K23" s="3" t="s">
        <v>725</v>
      </c>
      <c r="L23" s="3" t="s">
        <v>197</v>
      </c>
      <c r="M23" s="3" t="s">
        <v>726</v>
      </c>
      <c r="N23" s="3">
        <v>269140.24</v>
      </c>
      <c r="S23" s="3">
        <v>33</v>
      </c>
      <c r="T23" s="3">
        <v>13</v>
      </c>
      <c r="U23" s="3">
        <v>1767275.31</v>
      </c>
      <c r="V23" s="3">
        <v>227550</v>
      </c>
      <c r="W23" s="3">
        <v>16</v>
      </c>
      <c r="X23" s="3">
        <v>5</v>
      </c>
      <c r="Y23" s="3">
        <v>1</v>
      </c>
      <c r="Z23" s="3">
        <v>4</v>
      </c>
      <c r="AA23" s="3" t="s">
        <v>280</v>
      </c>
      <c r="AB23" s="3">
        <v>2</v>
      </c>
      <c r="AC23" s="3" t="s">
        <v>281</v>
      </c>
      <c r="AD23" s="4" t="s">
        <v>728</v>
      </c>
      <c r="AE23" s="4" t="s">
        <v>737</v>
      </c>
      <c r="AN23" s="4" t="s">
        <v>739</v>
      </c>
    </row>
    <row r="24" spans="1:40" ht="14.25" customHeight="1" x14ac:dyDescent="0.3">
      <c r="A24" s="3">
        <v>20136201213</v>
      </c>
      <c r="B24" s="3">
        <v>2024</v>
      </c>
      <c r="C24" s="3">
        <v>12</v>
      </c>
      <c r="D24" s="3">
        <v>118</v>
      </c>
      <c r="E24" s="3">
        <v>5901</v>
      </c>
      <c r="F24" s="3" t="s">
        <v>432</v>
      </c>
      <c r="G24" s="3">
        <v>129809</v>
      </c>
      <c r="H24" s="3" t="s">
        <v>740</v>
      </c>
      <c r="I24" s="3" t="s">
        <v>137</v>
      </c>
      <c r="J24" s="3" t="s">
        <v>741</v>
      </c>
      <c r="K24" s="3" t="s">
        <v>742</v>
      </c>
      <c r="L24" s="3" t="s">
        <v>197</v>
      </c>
      <c r="M24" s="3" t="s">
        <v>744</v>
      </c>
      <c r="N24" s="3">
        <v>103167.05</v>
      </c>
      <c r="S24" s="3">
        <v>33</v>
      </c>
      <c r="T24" s="3">
        <v>13</v>
      </c>
      <c r="U24" s="3">
        <v>1767275.31</v>
      </c>
      <c r="V24" s="3">
        <v>227550</v>
      </c>
      <c r="W24" s="3">
        <v>16</v>
      </c>
      <c r="X24" s="3">
        <v>5</v>
      </c>
      <c r="Y24" s="3">
        <v>1</v>
      </c>
      <c r="Z24" s="3">
        <v>4</v>
      </c>
      <c r="AA24" s="3" t="s">
        <v>280</v>
      </c>
      <c r="AB24" s="3">
        <v>2</v>
      </c>
      <c r="AC24" s="3" t="s">
        <v>281</v>
      </c>
      <c r="AD24" s="4" t="s">
        <v>748</v>
      </c>
      <c r="AE24" s="4" t="s">
        <v>751</v>
      </c>
      <c r="AN24" s="4" t="s">
        <v>752</v>
      </c>
    </row>
    <row r="25" spans="1:40" ht="14.25" customHeight="1" x14ac:dyDescent="0.3">
      <c r="A25" s="3">
        <v>20136201213</v>
      </c>
      <c r="B25" s="3">
        <v>2024</v>
      </c>
      <c r="C25" s="3">
        <v>12</v>
      </c>
      <c r="D25" s="3">
        <v>118</v>
      </c>
      <c r="E25" s="3">
        <v>5901</v>
      </c>
      <c r="F25" s="3" t="s">
        <v>302</v>
      </c>
      <c r="G25" s="3">
        <v>122582</v>
      </c>
      <c r="H25" s="3" t="s">
        <v>756</v>
      </c>
      <c r="I25" s="3" t="s">
        <v>137</v>
      </c>
      <c r="J25" s="3" t="s">
        <v>757</v>
      </c>
      <c r="K25" s="3" t="s">
        <v>758</v>
      </c>
      <c r="L25" s="3" t="s">
        <v>197</v>
      </c>
      <c r="M25" s="3" t="s">
        <v>760</v>
      </c>
      <c r="N25" s="3">
        <v>55371.28</v>
      </c>
      <c r="S25" s="3">
        <v>33</v>
      </c>
      <c r="T25" s="3">
        <v>13</v>
      </c>
      <c r="U25" s="3">
        <v>1767275.31</v>
      </c>
      <c r="V25" s="3">
        <v>227550</v>
      </c>
      <c r="W25" s="3">
        <v>16</v>
      </c>
      <c r="X25" s="3">
        <v>5</v>
      </c>
      <c r="Y25" s="3">
        <v>1</v>
      </c>
      <c r="Z25" s="3">
        <v>4</v>
      </c>
      <c r="AA25" s="3" t="s">
        <v>280</v>
      </c>
      <c r="AB25" s="3">
        <v>1</v>
      </c>
      <c r="AC25" s="3" t="s">
        <v>281</v>
      </c>
      <c r="AD25" s="4" t="s">
        <v>762</v>
      </c>
      <c r="AN25" s="4" t="s">
        <v>771</v>
      </c>
    </row>
    <row r="26" spans="1:40" ht="14.25" customHeight="1" x14ac:dyDescent="0.3">
      <c r="A26" s="3">
        <v>20136201213</v>
      </c>
      <c r="B26" s="3">
        <v>2024</v>
      </c>
      <c r="C26" s="3">
        <v>1</v>
      </c>
      <c r="D26" s="3">
        <v>118</v>
      </c>
      <c r="E26" s="3">
        <v>5901</v>
      </c>
      <c r="F26" s="3" t="s">
        <v>432</v>
      </c>
      <c r="G26" s="3">
        <v>4653</v>
      </c>
      <c r="H26" s="3" t="s">
        <v>779</v>
      </c>
      <c r="I26" s="3" t="s">
        <v>137</v>
      </c>
      <c r="J26" s="3" t="s">
        <v>395</v>
      </c>
      <c r="K26" s="3" t="s">
        <v>780</v>
      </c>
      <c r="L26" s="3" t="s">
        <v>197</v>
      </c>
      <c r="M26" s="3" t="s">
        <v>781</v>
      </c>
      <c r="N26" s="3">
        <v>98292.11</v>
      </c>
      <c r="S26" s="3">
        <v>33</v>
      </c>
      <c r="T26" s="3">
        <v>13</v>
      </c>
      <c r="U26" s="3">
        <v>1767275.31</v>
      </c>
      <c r="V26" s="3">
        <v>227550</v>
      </c>
      <c r="W26" s="3">
        <v>16</v>
      </c>
      <c r="X26" s="3">
        <v>5</v>
      </c>
      <c r="Y26" s="3">
        <v>1</v>
      </c>
      <c r="Z26" s="3">
        <v>4</v>
      </c>
      <c r="AA26" s="3" t="s">
        <v>280</v>
      </c>
      <c r="AB26" s="3">
        <v>2</v>
      </c>
      <c r="AC26" s="3" t="s">
        <v>281</v>
      </c>
      <c r="AD26" s="4" t="s">
        <v>782</v>
      </c>
      <c r="AE26" s="4" t="s">
        <v>785</v>
      </c>
      <c r="AN26" s="4" t="s">
        <v>787</v>
      </c>
    </row>
    <row r="27" spans="1:40" ht="14.25" customHeight="1" x14ac:dyDescent="0.3">
      <c r="A27" s="3">
        <v>20136201213</v>
      </c>
      <c r="B27" s="3">
        <v>2024</v>
      </c>
      <c r="C27" s="3">
        <v>2</v>
      </c>
      <c r="D27" s="3">
        <v>118</v>
      </c>
      <c r="E27" s="3">
        <v>5901</v>
      </c>
      <c r="F27" s="3" t="s">
        <v>302</v>
      </c>
      <c r="G27" s="3">
        <v>9028</v>
      </c>
      <c r="H27" s="3" t="s">
        <v>793</v>
      </c>
      <c r="I27" s="3" t="s">
        <v>137</v>
      </c>
      <c r="J27" s="3" t="s">
        <v>455</v>
      </c>
      <c r="K27" s="3" t="s">
        <v>794</v>
      </c>
      <c r="L27" s="3" t="s">
        <v>197</v>
      </c>
      <c r="M27" s="3" t="s">
        <v>795</v>
      </c>
      <c r="N27" s="3">
        <v>83247.070000000007</v>
      </c>
      <c r="S27" s="3">
        <v>33</v>
      </c>
      <c r="T27" s="3">
        <v>13</v>
      </c>
      <c r="U27" s="3">
        <v>1767275.31</v>
      </c>
      <c r="V27" s="3">
        <v>227550</v>
      </c>
      <c r="W27" s="3">
        <v>16</v>
      </c>
      <c r="X27" s="3">
        <v>5</v>
      </c>
      <c r="Y27" s="3">
        <v>1</v>
      </c>
      <c r="Z27" s="3">
        <v>4</v>
      </c>
      <c r="AA27" s="3" t="s">
        <v>280</v>
      </c>
      <c r="AB27" s="3">
        <v>1</v>
      </c>
      <c r="AC27" s="3" t="s">
        <v>281</v>
      </c>
      <c r="AD27" s="4" t="s">
        <v>796</v>
      </c>
      <c r="AN27" s="4" t="s">
        <v>797</v>
      </c>
    </row>
    <row r="28" spans="1:40" ht="14.25" customHeight="1" x14ac:dyDescent="0.3">
      <c r="A28" s="3">
        <v>20136201213</v>
      </c>
      <c r="B28" s="3">
        <v>2024</v>
      </c>
      <c r="C28" s="3">
        <v>3</v>
      </c>
      <c r="D28" s="3">
        <v>118</v>
      </c>
      <c r="E28" s="3">
        <v>4795</v>
      </c>
      <c r="F28" s="3" t="s">
        <v>302</v>
      </c>
      <c r="G28" s="3">
        <v>22614</v>
      </c>
      <c r="H28" s="3" t="s">
        <v>805</v>
      </c>
      <c r="I28" s="3" t="s">
        <v>137</v>
      </c>
      <c r="J28" s="3" t="s">
        <v>778</v>
      </c>
      <c r="K28" s="3" t="s">
        <v>806</v>
      </c>
      <c r="L28" s="3" t="s">
        <v>197</v>
      </c>
      <c r="M28" s="3" t="s">
        <v>808</v>
      </c>
      <c r="N28" s="3">
        <v>48527.01</v>
      </c>
      <c r="S28" s="3">
        <v>33</v>
      </c>
      <c r="T28" s="3">
        <v>13</v>
      </c>
      <c r="U28" s="3">
        <v>1767275.31</v>
      </c>
      <c r="V28" s="3">
        <v>227550</v>
      </c>
      <c r="W28" s="3">
        <v>16</v>
      </c>
      <c r="X28" s="3">
        <v>5</v>
      </c>
      <c r="Y28" s="3">
        <v>1</v>
      </c>
      <c r="Z28" s="3">
        <v>4</v>
      </c>
      <c r="AA28" s="3" t="s">
        <v>280</v>
      </c>
      <c r="AB28" s="3">
        <v>2</v>
      </c>
      <c r="AC28" s="3" t="s">
        <v>281</v>
      </c>
      <c r="AD28" s="4" t="s">
        <v>810</v>
      </c>
      <c r="AE28" s="4" t="s">
        <v>811</v>
      </c>
      <c r="AN28" s="4" t="s">
        <v>812</v>
      </c>
    </row>
    <row r="29" spans="1:40" ht="14.25" customHeight="1" x14ac:dyDescent="0.3">
      <c r="A29" s="3">
        <v>20136201213</v>
      </c>
      <c r="B29" s="3">
        <v>2024</v>
      </c>
      <c r="C29" s="3">
        <v>3</v>
      </c>
      <c r="D29" s="3">
        <v>118</v>
      </c>
      <c r="E29" s="3">
        <v>5901</v>
      </c>
      <c r="F29" s="3" t="s">
        <v>432</v>
      </c>
      <c r="G29" s="3">
        <v>27656</v>
      </c>
      <c r="H29" s="3" t="s">
        <v>821</v>
      </c>
      <c r="I29" s="3" t="s">
        <v>137</v>
      </c>
      <c r="J29" s="3" t="s">
        <v>822</v>
      </c>
      <c r="K29" s="3" t="s">
        <v>823</v>
      </c>
      <c r="L29" s="3" t="s">
        <v>197</v>
      </c>
      <c r="M29" s="3" t="s">
        <v>824</v>
      </c>
      <c r="N29" s="3">
        <v>123407.14</v>
      </c>
      <c r="S29" s="3">
        <v>33</v>
      </c>
      <c r="T29" s="3">
        <v>13</v>
      </c>
      <c r="U29" s="3">
        <v>1767275.31</v>
      </c>
      <c r="V29" s="3">
        <v>227550</v>
      </c>
      <c r="W29" s="3">
        <v>16</v>
      </c>
      <c r="X29" s="3">
        <v>5</v>
      </c>
      <c r="Y29" s="3">
        <v>1</v>
      </c>
      <c r="Z29" s="3">
        <v>4</v>
      </c>
      <c r="AA29" s="3" t="s">
        <v>280</v>
      </c>
      <c r="AB29" s="3">
        <v>2</v>
      </c>
      <c r="AC29" s="3" t="s">
        <v>281</v>
      </c>
      <c r="AD29" s="4" t="s">
        <v>825</v>
      </c>
      <c r="AE29" s="4" t="s">
        <v>826</v>
      </c>
      <c r="AN29" s="4" t="s">
        <v>829</v>
      </c>
    </row>
    <row r="30" spans="1:40" ht="14.25" customHeight="1" x14ac:dyDescent="0.3">
      <c r="A30" s="3">
        <v>20136201213</v>
      </c>
      <c r="B30" s="3">
        <v>2024</v>
      </c>
      <c r="C30" s="3">
        <v>11</v>
      </c>
      <c r="D30" s="3">
        <v>118</v>
      </c>
      <c r="E30" s="3">
        <v>5901</v>
      </c>
      <c r="F30" s="3" t="s">
        <v>432</v>
      </c>
      <c r="G30" s="3">
        <v>111558</v>
      </c>
      <c r="H30" s="3" t="s">
        <v>835</v>
      </c>
      <c r="I30" s="3" t="s">
        <v>137</v>
      </c>
      <c r="J30" s="3" t="s">
        <v>836</v>
      </c>
      <c r="K30" s="3" t="s">
        <v>837</v>
      </c>
      <c r="L30" s="3" t="s">
        <v>197</v>
      </c>
      <c r="M30" s="3" t="s">
        <v>838</v>
      </c>
      <c r="N30" s="3">
        <v>103035.21</v>
      </c>
      <c r="S30" s="3">
        <v>33</v>
      </c>
      <c r="T30" s="3">
        <v>13</v>
      </c>
      <c r="U30" s="3">
        <v>1767275.31</v>
      </c>
      <c r="V30" s="3">
        <v>227550</v>
      </c>
      <c r="W30" s="3">
        <v>16</v>
      </c>
      <c r="X30" s="3">
        <v>5</v>
      </c>
      <c r="Y30" s="3">
        <v>1</v>
      </c>
      <c r="Z30" s="3">
        <v>4</v>
      </c>
      <c r="AA30" s="3" t="s">
        <v>280</v>
      </c>
      <c r="AB30" s="3">
        <v>2</v>
      </c>
      <c r="AC30" s="3" t="s">
        <v>281</v>
      </c>
      <c r="AD30" s="4" t="s">
        <v>840</v>
      </c>
      <c r="AE30" s="4" t="s">
        <v>841</v>
      </c>
      <c r="AN30" s="4" t="s">
        <v>843</v>
      </c>
    </row>
    <row r="31" spans="1:40" ht="14.25" customHeight="1" x14ac:dyDescent="0.3">
      <c r="A31" s="3">
        <v>20136201213</v>
      </c>
      <c r="B31" s="3">
        <v>2024</v>
      </c>
      <c r="C31" s="3">
        <v>11</v>
      </c>
      <c r="D31" s="3">
        <v>118</v>
      </c>
      <c r="E31" s="3">
        <v>5901</v>
      </c>
      <c r="F31" s="3" t="s">
        <v>432</v>
      </c>
      <c r="G31" s="3">
        <v>118207</v>
      </c>
      <c r="H31" s="3" t="s">
        <v>846</v>
      </c>
      <c r="I31" s="3" t="s">
        <v>137</v>
      </c>
      <c r="J31" s="3" t="s">
        <v>848</v>
      </c>
      <c r="K31" s="3" t="s">
        <v>837</v>
      </c>
      <c r="L31" s="3" t="s">
        <v>197</v>
      </c>
      <c r="M31" s="3" t="s">
        <v>849</v>
      </c>
      <c r="N31" s="3">
        <v>242631</v>
      </c>
      <c r="S31" s="3">
        <v>33</v>
      </c>
      <c r="T31" s="3">
        <v>13</v>
      </c>
      <c r="U31" s="3">
        <v>1767275.31</v>
      </c>
      <c r="V31" s="3">
        <v>227550</v>
      </c>
      <c r="W31" s="3">
        <v>16</v>
      </c>
      <c r="X31" s="3">
        <v>5</v>
      </c>
      <c r="Y31" s="3">
        <v>1</v>
      </c>
      <c r="Z31" s="3">
        <v>4</v>
      </c>
      <c r="AA31" s="3" t="s">
        <v>280</v>
      </c>
      <c r="AB31" s="3">
        <v>2</v>
      </c>
      <c r="AC31" s="3" t="s">
        <v>281</v>
      </c>
      <c r="AD31" s="4" t="s">
        <v>851</v>
      </c>
      <c r="AE31" s="4" t="s">
        <v>855</v>
      </c>
      <c r="AN31" s="4" t="s">
        <v>857</v>
      </c>
    </row>
    <row r="32" spans="1:40" ht="14.25" customHeight="1" x14ac:dyDescent="0.3">
      <c r="A32" s="3">
        <v>20136201213</v>
      </c>
      <c r="B32" s="3">
        <v>2024</v>
      </c>
      <c r="C32" s="3">
        <v>10</v>
      </c>
      <c r="D32" s="3">
        <v>118</v>
      </c>
      <c r="E32" s="3">
        <v>5901</v>
      </c>
      <c r="F32" s="3" t="s">
        <v>432</v>
      </c>
      <c r="G32" s="3">
        <v>106359</v>
      </c>
      <c r="H32" s="3" t="s">
        <v>864</v>
      </c>
      <c r="I32" s="3" t="s">
        <v>137</v>
      </c>
      <c r="J32" s="3" t="s">
        <v>865</v>
      </c>
      <c r="K32" s="3" t="s">
        <v>866</v>
      </c>
      <c r="L32" s="3" t="s">
        <v>197</v>
      </c>
      <c r="M32" s="3" t="s">
        <v>867</v>
      </c>
      <c r="N32" s="3">
        <v>121315.5</v>
      </c>
      <c r="S32" s="3">
        <v>33</v>
      </c>
      <c r="T32" s="3">
        <v>13</v>
      </c>
      <c r="U32" s="3">
        <v>1767275.31</v>
      </c>
      <c r="V32" s="3">
        <v>227550</v>
      </c>
      <c r="W32" s="3">
        <v>16</v>
      </c>
      <c r="X32" s="3">
        <v>5</v>
      </c>
      <c r="Y32" s="3">
        <v>1</v>
      </c>
      <c r="Z32" s="3">
        <v>4</v>
      </c>
      <c r="AA32" s="3" t="s">
        <v>280</v>
      </c>
      <c r="AB32" s="3">
        <v>1</v>
      </c>
      <c r="AC32" s="3" t="s">
        <v>281</v>
      </c>
      <c r="AD32" s="4" t="s">
        <v>869</v>
      </c>
      <c r="AN32" s="4" t="s">
        <v>871</v>
      </c>
    </row>
    <row r="33" spans="1:40" ht="14.25" customHeight="1" x14ac:dyDescent="0.3">
      <c r="A33" s="3">
        <v>20136201213</v>
      </c>
      <c r="B33" s="3">
        <v>2024</v>
      </c>
      <c r="C33" s="3">
        <v>10</v>
      </c>
      <c r="D33" s="3">
        <v>118</v>
      </c>
      <c r="E33" s="3">
        <v>5901</v>
      </c>
      <c r="F33" s="3" t="s">
        <v>302</v>
      </c>
      <c r="G33" s="3">
        <v>106360</v>
      </c>
      <c r="H33" s="3" t="s">
        <v>873</v>
      </c>
      <c r="I33" s="3" t="s">
        <v>137</v>
      </c>
      <c r="J33" s="3" t="s">
        <v>874</v>
      </c>
      <c r="K33" s="3" t="s">
        <v>875</v>
      </c>
      <c r="L33" s="3" t="s">
        <v>197</v>
      </c>
      <c r="M33" s="3" t="s">
        <v>878</v>
      </c>
      <c r="N33" s="3">
        <v>99713.95</v>
      </c>
      <c r="S33" s="3">
        <v>33</v>
      </c>
      <c r="T33" s="3">
        <v>13</v>
      </c>
      <c r="U33" s="3">
        <v>1767275.31</v>
      </c>
      <c r="V33" s="3">
        <v>227550</v>
      </c>
      <c r="W33" s="3">
        <v>16</v>
      </c>
      <c r="X33" s="3">
        <v>5</v>
      </c>
      <c r="Y33" s="3">
        <v>1</v>
      </c>
      <c r="Z33" s="3">
        <v>4</v>
      </c>
      <c r="AA33" s="3" t="s">
        <v>280</v>
      </c>
      <c r="AB33" s="3">
        <v>1</v>
      </c>
      <c r="AC33" s="3" t="s">
        <v>281</v>
      </c>
      <c r="AD33" s="4" t="s">
        <v>885</v>
      </c>
      <c r="AN33" s="4" t="s">
        <v>890</v>
      </c>
    </row>
    <row r="34" spans="1:40" ht="14.25" customHeight="1" x14ac:dyDescent="0.3">
      <c r="A34" s="3">
        <v>20136201213</v>
      </c>
      <c r="B34" s="3">
        <v>2024</v>
      </c>
      <c r="C34" s="3">
        <v>10</v>
      </c>
      <c r="D34" s="3">
        <v>118</v>
      </c>
      <c r="E34" s="3">
        <v>5901</v>
      </c>
      <c r="F34" s="3" t="s">
        <v>302</v>
      </c>
      <c r="G34" s="3">
        <v>108706</v>
      </c>
      <c r="H34" s="3" t="s">
        <v>894</v>
      </c>
      <c r="I34" s="3" t="s">
        <v>137</v>
      </c>
      <c r="J34" s="3" t="s">
        <v>896</v>
      </c>
      <c r="K34" s="3" t="s">
        <v>875</v>
      </c>
      <c r="L34" s="3" t="s">
        <v>197</v>
      </c>
      <c r="M34" s="3" t="s">
        <v>897</v>
      </c>
      <c r="N34" s="3">
        <v>98306.85</v>
      </c>
      <c r="S34" s="3">
        <v>33</v>
      </c>
      <c r="T34" s="3">
        <v>13</v>
      </c>
      <c r="U34" s="3">
        <v>1767275.31</v>
      </c>
      <c r="V34" s="3">
        <v>227550</v>
      </c>
      <c r="W34" s="3">
        <v>16</v>
      </c>
      <c r="X34" s="3">
        <v>5</v>
      </c>
      <c r="Y34" s="3">
        <v>1</v>
      </c>
      <c r="Z34" s="3">
        <v>4</v>
      </c>
      <c r="AA34" s="3" t="s">
        <v>280</v>
      </c>
      <c r="AB34" s="3">
        <v>1</v>
      </c>
      <c r="AC34" s="3" t="s">
        <v>281</v>
      </c>
      <c r="AD34" s="4" t="s">
        <v>898</v>
      </c>
      <c r="AN34" s="4" t="s">
        <v>903</v>
      </c>
    </row>
    <row r="35" spans="1:40" ht="14.25" customHeight="1" x14ac:dyDescent="0.3">
      <c r="A35" s="3">
        <v>20140181405</v>
      </c>
      <c r="B35" s="3">
        <v>2025</v>
      </c>
      <c r="C35" s="3">
        <v>6</v>
      </c>
      <c r="D35" s="3">
        <v>118</v>
      </c>
      <c r="E35" s="3">
        <v>7558</v>
      </c>
      <c r="F35" s="3" t="s">
        <v>262</v>
      </c>
      <c r="G35" s="3">
        <v>59892</v>
      </c>
      <c r="H35" s="3" t="s">
        <v>907</v>
      </c>
      <c r="I35" s="3" t="s">
        <v>137</v>
      </c>
      <c r="J35" s="3" t="s">
        <v>909</v>
      </c>
      <c r="K35" s="3" t="s">
        <v>910</v>
      </c>
      <c r="L35" s="3" t="s">
        <v>177</v>
      </c>
      <c r="M35" s="3" t="s">
        <v>911</v>
      </c>
      <c r="N35" s="3">
        <v>161662.51999999999</v>
      </c>
      <c r="O35" s="3">
        <v>18975</v>
      </c>
      <c r="P35" s="3">
        <v>1</v>
      </c>
      <c r="Q35" s="3" t="s">
        <v>273</v>
      </c>
      <c r="R35" s="3" t="s">
        <v>188</v>
      </c>
      <c r="S35" s="3">
        <v>35</v>
      </c>
      <c r="T35" s="3">
        <v>20</v>
      </c>
      <c r="U35" s="3">
        <v>2751426.15</v>
      </c>
      <c r="V35" s="3">
        <v>340980</v>
      </c>
      <c r="W35" s="3">
        <v>22</v>
      </c>
      <c r="X35" s="3">
        <v>7</v>
      </c>
      <c r="Y35" s="3">
        <v>2</v>
      </c>
      <c r="Z35" s="3">
        <v>2</v>
      </c>
      <c r="AA35" s="3" t="s">
        <v>280</v>
      </c>
      <c r="AB35" s="3">
        <v>1</v>
      </c>
      <c r="AC35" s="3" t="s">
        <v>281</v>
      </c>
      <c r="AD35" s="4" t="s">
        <v>912</v>
      </c>
      <c r="AN35" s="4" t="s">
        <v>916</v>
      </c>
    </row>
    <row r="36" spans="1:40" ht="14.25" customHeight="1" x14ac:dyDescent="0.3">
      <c r="A36" s="3">
        <v>20140181405</v>
      </c>
      <c r="B36" s="3">
        <v>2025</v>
      </c>
      <c r="C36" s="3">
        <v>6</v>
      </c>
      <c r="D36" s="3">
        <v>118</v>
      </c>
      <c r="E36" s="3">
        <v>7558</v>
      </c>
      <c r="F36" s="3" t="s">
        <v>919</v>
      </c>
      <c r="G36" s="3">
        <v>53154</v>
      </c>
      <c r="H36" s="3" t="s">
        <v>920</v>
      </c>
      <c r="I36" s="3" t="s">
        <v>137</v>
      </c>
      <c r="J36" s="3" t="s">
        <v>921</v>
      </c>
      <c r="K36" s="3" t="s">
        <v>922</v>
      </c>
      <c r="L36" s="3" t="s">
        <v>177</v>
      </c>
      <c r="M36" s="3" t="s">
        <v>923</v>
      </c>
      <c r="N36" s="3">
        <v>153335.91</v>
      </c>
      <c r="O36" s="3">
        <v>16560</v>
      </c>
      <c r="P36" s="3">
        <v>1</v>
      </c>
      <c r="Q36" s="3" t="s">
        <v>273</v>
      </c>
      <c r="R36" s="3" t="s">
        <v>188</v>
      </c>
      <c r="S36" s="3">
        <v>35</v>
      </c>
      <c r="T36" s="3">
        <v>20</v>
      </c>
      <c r="U36" s="3">
        <v>2751426.15</v>
      </c>
      <c r="V36" s="3">
        <v>340980</v>
      </c>
      <c r="W36" s="3">
        <v>22</v>
      </c>
      <c r="X36" s="3">
        <v>7</v>
      </c>
      <c r="Y36" s="3">
        <v>2</v>
      </c>
      <c r="Z36" s="3">
        <v>2</v>
      </c>
      <c r="AA36" s="3" t="s">
        <v>280</v>
      </c>
      <c r="AB36" s="3">
        <v>1</v>
      </c>
      <c r="AC36" s="3" t="s">
        <v>281</v>
      </c>
      <c r="AD36" s="4" t="s">
        <v>924</v>
      </c>
      <c r="AN36" s="4" t="s">
        <v>930</v>
      </c>
    </row>
    <row r="37" spans="1:40" ht="14.25" customHeight="1" x14ac:dyDescent="0.3">
      <c r="A37" s="3">
        <v>20140181405</v>
      </c>
      <c r="B37" s="3">
        <v>2025</v>
      </c>
      <c r="C37" s="3">
        <v>7</v>
      </c>
      <c r="D37" s="3">
        <v>118</v>
      </c>
      <c r="E37" s="3">
        <v>7558</v>
      </c>
      <c r="F37" s="3" t="s">
        <v>933</v>
      </c>
      <c r="G37" s="3">
        <v>61203</v>
      </c>
      <c r="H37" s="3" t="s">
        <v>934</v>
      </c>
      <c r="I37" s="3" t="s">
        <v>137</v>
      </c>
      <c r="J37" s="3" t="s">
        <v>935</v>
      </c>
      <c r="K37" s="3" t="s">
        <v>936</v>
      </c>
      <c r="L37" s="3" t="s">
        <v>177</v>
      </c>
      <c r="M37" s="3" t="s">
        <v>937</v>
      </c>
      <c r="N37" s="3">
        <v>149531.04</v>
      </c>
      <c r="O37" s="3">
        <v>18975</v>
      </c>
      <c r="P37" s="3">
        <v>1</v>
      </c>
      <c r="Q37" s="3" t="s">
        <v>273</v>
      </c>
      <c r="R37" s="3" t="s">
        <v>188</v>
      </c>
      <c r="S37" s="3">
        <v>35</v>
      </c>
      <c r="T37" s="3">
        <v>20</v>
      </c>
      <c r="U37" s="3">
        <v>2751426.15</v>
      </c>
      <c r="V37" s="3">
        <v>340980</v>
      </c>
      <c r="W37" s="3">
        <v>22</v>
      </c>
      <c r="X37" s="3">
        <v>7</v>
      </c>
      <c r="Y37" s="3">
        <v>2</v>
      </c>
      <c r="Z37" s="3">
        <v>2</v>
      </c>
      <c r="AA37" s="3" t="s">
        <v>280</v>
      </c>
      <c r="AB37" s="3">
        <v>1</v>
      </c>
      <c r="AC37" s="3" t="s">
        <v>281</v>
      </c>
      <c r="AD37" s="4" t="s">
        <v>939</v>
      </c>
      <c r="AN37" s="4" t="s">
        <v>943</v>
      </c>
    </row>
    <row r="38" spans="1:40" ht="14.25" customHeight="1" x14ac:dyDescent="0.3">
      <c r="A38" s="3">
        <v>20140181405</v>
      </c>
      <c r="B38" s="3">
        <v>2025</v>
      </c>
      <c r="C38" s="3">
        <v>7</v>
      </c>
      <c r="D38" s="3">
        <v>118</v>
      </c>
      <c r="E38" s="3">
        <v>7558</v>
      </c>
      <c r="F38" s="3" t="s">
        <v>933</v>
      </c>
      <c r="G38" s="3">
        <v>70158</v>
      </c>
      <c r="H38" s="3" t="s">
        <v>949</v>
      </c>
      <c r="I38" s="3" t="s">
        <v>137</v>
      </c>
      <c r="J38" s="3" t="s">
        <v>951</v>
      </c>
      <c r="K38" s="3" t="s">
        <v>936</v>
      </c>
      <c r="L38" s="3" t="s">
        <v>177</v>
      </c>
      <c r="M38" s="3" t="s">
        <v>952</v>
      </c>
      <c r="N38" s="3">
        <v>137608.71</v>
      </c>
      <c r="O38" s="3">
        <v>18975</v>
      </c>
      <c r="P38" s="3">
        <v>1</v>
      </c>
      <c r="Q38" s="3" t="s">
        <v>273</v>
      </c>
      <c r="R38" s="3" t="s">
        <v>188</v>
      </c>
      <c r="S38" s="3">
        <v>35</v>
      </c>
      <c r="T38" s="3">
        <v>20</v>
      </c>
      <c r="U38" s="3">
        <v>2751426.15</v>
      </c>
      <c r="V38" s="3">
        <v>340980</v>
      </c>
      <c r="W38" s="3">
        <v>22</v>
      </c>
      <c r="X38" s="3">
        <v>7</v>
      </c>
      <c r="Y38" s="3">
        <v>2</v>
      </c>
      <c r="Z38" s="3">
        <v>2</v>
      </c>
      <c r="AA38" s="3" t="s">
        <v>280</v>
      </c>
      <c r="AB38" s="3">
        <v>1</v>
      </c>
      <c r="AC38" s="3" t="s">
        <v>281</v>
      </c>
      <c r="AD38" s="4" t="s">
        <v>955</v>
      </c>
      <c r="AN38" s="4" t="s">
        <v>958</v>
      </c>
    </row>
    <row r="39" spans="1:40" ht="14.25" customHeight="1" x14ac:dyDescent="0.3">
      <c r="A39" s="3">
        <v>20140181405</v>
      </c>
      <c r="B39" s="3">
        <v>2025</v>
      </c>
      <c r="C39" s="3">
        <v>7</v>
      </c>
      <c r="D39" s="3">
        <v>118</v>
      </c>
      <c r="E39" s="3">
        <v>7558</v>
      </c>
      <c r="F39" s="3" t="s">
        <v>302</v>
      </c>
      <c r="G39" s="3">
        <v>70159</v>
      </c>
      <c r="H39" s="3" t="s">
        <v>966</v>
      </c>
      <c r="I39" s="3" t="s">
        <v>137</v>
      </c>
      <c r="J39" s="3" t="s">
        <v>967</v>
      </c>
      <c r="K39" s="3" t="s">
        <v>969</v>
      </c>
      <c r="L39" s="3" t="s">
        <v>177</v>
      </c>
      <c r="M39" s="3" t="s">
        <v>970</v>
      </c>
      <c r="N39" s="3">
        <v>133446.35999999999</v>
      </c>
      <c r="O39" s="3">
        <v>18975</v>
      </c>
      <c r="P39" s="3">
        <v>1</v>
      </c>
      <c r="Q39" s="3" t="s">
        <v>273</v>
      </c>
      <c r="R39" s="3" t="s">
        <v>188</v>
      </c>
      <c r="S39" s="3">
        <v>35</v>
      </c>
      <c r="T39" s="3">
        <v>20</v>
      </c>
      <c r="U39" s="3">
        <v>2751426.15</v>
      </c>
      <c r="V39" s="3">
        <v>340980</v>
      </c>
      <c r="W39" s="3">
        <v>22</v>
      </c>
      <c r="X39" s="3">
        <v>7</v>
      </c>
      <c r="Y39" s="3">
        <v>2</v>
      </c>
      <c r="Z39" s="3">
        <v>2</v>
      </c>
      <c r="AA39" s="3" t="s">
        <v>280</v>
      </c>
      <c r="AB39" s="3">
        <v>1</v>
      </c>
      <c r="AC39" s="3" t="s">
        <v>281</v>
      </c>
      <c r="AD39" s="4" t="s">
        <v>973</v>
      </c>
      <c r="AN39" s="4" t="s">
        <v>978</v>
      </c>
    </row>
    <row r="40" spans="1:40" ht="14.25" customHeight="1" x14ac:dyDescent="0.3">
      <c r="A40" s="3">
        <v>20140181405</v>
      </c>
      <c r="B40" s="3">
        <v>2025</v>
      </c>
      <c r="C40" s="3">
        <v>8</v>
      </c>
      <c r="D40" s="3">
        <v>118</v>
      </c>
      <c r="E40" s="3">
        <v>7558</v>
      </c>
      <c r="F40" s="3" t="s">
        <v>262</v>
      </c>
      <c r="G40" s="3">
        <v>77497</v>
      </c>
      <c r="H40" s="3" t="s">
        <v>980</v>
      </c>
      <c r="I40" s="3" t="s">
        <v>137</v>
      </c>
      <c r="J40" s="3" t="s">
        <v>981</v>
      </c>
      <c r="K40" s="3" t="s">
        <v>982</v>
      </c>
      <c r="L40" s="3" t="s">
        <v>177</v>
      </c>
      <c r="M40" s="3" t="s">
        <v>983</v>
      </c>
      <c r="N40" s="3">
        <v>128184.38</v>
      </c>
      <c r="O40" s="3">
        <v>18975</v>
      </c>
      <c r="P40" s="3">
        <v>1</v>
      </c>
      <c r="Q40" s="3" t="s">
        <v>273</v>
      </c>
      <c r="R40" s="3" t="s">
        <v>188</v>
      </c>
      <c r="S40" s="3">
        <v>35</v>
      </c>
      <c r="T40" s="3">
        <v>20</v>
      </c>
      <c r="U40" s="3">
        <v>2751426.15</v>
      </c>
      <c r="V40" s="3">
        <v>340980</v>
      </c>
      <c r="W40" s="3">
        <v>22</v>
      </c>
      <c r="X40" s="3">
        <v>7</v>
      </c>
      <c r="Y40" s="3">
        <v>2</v>
      </c>
      <c r="Z40" s="3">
        <v>2</v>
      </c>
      <c r="AA40" s="3" t="s">
        <v>280</v>
      </c>
      <c r="AB40" s="3">
        <v>1</v>
      </c>
      <c r="AC40" s="3" t="s">
        <v>281</v>
      </c>
      <c r="AD40" s="4" t="s">
        <v>988</v>
      </c>
      <c r="AN40" s="4" t="s">
        <v>990</v>
      </c>
    </row>
    <row r="41" spans="1:40" ht="14.25" customHeight="1" x14ac:dyDescent="0.3">
      <c r="A41" s="3">
        <v>20140181405</v>
      </c>
      <c r="B41" s="3">
        <v>2025</v>
      </c>
      <c r="C41" s="3">
        <v>8</v>
      </c>
      <c r="D41" s="3">
        <v>118</v>
      </c>
      <c r="E41" s="3">
        <v>7558</v>
      </c>
      <c r="F41" s="3" t="s">
        <v>302</v>
      </c>
      <c r="G41" s="3">
        <v>77512</v>
      </c>
      <c r="H41" s="3" t="s">
        <v>980</v>
      </c>
      <c r="I41" s="3" t="s">
        <v>137</v>
      </c>
      <c r="J41" s="3" t="s">
        <v>994</v>
      </c>
      <c r="K41" s="3" t="s">
        <v>995</v>
      </c>
      <c r="L41" s="3" t="s">
        <v>177</v>
      </c>
      <c r="M41" s="3" t="s">
        <v>996</v>
      </c>
      <c r="N41" s="3">
        <v>133425.44</v>
      </c>
      <c r="O41" s="3">
        <v>18975</v>
      </c>
      <c r="P41" s="3">
        <v>1</v>
      </c>
      <c r="Q41" s="3" t="s">
        <v>273</v>
      </c>
      <c r="R41" s="3" t="s">
        <v>188</v>
      </c>
      <c r="S41" s="3">
        <v>35</v>
      </c>
      <c r="T41" s="3">
        <v>20</v>
      </c>
      <c r="U41" s="3">
        <v>2751426.15</v>
      </c>
      <c r="V41" s="3">
        <v>340980</v>
      </c>
      <c r="W41" s="3">
        <v>22</v>
      </c>
      <c r="X41" s="3">
        <v>7</v>
      </c>
      <c r="Y41" s="3">
        <v>2</v>
      </c>
      <c r="Z41" s="3">
        <v>2</v>
      </c>
      <c r="AA41" s="3" t="s">
        <v>280</v>
      </c>
      <c r="AB41" s="3">
        <v>1</v>
      </c>
      <c r="AC41" s="3" t="s">
        <v>281</v>
      </c>
      <c r="AD41" s="4" t="s">
        <v>1000</v>
      </c>
      <c r="AN41" s="4" t="s">
        <v>1004</v>
      </c>
    </row>
    <row r="42" spans="1:40" ht="14.25" customHeight="1" x14ac:dyDescent="0.3">
      <c r="A42" s="3">
        <v>20140181405</v>
      </c>
      <c r="B42" s="3">
        <v>2025</v>
      </c>
      <c r="C42" s="3">
        <v>8</v>
      </c>
      <c r="D42" s="3">
        <v>118</v>
      </c>
      <c r="E42" s="3">
        <v>7558</v>
      </c>
      <c r="F42" s="3" t="s">
        <v>302</v>
      </c>
      <c r="G42" s="3">
        <v>81639</v>
      </c>
      <c r="H42" s="3" t="s">
        <v>1008</v>
      </c>
      <c r="I42" s="3" t="s">
        <v>137</v>
      </c>
      <c r="J42" s="3" t="s">
        <v>1010</v>
      </c>
      <c r="K42" s="3" t="s">
        <v>995</v>
      </c>
      <c r="L42" s="3" t="s">
        <v>177</v>
      </c>
      <c r="M42" s="3" t="s">
        <v>1011</v>
      </c>
      <c r="N42" s="3">
        <v>143176.26</v>
      </c>
      <c r="O42" s="3">
        <v>690</v>
      </c>
      <c r="P42" s="3">
        <v>1</v>
      </c>
      <c r="Q42" s="3" t="s">
        <v>273</v>
      </c>
      <c r="R42" s="3" t="s">
        <v>188</v>
      </c>
      <c r="S42" s="3">
        <v>35</v>
      </c>
      <c r="T42" s="3">
        <v>20</v>
      </c>
      <c r="U42" s="3">
        <v>2751426.15</v>
      </c>
      <c r="V42" s="3">
        <v>340980</v>
      </c>
      <c r="W42" s="3">
        <v>22</v>
      </c>
      <c r="X42" s="3">
        <v>7</v>
      </c>
      <c r="Y42" s="3">
        <v>2</v>
      </c>
      <c r="Z42" s="3">
        <v>2</v>
      </c>
      <c r="AA42" s="3" t="s">
        <v>280</v>
      </c>
      <c r="AB42" s="3">
        <v>2</v>
      </c>
      <c r="AC42" s="3" t="s">
        <v>281</v>
      </c>
      <c r="AD42" s="4" t="s">
        <v>1012</v>
      </c>
      <c r="AE42" s="4" t="s">
        <v>1014</v>
      </c>
      <c r="AN42" s="4" t="s">
        <v>1023</v>
      </c>
    </row>
    <row r="43" spans="1:40" ht="14.25" customHeight="1" x14ac:dyDescent="0.3">
      <c r="A43" s="3">
        <v>20140181405</v>
      </c>
      <c r="B43" s="3">
        <v>2025</v>
      </c>
      <c r="C43" s="3">
        <v>8</v>
      </c>
      <c r="D43" s="3">
        <v>118</v>
      </c>
      <c r="E43" s="3">
        <v>7558</v>
      </c>
      <c r="F43" s="3" t="s">
        <v>302</v>
      </c>
      <c r="G43" s="3">
        <v>87180</v>
      </c>
      <c r="H43" s="3" t="s">
        <v>1028</v>
      </c>
      <c r="I43" s="3" t="s">
        <v>137</v>
      </c>
      <c r="J43" s="3" t="s">
        <v>1029</v>
      </c>
      <c r="K43" s="3" t="s">
        <v>995</v>
      </c>
      <c r="L43" s="3" t="s">
        <v>177</v>
      </c>
      <c r="M43" s="3" t="s">
        <v>1030</v>
      </c>
      <c r="N43" s="3">
        <v>136102.74</v>
      </c>
      <c r="O43" s="3">
        <v>18975</v>
      </c>
      <c r="P43" s="3">
        <v>1</v>
      </c>
      <c r="Q43" s="3" t="s">
        <v>273</v>
      </c>
      <c r="R43" s="3" t="s">
        <v>188</v>
      </c>
      <c r="S43" s="3">
        <v>35</v>
      </c>
      <c r="T43" s="3">
        <v>20</v>
      </c>
      <c r="U43" s="3">
        <v>2751426.15</v>
      </c>
      <c r="V43" s="3">
        <v>340980</v>
      </c>
      <c r="W43" s="3">
        <v>22</v>
      </c>
      <c r="X43" s="3">
        <v>7</v>
      </c>
      <c r="Y43" s="3">
        <v>2</v>
      </c>
      <c r="Z43" s="3">
        <v>2</v>
      </c>
      <c r="AA43" s="3" t="s">
        <v>280</v>
      </c>
      <c r="AB43" s="3">
        <v>1</v>
      </c>
      <c r="AC43" s="3" t="s">
        <v>281</v>
      </c>
      <c r="AD43" s="4" t="s">
        <v>1031</v>
      </c>
      <c r="AN43" s="4" t="s">
        <v>1037</v>
      </c>
    </row>
    <row r="44" spans="1:40" ht="14.25" customHeight="1" x14ac:dyDescent="0.3">
      <c r="A44" s="3">
        <v>20140181405</v>
      </c>
      <c r="B44" s="3">
        <v>2025</v>
      </c>
      <c r="C44" s="3">
        <v>9</v>
      </c>
      <c r="D44" s="3">
        <v>118</v>
      </c>
      <c r="E44" s="3">
        <v>7558</v>
      </c>
      <c r="F44" s="3" t="s">
        <v>262</v>
      </c>
      <c r="G44" s="3">
        <v>90464</v>
      </c>
      <c r="H44" s="3" t="s">
        <v>1042</v>
      </c>
      <c r="I44" s="3" t="s">
        <v>137</v>
      </c>
      <c r="J44" s="3" t="s">
        <v>1043</v>
      </c>
      <c r="K44" s="3" t="s">
        <v>1044</v>
      </c>
      <c r="L44" s="3" t="s">
        <v>177</v>
      </c>
      <c r="M44" s="3" t="s">
        <v>1045</v>
      </c>
      <c r="N44" s="3">
        <v>145323.75</v>
      </c>
      <c r="O44" s="3">
        <v>18975</v>
      </c>
      <c r="P44" s="3">
        <v>1</v>
      </c>
      <c r="Q44" s="3" t="s">
        <v>273</v>
      </c>
      <c r="R44" s="3" t="s">
        <v>188</v>
      </c>
      <c r="S44" s="3">
        <v>35</v>
      </c>
      <c r="T44" s="3">
        <v>20</v>
      </c>
      <c r="U44" s="3">
        <v>2751426.15</v>
      </c>
      <c r="V44" s="3">
        <v>340980</v>
      </c>
      <c r="W44" s="3">
        <v>22</v>
      </c>
      <c r="X44" s="3">
        <v>7</v>
      </c>
      <c r="Y44" s="3">
        <v>2</v>
      </c>
      <c r="Z44" s="3">
        <v>2</v>
      </c>
      <c r="AA44" s="3" t="s">
        <v>280</v>
      </c>
      <c r="AB44" s="3">
        <v>1</v>
      </c>
      <c r="AC44" s="3" t="s">
        <v>281</v>
      </c>
      <c r="AD44" s="4" t="s">
        <v>1051</v>
      </c>
      <c r="AN44" s="4" t="s">
        <v>1059</v>
      </c>
    </row>
    <row r="45" spans="1:40" ht="14.25" customHeight="1" x14ac:dyDescent="0.3">
      <c r="A45" s="3">
        <v>20140181405</v>
      </c>
      <c r="B45" s="3">
        <v>2025</v>
      </c>
      <c r="C45" s="3">
        <v>9</v>
      </c>
      <c r="D45" s="3">
        <v>118</v>
      </c>
      <c r="E45" s="3">
        <v>7558</v>
      </c>
      <c r="F45" s="3" t="s">
        <v>302</v>
      </c>
      <c r="G45" s="3">
        <v>93268</v>
      </c>
      <c r="H45" s="3" t="s">
        <v>410</v>
      </c>
      <c r="I45" s="3" t="s">
        <v>137</v>
      </c>
      <c r="J45" s="3" t="s">
        <v>1062</v>
      </c>
      <c r="K45" s="3" t="s">
        <v>1063</v>
      </c>
      <c r="L45" s="3" t="s">
        <v>177</v>
      </c>
      <c r="M45" s="3" t="s">
        <v>1064</v>
      </c>
      <c r="N45" s="3">
        <v>161516.10999999999</v>
      </c>
      <c r="O45" s="3">
        <v>18975</v>
      </c>
      <c r="P45" s="3">
        <v>1</v>
      </c>
      <c r="Q45" s="3" t="s">
        <v>273</v>
      </c>
      <c r="R45" s="3" t="s">
        <v>188</v>
      </c>
      <c r="S45" s="3">
        <v>35</v>
      </c>
      <c r="T45" s="3">
        <v>20</v>
      </c>
      <c r="U45" s="3">
        <v>2751426.15</v>
      </c>
      <c r="V45" s="3">
        <v>340980</v>
      </c>
      <c r="W45" s="3">
        <v>22</v>
      </c>
      <c r="X45" s="3">
        <v>7</v>
      </c>
      <c r="Y45" s="3">
        <v>2</v>
      </c>
      <c r="Z45" s="3">
        <v>2</v>
      </c>
      <c r="AA45" s="3" t="s">
        <v>280</v>
      </c>
      <c r="AB45" s="3">
        <v>1</v>
      </c>
      <c r="AC45" s="3" t="s">
        <v>281</v>
      </c>
      <c r="AD45" s="4" t="s">
        <v>1067</v>
      </c>
      <c r="AN45" s="4" t="s">
        <v>1073</v>
      </c>
    </row>
    <row r="46" spans="1:40" ht="14.25" customHeight="1" x14ac:dyDescent="0.3">
      <c r="A46" s="3">
        <v>20140181405</v>
      </c>
      <c r="B46" s="3">
        <v>2025</v>
      </c>
      <c r="C46" s="3">
        <v>9</v>
      </c>
      <c r="D46" s="3">
        <v>118</v>
      </c>
      <c r="E46" s="3">
        <v>7558</v>
      </c>
      <c r="F46" s="3" t="s">
        <v>302</v>
      </c>
      <c r="G46" s="3">
        <v>96261</v>
      </c>
      <c r="H46" s="3" t="s">
        <v>1074</v>
      </c>
      <c r="I46" s="3" t="s">
        <v>137</v>
      </c>
      <c r="J46" s="3" t="s">
        <v>1075</v>
      </c>
      <c r="K46" s="3" t="s">
        <v>1063</v>
      </c>
      <c r="L46" s="3" t="s">
        <v>177</v>
      </c>
      <c r="M46" s="3" t="s">
        <v>1076</v>
      </c>
      <c r="N46" s="3">
        <v>175214.8</v>
      </c>
      <c r="O46" s="3">
        <v>18975</v>
      </c>
      <c r="P46" s="3">
        <v>1</v>
      </c>
      <c r="Q46" s="3" t="s">
        <v>273</v>
      </c>
      <c r="R46" s="3" t="s">
        <v>188</v>
      </c>
      <c r="S46" s="3">
        <v>35</v>
      </c>
      <c r="T46" s="3">
        <v>20</v>
      </c>
      <c r="U46" s="3">
        <v>2751426.15</v>
      </c>
      <c r="V46" s="3">
        <v>340980</v>
      </c>
      <c r="W46" s="3">
        <v>22</v>
      </c>
      <c r="X46" s="3">
        <v>7</v>
      </c>
      <c r="Y46" s="3">
        <v>2</v>
      </c>
      <c r="Z46" s="3">
        <v>2</v>
      </c>
      <c r="AA46" s="3" t="s">
        <v>280</v>
      </c>
      <c r="AB46" s="3">
        <v>2</v>
      </c>
      <c r="AC46" s="3" t="s">
        <v>281</v>
      </c>
      <c r="AD46" s="4" t="s">
        <v>1078</v>
      </c>
      <c r="AE46" s="4" t="s">
        <v>1081</v>
      </c>
      <c r="AN46" s="4" t="s">
        <v>1086</v>
      </c>
    </row>
    <row r="47" spans="1:40" ht="14.25" customHeight="1" x14ac:dyDescent="0.3">
      <c r="A47" s="3">
        <v>20140181405</v>
      </c>
      <c r="B47" s="3">
        <v>2025</v>
      </c>
      <c r="C47" s="3">
        <v>9</v>
      </c>
      <c r="D47" s="3">
        <v>118</v>
      </c>
      <c r="E47" s="3">
        <v>7558</v>
      </c>
      <c r="F47" s="3" t="s">
        <v>919</v>
      </c>
      <c r="G47" s="3">
        <v>87786</v>
      </c>
      <c r="H47" s="3" t="s">
        <v>1089</v>
      </c>
      <c r="I47" s="3" t="s">
        <v>137</v>
      </c>
      <c r="J47" s="3" t="s">
        <v>1090</v>
      </c>
      <c r="K47" s="3" t="s">
        <v>1091</v>
      </c>
      <c r="L47" s="3" t="s">
        <v>177</v>
      </c>
      <c r="M47" s="3" t="s">
        <v>1092</v>
      </c>
      <c r="N47" s="3">
        <v>56588.27</v>
      </c>
      <c r="O47" s="3">
        <v>8280</v>
      </c>
      <c r="P47" s="3">
        <v>1</v>
      </c>
      <c r="Q47" s="3" t="s">
        <v>273</v>
      </c>
      <c r="R47" s="3" t="s">
        <v>188</v>
      </c>
      <c r="S47" s="3">
        <v>35</v>
      </c>
      <c r="T47" s="3">
        <v>20</v>
      </c>
      <c r="U47" s="3">
        <v>2751426.15</v>
      </c>
      <c r="V47" s="3">
        <v>340980</v>
      </c>
      <c r="W47" s="3">
        <v>22</v>
      </c>
      <c r="X47" s="3">
        <v>7</v>
      </c>
      <c r="Y47" s="3">
        <v>2</v>
      </c>
      <c r="Z47" s="3">
        <v>2</v>
      </c>
      <c r="AA47" s="3" t="s">
        <v>280</v>
      </c>
      <c r="AB47" s="3">
        <v>1</v>
      </c>
      <c r="AC47" s="3" t="s">
        <v>602</v>
      </c>
      <c r="AD47" s="4" t="s">
        <v>1099</v>
      </c>
    </row>
    <row r="48" spans="1:40" ht="14.25" customHeight="1" x14ac:dyDescent="0.3">
      <c r="A48" s="3">
        <v>20140181405</v>
      </c>
      <c r="B48" s="3">
        <v>2025</v>
      </c>
      <c r="C48" s="3">
        <v>9</v>
      </c>
      <c r="D48" s="3">
        <v>118</v>
      </c>
      <c r="E48" s="3">
        <v>7558</v>
      </c>
      <c r="F48" s="3" t="s">
        <v>919</v>
      </c>
      <c r="G48" s="3">
        <v>90466</v>
      </c>
      <c r="H48" s="3" t="s">
        <v>1089</v>
      </c>
      <c r="I48" s="3" t="s">
        <v>137</v>
      </c>
      <c r="J48" s="3" t="s">
        <v>1102</v>
      </c>
      <c r="K48" s="3" t="s">
        <v>1091</v>
      </c>
      <c r="L48" s="3" t="s">
        <v>177</v>
      </c>
      <c r="M48" s="3" t="s">
        <v>1103</v>
      </c>
      <c r="N48" s="3">
        <v>56588.27</v>
      </c>
      <c r="O48" s="3">
        <v>8280</v>
      </c>
      <c r="P48" s="3">
        <v>1</v>
      </c>
      <c r="Q48" s="3" t="s">
        <v>273</v>
      </c>
      <c r="R48" s="3" t="s">
        <v>188</v>
      </c>
      <c r="S48" s="3">
        <v>35</v>
      </c>
      <c r="T48" s="3">
        <v>20</v>
      </c>
      <c r="U48" s="3">
        <v>2751426.15</v>
      </c>
      <c r="V48" s="3">
        <v>340980</v>
      </c>
      <c r="W48" s="3">
        <v>22</v>
      </c>
      <c r="X48" s="3">
        <v>7</v>
      </c>
      <c r="Y48" s="3">
        <v>2</v>
      </c>
      <c r="Z48" s="3">
        <v>2</v>
      </c>
      <c r="AA48" s="3" t="s">
        <v>280</v>
      </c>
      <c r="AB48" s="3">
        <v>1</v>
      </c>
      <c r="AC48" s="3" t="s">
        <v>602</v>
      </c>
      <c r="AD48" s="4" t="s">
        <v>1104</v>
      </c>
    </row>
    <row r="49" spans="1:40" ht="14.25" customHeight="1" x14ac:dyDescent="0.3">
      <c r="A49" s="3">
        <v>20140181405</v>
      </c>
      <c r="B49" s="3">
        <v>2025</v>
      </c>
      <c r="C49" s="3">
        <v>10</v>
      </c>
      <c r="D49" s="3">
        <v>118</v>
      </c>
      <c r="E49" s="3">
        <v>7558</v>
      </c>
      <c r="F49" s="3" t="s">
        <v>302</v>
      </c>
      <c r="G49" s="3">
        <v>101649</v>
      </c>
      <c r="H49" s="3" t="s">
        <v>1109</v>
      </c>
      <c r="I49" s="3" t="s">
        <v>137</v>
      </c>
      <c r="J49" s="3" t="s">
        <v>1110</v>
      </c>
      <c r="K49" s="3" t="s">
        <v>1111</v>
      </c>
      <c r="L49" s="3" t="s">
        <v>177</v>
      </c>
      <c r="M49" s="3" t="s">
        <v>1112</v>
      </c>
      <c r="N49" s="3">
        <v>181261.15</v>
      </c>
      <c r="O49" s="3">
        <v>18975</v>
      </c>
      <c r="P49" s="3">
        <v>1</v>
      </c>
      <c r="Q49" s="3" t="s">
        <v>273</v>
      </c>
      <c r="R49" s="3" t="s">
        <v>188</v>
      </c>
      <c r="S49" s="3">
        <v>35</v>
      </c>
      <c r="T49" s="3">
        <v>20</v>
      </c>
      <c r="U49" s="3">
        <v>2751426.15</v>
      </c>
      <c r="V49" s="3">
        <v>340980</v>
      </c>
      <c r="W49" s="3">
        <v>22</v>
      </c>
      <c r="X49" s="3">
        <v>7</v>
      </c>
      <c r="Y49" s="3">
        <v>2</v>
      </c>
      <c r="Z49" s="3">
        <v>2</v>
      </c>
      <c r="AA49" s="3" t="s">
        <v>280</v>
      </c>
      <c r="AB49" s="3">
        <v>1</v>
      </c>
      <c r="AC49" s="3" t="s">
        <v>281</v>
      </c>
      <c r="AD49" s="4" t="s">
        <v>1115</v>
      </c>
      <c r="AN49" s="4" t="s">
        <v>1122</v>
      </c>
    </row>
    <row r="50" spans="1:40" ht="14.25" customHeight="1" x14ac:dyDescent="0.3">
      <c r="A50" s="3">
        <v>20140181405</v>
      </c>
      <c r="B50" s="3">
        <v>2025</v>
      </c>
      <c r="C50" s="3">
        <v>10</v>
      </c>
      <c r="D50" s="3">
        <v>118</v>
      </c>
      <c r="E50" s="3">
        <v>7558</v>
      </c>
      <c r="F50" s="3" t="s">
        <v>302</v>
      </c>
      <c r="G50" s="3">
        <v>106945</v>
      </c>
      <c r="H50" s="3" t="s">
        <v>1126</v>
      </c>
      <c r="I50" s="3" t="s">
        <v>137</v>
      </c>
      <c r="J50" s="3" t="s">
        <v>1127</v>
      </c>
      <c r="K50" s="3" t="s">
        <v>1111</v>
      </c>
      <c r="L50" s="3" t="s">
        <v>177</v>
      </c>
      <c r="M50" s="3" t="s">
        <v>1128</v>
      </c>
      <c r="N50" s="3">
        <v>172507.5</v>
      </c>
      <c r="O50" s="3">
        <v>18975</v>
      </c>
      <c r="P50" s="3">
        <v>1</v>
      </c>
      <c r="Q50" s="3" t="s">
        <v>273</v>
      </c>
      <c r="R50" s="3" t="s">
        <v>188</v>
      </c>
      <c r="S50" s="3">
        <v>35</v>
      </c>
      <c r="T50" s="3">
        <v>20</v>
      </c>
      <c r="U50" s="3">
        <v>2751426.15</v>
      </c>
      <c r="V50" s="3">
        <v>340980</v>
      </c>
      <c r="W50" s="3">
        <v>22</v>
      </c>
      <c r="X50" s="3">
        <v>7</v>
      </c>
      <c r="Y50" s="3">
        <v>2</v>
      </c>
      <c r="Z50" s="3">
        <v>2</v>
      </c>
      <c r="AA50" s="3" t="s">
        <v>280</v>
      </c>
      <c r="AB50" s="3">
        <v>1</v>
      </c>
      <c r="AC50" s="3" t="s">
        <v>281</v>
      </c>
      <c r="AD50" s="4" t="s">
        <v>1129</v>
      </c>
      <c r="AN50" s="4" t="s">
        <v>1136</v>
      </c>
    </row>
    <row r="51" spans="1:40" ht="14.25" customHeight="1" x14ac:dyDescent="0.3">
      <c r="A51" s="3">
        <v>20140181405</v>
      </c>
      <c r="B51" s="3">
        <v>2025</v>
      </c>
      <c r="C51" s="3">
        <v>10</v>
      </c>
      <c r="D51" s="3">
        <v>118</v>
      </c>
      <c r="E51" s="3">
        <v>7558</v>
      </c>
      <c r="F51" s="3" t="s">
        <v>302</v>
      </c>
      <c r="G51" s="3">
        <v>109775</v>
      </c>
      <c r="H51" s="3" t="s">
        <v>1139</v>
      </c>
      <c r="I51" s="3" t="s">
        <v>137</v>
      </c>
      <c r="J51" s="3" t="s">
        <v>1141</v>
      </c>
      <c r="K51" s="3" t="s">
        <v>1111</v>
      </c>
      <c r="L51" s="3" t="s">
        <v>177</v>
      </c>
      <c r="M51" s="3" t="s">
        <v>1142</v>
      </c>
      <c r="N51" s="3">
        <v>167958.35</v>
      </c>
      <c r="O51" s="3">
        <v>18975</v>
      </c>
      <c r="P51" s="3">
        <v>1</v>
      </c>
      <c r="Q51" s="3" t="s">
        <v>273</v>
      </c>
      <c r="R51" s="3" t="s">
        <v>188</v>
      </c>
      <c r="S51" s="3">
        <v>35</v>
      </c>
      <c r="T51" s="3">
        <v>20</v>
      </c>
      <c r="U51" s="3">
        <v>2751426.15</v>
      </c>
      <c r="V51" s="3">
        <v>340980</v>
      </c>
      <c r="W51" s="3">
        <v>22</v>
      </c>
      <c r="X51" s="3">
        <v>7</v>
      </c>
      <c r="Y51" s="3">
        <v>2</v>
      </c>
      <c r="Z51" s="3">
        <v>2</v>
      </c>
      <c r="AA51" s="3" t="s">
        <v>280</v>
      </c>
      <c r="AB51" s="3">
        <v>1</v>
      </c>
      <c r="AC51" s="3" t="s">
        <v>281</v>
      </c>
      <c r="AD51" s="4" t="s">
        <v>1143</v>
      </c>
      <c r="AN51" s="4" t="s">
        <v>1145</v>
      </c>
    </row>
    <row r="52" spans="1:40" ht="14.25" customHeight="1" x14ac:dyDescent="0.3">
      <c r="A52" s="3">
        <v>20140181405</v>
      </c>
      <c r="B52" s="3">
        <v>2025</v>
      </c>
      <c r="C52" s="3">
        <v>10</v>
      </c>
      <c r="D52" s="3">
        <v>118</v>
      </c>
      <c r="E52" s="3">
        <v>7558</v>
      </c>
      <c r="F52" s="3" t="s">
        <v>432</v>
      </c>
      <c r="G52" s="3">
        <v>101650</v>
      </c>
      <c r="H52" s="3" t="s">
        <v>1151</v>
      </c>
      <c r="I52" s="3" t="s">
        <v>137</v>
      </c>
      <c r="J52" s="3" t="s">
        <v>1152</v>
      </c>
      <c r="K52" s="3" t="s">
        <v>1153</v>
      </c>
      <c r="L52" s="3" t="s">
        <v>177</v>
      </c>
      <c r="M52" s="3" t="s">
        <v>1154</v>
      </c>
      <c r="N52" s="3">
        <v>195434.84</v>
      </c>
      <c r="O52" s="3">
        <v>16215</v>
      </c>
      <c r="P52" s="3">
        <v>1</v>
      </c>
      <c r="Q52" s="3" t="s">
        <v>273</v>
      </c>
      <c r="R52" s="3" t="s">
        <v>188</v>
      </c>
      <c r="S52" s="3">
        <v>35</v>
      </c>
      <c r="T52" s="3">
        <v>20</v>
      </c>
      <c r="U52" s="3">
        <v>2751426.15</v>
      </c>
      <c r="V52" s="3">
        <v>340980</v>
      </c>
      <c r="W52" s="3">
        <v>22</v>
      </c>
      <c r="X52" s="3">
        <v>7</v>
      </c>
      <c r="Y52" s="3">
        <v>2</v>
      </c>
      <c r="Z52" s="3">
        <v>2</v>
      </c>
      <c r="AA52" s="3" t="s">
        <v>280</v>
      </c>
      <c r="AB52" s="3">
        <v>2</v>
      </c>
      <c r="AC52" s="3" t="s">
        <v>281</v>
      </c>
      <c r="AD52" s="4" t="s">
        <v>1156</v>
      </c>
      <c r="AE52" s="4" t="s">
        <v>1157</v>
      </c>
      <c r="AN52" s="4" t="s">
        <v>1158</v>
      </c>
    </row>
    <row r="53" spans="1:40" ht="14.25" customHeight="1" x14ac:dyDescent="0.3">
      <c r="A53" s="3">
        <v>20140181405</v>
      </c>
      <c r="B53" s="3">
        <v>2025</v>
      </c>
      <c r="C53" s="3">
        <v>10</v>
      </c>
      <c r="D53" s="3">
        <v>118</v>
      </c>
      <c r="E53" s="3">
        <v>7558</v>
      </c>
      <c r="F53" s="3" t="s">
        <v>432</v>
      </c>
      <c r="G53" s="3">
        <v>101651</v>
      </c>
      <c r="H53" s="3" t="s">
        <v>1151</v>
      </c>
      <c r="I53" s="3" t="s">
        <v>137</v>
      </c>
      <c r="J53" s="3" t="s">
        <v>1166</v>
      </c>
      <c r="K53" s="3" t="s">
        <v>1153</v>
      </c>
      <c r="L53" s="3" t="s">
        <v>177</v>
      </c>
      <c r="M53" s="3" t="s">
        <v>1167</v>
      </c>
      <c r="N53" s="3">
        <v>132938.75</v>
      </c>
      <c r="O53" s="3">
        <v>18000</v>
      </c>
      <c r="P53" s="3">
        <v>1</v>
      </c>
      <c r="Q53" s="3" t="s">
        <v>273</v>
      </c>
      <c r="R53" s="3" t="s">
        <v>188</v>
      </c>
      <c r="S53" s="3">
        <v>35</v>
      </c>
      <c r="T53" s="3">
        <v>20</v>
      </c>
      <c r="U53" s="3">
        <v>2751426.15</v>
      </c>
      <c r="V53" s="3">
        <v>340980</v>
      </c>
      <c r="W53" s="3">
        <v>22</v>
      </c>
      <c r="X53" s="3">
        <v>7</v>
      </c>
      <c r="Y53" s="3">
        <v>2</v>
      </c>
      <c r="Z53" s="3">
        <v>2</v>
      </c>
      <c r="AA53" s="3" t="s">
        <v>280</v>
      </c>
      <c r="AB53" s="3">
        <v>1</v>
      </c>
      <c r="AC53" s="3" t="s">
        <v>281</v>
      </c>
      <c r="AD53" s="4" t="s">
        <v>1170</v>
      </c>
      <c r="AN53" s="4" t="s">
        <v>1171</v>
      </c>
    </row>
    <row r="54" spans="1:40" ht="14.25" customHeight="1" x14ac:dyDescent="0.3">
      <c r="A54" s="3">
        <v>20140181405</v>
      </c>
      <c r="B54" s="3">
        <v>2025</v>
      </c>
      <c r="C54" s="3">
        <v>11</v>
      </c>
      <c r="D54" s="3">
        <v>118</v>
      </c>
      <c r="E54" s="3">
        <v>7558</v>
      </c>
      <c r="F54" s="3" t="s">
        <v>919</v>
      </c>
      <c r="G54" s="3">
        <v>115678</v>
      </c>
      <c r="H54" s="3" t="s">
        <v>1172</v>
      </c>
      <c r="I54" s="3" t="s">
        <v>137</v>
      </c>
      <c r="J54" s="3" t="s">
        <v>1173</v>
      </c>
      <c r="K54" s="3" t="s">
        <v>1174</v>
      </c>
      <c r="L54" s="3" t="s">
        <v>177</v>
      </c>
      <c r="M54" s="3" t="s">
        <v>1175</v>
      </c>
      <c r="N54" s="3">
        <v>155526.42000000001</v>
      </c>
      <c r="O54" s="3">
        <v>16560</v>
      </c>
      <c r="P54" s="3">
        <v>1</v>
      </c>
      <c r="Q54" s="3" t="s">
        <v>273</v>
      </c>
      <c r="R54" s="3" t="s">
        <v>188</v>
      </c>
      <c r="S54" s="3">
        <v>35</v>
      </c>
      <c r="T54" s="3">
        <v>20</v>
      </c>
      <c r="U54" s="3">
        <v>2751426.15</v>
      </c>
      <c r="V54" s="3">
        <v>340980</v>
      </c>
      <c r="W54" s="3">
        <v>22</v>
      </c>
      <c r="X54" s="3">
        <v>7</v>
      </c>
      <c r="Y54" s="3">
        <v>2</v>
      </c>
      <c r="Z54" s="3">
        <v>2</v>
      </c>
      <c r="AA54" s="3" t="s">
        <v>280</v>
      </c>
      <c r="AB54" s="3">
        <v>1</v>
      </c>
      <c r="AC54" s="3" t="s">
        <v>281</v>
      </c>
      <c r="AD54" s="4" t="s">
        <v>1178</v>
      </c>
      <c r="AN54" s="4" t="s">
        <v>1185</v>
      </c>
    </row>
    <row r="55" spans="1:40" ht="14.25" customHeight="1" x14ac:dyDescent="0.3">
      <c r="A55" s="3">
        <v>20140181405</v>
      </c>
      <c r="B55" s="3">
        <v>2026</v>
      </c>
      <c r="C55" s="3">
        <v>3</v>
      </c>
      <c r="D55" s="3">
        <v>235</v>
      </c>
      <c r="E55" s="3">
        <v>6676</v>
      </c>
      <c r="F55" s="3" t="s">
        <v>1187</v>
      </c>
      <c r="G55" s="3">
        <v>17760</v>
      </c>
      <c r="H55" s="3" t="s">
        <v>1189</v>
      </c>
      <c r="I55" s="3" t="s">
        <v>137</v>
      </c>
      <c r="J55" s="3" t="s">
        <v>580</v>
      </c>
      <c r="K55" s="3" t="s">
        <v>1190</v>
      </c>
      <c r="L55" s="3" t="s">
        <v>177</v>
      </c>
      <c r="M55" s="3" t="s">
        <v>1191</v>
      </c>
      <c r="N55" s="3">
        <v>410.04</v>
      </c>
      <c r="O55" s="3">
        <v>60</v>
      </c>
      <c r="P55" s="3">
        <v>1</v>
      </c>
      <c r="Q55" s="3" t="s">
        <v>273</v>
      </c>
      <c r="R55" s="3" t="s">
        <v>188</v>
      </c>
      <c r="S55" s="3">
        <v>35</v>
      </c>
      <c r="T55" s="3">
        <v>20</v>
      </c>
      <c r="U55" s="3">
        <v>2751426.15</v>
      </c>
      <c r="V55" s="3">
        <v>340980</v>
      </c>
      <c r="W55" s="3">
        <v>22</v>
      </c>
      <c r="X55" s="3">
        <v>7</v>
      </c>
      <c r="Y55" s="3">
        <v>2</v>
      </c>
      <c r="Z55" s="3">
        <v>2</v>
      </c>
      <c r="AA55" s="3" t="s">
        <v>280</v>
      </c>
      <c r="AB55" s="3">
        <v>1</v>
      </c>
      <c r="AC55" s="3" t="s">
        <v>281</v>
      </c>
      <c r="AD55" s="4" t="s">
        <v>1192</v>
      </c>
      <c r="AN55" s="4" t="s">
        <v>1194</v>
      </c>
    </row>
    <row r="56" spans="1:40" ht="14.25" customHeight="1" x14ac:dyDescent="0.3">
      <c r="A56" s="3">
        <v>20140181405</v>
      </c>
      <c r="B56" s="3">
        <v>2026</v>
      </c>
      <c r="C56" s="3">
        <v>4</v>
      </c>
      <c r="D56" s="3">
        <v>118</v>
      </c>
      <c r="E56" s="3">
        <v>7558</v>
      </c>
      <c r="F56" s="3" t="s">
        <v>919</v>
      </c>
      <c r="G56" s="3">
        <v>35840</v>
      </c>
      <c r="H56" s="3" t="s">
        <v>1198</v>
      </c>
      <c r="I56" s="3" t="s">
        <v>137</v>
      </c>
      <c r="J56" s="3" t="s">
        <v>1200</v>
      </c>
      <c r="K56" s="3" t="s">
        <v>1201</v>
      </c>
      <c r="L56" s="3" t="s">
        <v>177</v>
      </c>
      <c r="M56" s="3" t="s">
        <v>1202</v>
      </c>
      <c r="N56" s="3">
        <v>66924.740000000005</v>
      </c>
      <c r="O56" s="3">
        <v>9660</v>
      </c>
      <c r="P56" s="3">
        <v>1</v>
      </c>
      <c r="Q56" s="3" t="s">
        <v>273</v>
      </c>
      <c r="R56" s="3" t="s">
        <v>188</v>
      </c>
      <c r="S56" s="3">
        <v>35</v>
      </c>
      <c r="T56" s="3">
        <v>20</v>
      </c>
      <c r="U56" s="3">
        <v>2751426.15</v>
      </c>
      <c r="V56" s="3">
        <v>340980</v>
      </c>
      <c r="W56" s="3">
        <v>22</v>
      </c>
      <c r="X56" s="3">
        <v>7</v>
      </c>
      <c r="Y56" s="3">
        <v>2</v>
      </c>
      <c r="Z56" s="3">
        <v>2</v>
      </c>
      <c r="AA56" s="3" t="s">
        <v>280</v>
      </c>
      <c r="AB56" s="3">
        <v>1</v>
      </c>
      <c r="AC56" s="3" t="s">
        <v>281</v>
      </c>
      <c r="AD56" s="4" t="s">
        <v>1204</v>
      </c>
      <c r="AN56" s="4" t="s">
        <v>1208</v>
      </c>
    </row>
    <row r="57" spans="1:40" ht="14.25" customHeight="1" x14ac:dyDescent="0.3">
      <c r="A57" s="3">
        <v>20140181405</v>
      </c>
      <c r="B57" s="3">
        <v>2024</v>
      </c>
      <c r="C57" s="3">
        <v>8</v>
      </c>
      <c r="D57" s="3">
        <v>118</v>
      </c>
      <c r="E57" s="3">
        <v>7558</v>
      </c>
      <c r="F57" s="3" t="s">
        <v>933</v>
      </c>
      <c r="G57" s="3">
        <v>74305</v>
      </c>
      <c r="H57" s="3" t="s">
        <v>1211</v>
      </c>
      <c r="I57" s="3" t="s">
        <v>137</v>
      </c>
      <c r="J57" s="3" t="s">
        <v>1215</v>
      </c>
      <c r="K57" s="3" t="s">
        <v>1216</v>
      </c>
      <c r="L57" s="3" t="s">
        <v>177</v>
      </c>
      <c r="M57" s="3" t="s">
        <v>1217</v>
      </c>
      <c r="N57" s="3">
        <v>103138.55</v>
      </c>
      <c r="S57" s="3">
        <v>35</v>
      </c>
      <c r="T57" s="3">
        <v>20</v>
      </c>
      <c r="U57" s="3">
        <v>2751426.15</v>
      </c>
      <c r="V57" s="3">
        <v>340980</v>
      </c>
      <c r="W57" s="3">
        <v>22</v>
      </c>
      <c r="X57" s="3">
        <v>7</v>
      </c>
      <c r="Y57" s="3">
        <v>2</v>
      </c>
      <c r="Z57" s="3">
        <v>2</v>
      </c>
      <c r="AA57" s="3" t="s">
        <v>280</v>
      </c>
      <c r="AB57" s="3">
        <v>1</v>
      </c>
      <c r="AC57" s="3" t="s">
        <v>281</v>
      </c>
      <c r="AD57" s="4" t="s">
        <v>1219</v>
      </c>
      <c r="AN57" s="4" t="s">
        <v>1221</v>
      </c>
    </row>
    <row r="58" spans="1:40" ht="14.25" customHeight="1" x14ac:dyDescent="0.3">
      <c r="A58" s="3">
        <v>20140181405</v>
      </c>
      <c r="B58" s="3">
        <v>2024</v>
      </c>
      <c r="C58" s="3">
        <v>8</v>
      </c>
      <c r="D58" s="3">
        <v>118</v>
      </c>
      <c r="E58" s="3">
        <v>7558</v>
      </c>
      <c r="F58" s="3" t="s">
        <v>302</v>
      </c>
      <c r="G58" s="3">
        <v>77707</v>
      </c>
      <c r="H58" s="3" t="s">
        <v>1224</v>
      </c>
      <c r="I58" s="3" t="s">
        <v>137</v>
      </c>
      <c r="J58" s="3" t="s">
        <v>1225</v>
      </c>
      <c r="K58" s="3" t="s">
        <v>1226</v>
      </c>
      <c r="L58" s="3" t="s">
        <v>177</v>
      </c>
      <c r="M58" s="3" t="s">
        <v>1227</v>
      </c>
      <c r="N58" s="3">
        <v>107656.49</v>
      </c>
      <c r="S58" s="3">
        <v>35</v>
      </c>
      <c r="T58" s="3">
        <v>20</v>
      </c>
      <c r="U58" s="3">
        <v>2751426.15</v>
      </c>
      <c r="V58" s="3">
        <v>340980</v>
      </c>
      <c r="W58" s="3">
        <v>22</v>
      </c>
      <c r="X58" s="3">
        <v>7</v>
      </c>
      <c r="Y58" s="3">
        <v>2</v>
      </c>
      <c r="Z58" s="3">
        <v>2</v>
      </c>
      <c r="AA58" s="3" t="s">
        <v>280</v>
      </c>
      <c r="AB58" s="3">
        <v>1</v>
      </c>
      <c r="AC58" s="3" t="s">
        <v>281</v>
      </c>
      <c r="AD58" s="4" t="s">
        <v>1228</v>
      </c>
      <c r="AN58" s="4" t="s">
        <v>1235</v>
      </c>
    </row>
    <row r="59" spans="1:40" ht="14.25" customHeight="1" x14ac:dyDescent="0.3">
      <c r="A59" s="3">
        <v>20140181405</v>
      </c>
      <c r="B59" s="3">
        <v>2024</v>
      </c>
      <c r="C59" s="3">
        <v>8</v>
      </c>
      <c r="D59" s="3">
        <v>118</v>
      </c>
      <c r="E59" s="3">
        <v>7558</v>
      </c>
      <c r="F59" s="3" t="s">
        <v>302</v>
      </c>
      <c r="G59" s="3">
        <v>80622</v>
      </c>
      <c r="H59" s="3" t="s">
        <v>1237</v>
      </c>
      <c r="I59" s="3" t="s">
        <v>137</v>
      </c>
      <c r="J59" s="3" t="s">
        <v>1238</v>
      </c>
      <c r="K59" s="3" t="s">
        <v>1226</v>
      </c>
      <c r="L59" s="3" t="s">
        <v>177</v>
      </c>
      <c r="M59" s="3" t="s">
        <v>1239</v>
      </c>
      <c r="N59" s="3">
        <v>96813.75</v>
      </c>
      <c r="S59" s="3">
        <v>35</v>
      </c>
      <c r="T59" s="3">
        <v>20</v>
      </c>
      <c r="U59" s="3">
        <v>2751426.15</v>
      </c>
      <c r="V59" s="3">
        <v>340980</v>
      </c>
      <c r="W59" s="3">
        <v>22</v>
      </c>
      <c r="X59" s="3">
        <v>7</v>
      </c>
      <c r="Y59" s="3">
        <v>2</v>
      </c>
      <c r="Z59" s="3">
        <v>2</v>
      </c>
      <c r="AA59" s="3" t="s">
        <v>280</v>
      </c>
      <c r="AB59" s="3">
        <v>1</v>
      </c>
      <c r="AC59" s="3" t="s">
        <v>281</v>
      </c>
      <c r="AD59" s="4" t="s">
        <v>1240</v>
      </c>
      <c r="AN59" s="4" t="s">
        <v>1244</v>
      </c>
    </row>
    <row r="60" spans="1:40" ht="14.25" customHeight="1" x14ac:dyDescent="0.3">
      <c r="A60" s="3">
        <v>20140181405</v>
      </c>
      <c r="B60" s="3">
        <v>2024</v>
      </c>
      <c r="C60" s="3">
        <v>8</v>
      </c>
      <c r="D60" s="3">
        <v>118</v>
      </c>
      <c r="E60" s="3">
        <v>7558</v>
      </c>
      <c r="F60" s="3" t="s">
        <v>302</v>
      </c>
      <c r="G60" s="3">
        <v>84134</v>
      </c>
      <c r="H60" s="3" t="s">
        <v>1247</v>
      </c>
      <c r="I60" s="3" t="s">
        <v>137</v>
      </c>
      <c r="J60" s="3" t="s">
        <v>1249</v>
      </c>
      <c r="K60" s="3" t="s">
        <v>1226</v>
      </c>
      <c r="L60" s="3" t="s">
        <v>177</v>
      </c>
      <c r="M60" s="3" t="s">
        <v>1251</v>
      </c>
      <c r="N60" s="3">
        <v>39056.22</v>
      </c>
      <c r="S60" s="3">
        <v>35</v>
      </c>
      <c r="T60" s="3">
        <v>20</v>
      </c>
      <c r="U60" s="3">
        <v>2751426.15</v>
      </c>
      <c r="V60" s="3">
        <v>340980</v>
      </c>
      <c r="W60" s="3">
        <v>22</v>
      </c>
      <c r="X60" s="3">
        <v>7</v>
      </c>
      <c r="Y60" s="3">
        <v>2</v>
      </c>
      <c r="Z60" s="3">
        <v>2</v>
      </c>
      <c r="AA60" s="3" t="s">
        <v>280</v>
      </c>
      <c r="AB60" s="3">
        <v>1</v>
      </c>
      <c r="AC60" s="3" t="s">
        <v>602</v>
      </c>
      <c r="AD60" s="4" t="s">
        <v>1252</v>
      </c>
    </row>
    <row r="61" spans="1:40" ht="14.25" customHeight="1" x14ac:dyDescent="0.3">
      <c r="A61" s="3">
        <v>20140181405</v>
      </c>
      <c r="B61" s="3">
        <v>2024</v>
      </c>
      <c r="C61" s="3">
        <v>7</v>
      </c>
      <c r="D61" s="3">
        <v>118</v>
      </c>
      <c r="E61" s="3">
        <v>7558</v>
      </c>
      <c r="F61" s="3" t="s">
        <v>302</v>
      </c>
      <c r="G61" s="3">
        <v>71139</v>
      </c>
      <c r="H61" s="3" t="s">
        <v>1254</v>
      </c>
      <c r="I61" s="3" t="s">
        <v>137</v>
      </c>
      <c r="J61" s="3" t="s">
        <v>1255</v>
      </c>
      <c r="K61" s="3" t="s">
        <v>1256</v>
      </c>
      <c r="L61" s="3" t="s">
        <v>177</v>
      </c>
      <c r="M61" s="3" t="s">
        <v>1257</v>
      </c>
      <c r="N61" s="3">
        <v>117570.84</v>
      </c>
      <c r="S61" s="3">
        <v>35</v>
      </c>
      <c r="T61" s="3">
        <v>20</v>
      </c>
      <c r="U61" s="3">
        <v>2751426.15</v>
      </c>
      <c r="V61" s="3">
        <v>340980</v>
      </c>
      <c r="W61" s="3">
        <v>22</v>
      </c>
      <c r="X61" s="3">
        <v>7</v>
      </c>
      <c r="Y61" s="3">
        <v>2</v>
      </c>
      <c r="Z61" s="3">
        <v>2</v>
      </c>
      <c r="AA61" s="3" t="s">
        <v>280</v>
      </c>
      <c r="AB61" s="3">
        <v>1</v>
      </c>
      <c r="AC61" s="3" t="s">
        <v>281</v>
      </c>
      <c r="AD61" s="4" t="s">
        <v>1261</v>
      </c>
      <c r="AN61" s="4" t="s">
        <v>1267</v>
      </c>
    </row>
    <row r="62" spans="1:40" ht="14.25" customHeight="1" x14ac:dyDescent="0.3">
      <c r="A62" s="3">
        <v>20140181405</v>
      </c>
      <c r="B62" s="3">
        <v>2024</v>
      </c>
      <c r="C62" s="3">
        <v>7</v>
      </c>
      <c r="D62" s="3">
        <v>118</v>
      </c>
      <c r="E62" s="3">
        <v>7558</v>
      </c>
      <c r="F62" s="3" t="s">
        <v>302</v>
      </c>
      <c r="G62" s="3">
        <v>71148</v>
      </c>
      <c r="H62" s="3" t="s">
        <v>1254</v>
      </c>
      <c r="I62" s="3" t="s">
        <v>137</v>
      </c>
      <c r="J62" s="3" t="s">
        <v>1273</v>
      </c>
      <c r="K62" s="3" t="s">
        <v>1256</v>
      </c>
      <c r="L62" s="3" t="s">
        <v>177</v>
      </c>
      <c r="M62" s="3" t="s">
        <v>1274</v>
      </c>
      <c r="N62" s="3">
        <v>47334.38</v>
      </c>
      <c r="S62" s="3">
        <v>35</v>
      </c>
      <c r="T62" s="3">
        <v>20</v>
      </c>
      <c r="U62" s="3">
        <v>2751426.15</v>
      </c>
      <c r="V62" s="3">
        <v>340980</v>
      </c>
      <c r="W62" s="3">
        <v>22</v>
      </c>
      <c r="X62" s="3">
        <v>7</v>
      </c>
      <c r="Y62" s="3">
        <v>2</v>
      </c>
      <c r="Z62" s="3">
        <v>2</v>
      </c>
      <c r="AA62" s="3" t="s">
        <v>280</v>
      </c>
      <c r="AB62" s="3">
        <v>1</v>
      </c>
      <c r="AC62" s="3" t="s">
        <v>281</v>
      </c>
      <c r="AD62" s="4" t="s">
        <v>1275</v>
      </c>
      <c r="AN62" s="4" t="s">
        <v>1277</v>
      </c>
    </row>
    <row r="63" spans="1:40" ht="14.25" customHeight="1" x14ac:dyDescent="0.3">
      <c r="A63" s="3">
        <v>20140181405</v>
      </c>
      <c r="B63" s="3">
        <v>2024</v>
      </c>
      <c r="C63" s="3">
        <v>6</v>
      </c>
      <c r="D63" s="3">
        <v>118</v>
      </c>
      <c r="E63" s="3">
        <v>7558</v>
      </c>
      <c r="F63" s="3" t="s">
        <v>265</v>
      </c>
      <c r="G63" s="3">
        <v>56067</v>
      </c>
      <c r="H63" s="3" t="s">
        <v>1281</v>
      </c>
      <c r="I63" s="3" t="s">
        <v>137</v>
      </c>
      <c r="J63" s="3" t="s">
        <v>1283</v>
      </c>
      <c r="K63" s="3" t="s">
        <v>1284</v>
      </c>
      <c r="L63" s="3" t="s">
        <v>177</v>
      </c>
      <c r="M63" s="3" t="s">
        <v>1285</v>
      </c>
      <c r="N63" s="3">
        <v>86593.71</v>
      </c>
      <c r="S63" s="3">
        <v>35</v>
      </c>
      <c r="T63" s="3">
        <v>20</v>
      </c>
      <c r="U63" s="3">
        <v>2751426.15</v>
      </c>
      <c r="V63" s="3">
        <v>340980</v>
      </c>
      <c r="W63" s="3">
        <v>22</v>
      </c>
      <c r="X63" s="3">
        <v>7</v>
      </c>
      <c r="Y63" s="3">
        <v>2</v>
      </c>
      <c r="Z63" s="3">
        <v>2</v>
      </c>
      <c r="AA63" s="3" t="s">
        <v>280</v>
      </c>
      <c r="AB63" s="3">
        <v>1</v>
      </c>
      <c r="AC63" s="3" t="s">
        <v>281</v>
      </c>
      <c r="AD63" s="4" t="s">
        <v>1287</v>
      </c>
      <c r="AN63" s="4" t="s">
        <v>1290</v>
      </c>
    </row>
    <row r="64" spans="1:40" ht="14.25" customHeight="1" x14ac:dyDescent="0.3">
      <c r="A64" s="3">
        <v>20140181405</v>
      </c>
      <c r="B64" s="3">
        <v>2024</v>
      </c>
      <c r="C64" s="3">
        <v>6</v>
      </c>
      <c r="D64" s="3">
        <v>118</v>
      </c>
      <c r="E64" s="3">
        <v>7558</v>
      </c>
      <c r="F64" s="3" t="s">
        <v>302</v>
      </c>
      <c r="G64" s="3">
        <v>59607</v>
      </c>
      <c r="H64" s="3" t="s">
        <v>1295</v>
      </c>
      <c r="I64" s="3" t="s">
        <v>137</v>
      </c>
      <c r="J64" s="3" t="s">
        <v>1297</v>
      </c>
      <c r="K64" s="3" t="s">
        <v>1298</v>
      </c>
      <c r="L64" s="3" t="s">
        <v>177</v>
      </c>
      <c r="M64" s="3" t="s">
        <v>1299</v>
      </c>
      <c r="N64" s="3">
        <v>87615</v>
      </c>
      <c r="S64" s="3">
        <v>35</v>
      </c>
      <c r="T64" s="3">
        <v>20</v>
      </c>
      <c r="U64" s="3">
        <v>2751426.15</v>
      </c>
      <c r="V64" s="3">
        <v>340980</v>
      </c>
      <c r="W64" s="3">
        <v>22</v>
      </c>
      <c r="X64" s="3">
        <v>7</v>
      </c>
      <c r="Y64" s="3">
        <v>2</v>
      </c>
      <c r="Z64" s="3">
        <v>2</v>
      </c>
      <c r="AA64" s="3" t="s">
        <v>280</v>
      </c>
      <c r="AB64" s="3">
        <v>1</v>
      </c>
      <c r="AC64" s="3" t="s">
        <v>281</v>
      </c>
      <c r="AD64" s="4" t="s">
        <v>1301</v>
      </c>
      <c r="AN64" s="4" t="s">
        <v>1306</v>
      </c>
    </row>
    <row r="65" spans="1:40" ht="14.25" customHeight="1" x14ac:dyDescent="0.3">
      <c r="A65" s="3">
        <v>20140181405</v>
      </c>
      <c r="B65" s="3">
        <v>2024</v>
      </c>
      <c r="C65" s="3">
        <v>11</v>
      </c>
      <c r="D65" s="3">
        <v>118</v>
      </c>
      <c r="E65" s="3">
        <v>7558</v>
      </c>
      <c r="F65" s="3" t="s">
        <v>302</v>
      </c>
      <c r="G65" s="3">
        <v>114459</v>
      </c>
      <c r="H65" s="3" t="s">
        <v>1307</v>
      </c>
      <c r="I65" s="3" t="s">
        <v>137</v>
      </c>
      <c r="J65" s="3" t="s">
        <v>1308</v>
      </c>
      <c r="K65" s="3" t="s">
        <v>1309</v>
      </c>
      <c r="L65" s="3" t="s">
        <v>177</v>
      </c>
      <c r="M65" s="3" t="s">
        <v>1310</v>
      </c>
      <c r="N65" s="3">
        <v>64721.25</v>
      </c>
      <c r="S65" s="3">
        <v>35</v>
      </c>
      <c r="T65" s="3">
        <v>20</v>
      </c>
      <c r="U65" s="3">
        <v>2751426.15</v>
      </c>
      <c r="V65" s="3">
        <v>340980</v>
      </c>
      <c r="W65" s="3">
        <v>22</v>
      </c>
      <c r="X65" s="3">
        <v>7</v>
      </c>
      <c r="Y65" s="3">
        <v>2</v>
      </c>
      <c r="Z65" s="3">
        <v>2</v>
      </c>
      <c r="AA65" s="3" t="s">
        <v>280</v>
      </c>
      <c r="AB65" s="3">
        <v>1</v>
      </c>
      <c r="AC65" s="3" t="s">
        <v>281</v>
      </c>
      <c r="AD65" s="4" t="s">
        <v>1311</v>
      </c>
      <c r="AN65" s="4" t="s">
        <v>1324</v>
      </c>
    </row>
    <row r="66" spans="1:40" ht="14.25" customHeight="1" x14ac:dyDescent="0.3">
      <c r="A66" s="3">
        <v>20140181405</v>
      </c>
      <c r="B66" s="3">
        <v>2024</v>
      </c>
      <c r="C66" s="3">
        <v>11</v>
      </c>
      <c r="D66" s="3">
        <v>118</v>
      </c>
      <c r="E66" s="3">
        <v>7558</v>
      </c>
      <c r="F66" s="3" t="s">
        <v>302</v>
      </c>
      <c r="G66" s="3">
        <v>117101</v>
      </c>
      <c r="H66" s="3" t="s">
        <v>835</v>
      </c>
      <c r="I66" s="3" t="s">
        <v>137</v>
      </c>
      <c r="J66" s="3" t="s">
        <v>1327</v>
      </c>
      <c r="K66" s="3" t="s">
        <v>1309</v>
      </c>
      <c r="L66" s="3" t="s">
        <v>177</v>
      </c>
      <c r="M66" s="3" t="s">
        <v>1328</v>
      </c>
      <c r="N66" s="3">
        <v>100093.13</v>
      </c>
      <c r="S66" s="3">
        <v>35</v>
      </c>
      <c r="T66" s="3">
        <v>20</v>
      </c>
      <c r="U66" s="3">
        <v>2751426.15</v>
      </c>
      <c r="V66" s="3">
        <v>340980</v>
      </c>
      <c r="W66" s="3">
        <v>22</v>
      </c>
      <c r="X66" s="3">
        <v>7</v>
      </c>
      <c r="Y66" s="3">
        <v>2</v>
      </c>
      <c r="Z66" s="3">
        <v>2</v>
      </c>
      <c r="AA66" s="3" t="s">
        <v>280</v>
      </c>
      <c r="AB66" s="3">
        <v>1</v>
      </c>
      <c r="AC66" s="3" t="s">
        <v>281</v>
      </c>
      <c r="AD66" s="4" t="s">
        <v>1329</v>
      </c>
      <c r="AN66" s="4" t="s">
        <v>1330</v>
      </c>
    </row>
    <row r="67" spans="1:40" ht="14.25" customHeight="1" x14ac:dyDescent="0.3">
      <c r="A67" s="3">
        <v>20140181405</v>
      </c>
      <c r="B67" s="3">
        <v>2024</v>
      </c>
      <c r="C67" s="3">
        <v>11</v>
      </c>
      <c r="D67" s="3">
        <v>118</v>
      </c>
      <c r="E67" s="3">
        <v>7558</v>
      </c>
      <c r="F67" s="3" t="s">
        <v>302</v>
      </c>
      <c r="G67" s="3">
        <v>117358</v>
      </c>
      <c r="H67" s="3" t="s">
        <v>846</v>
      </c>
      <c r="I67" s="3" t="s">
        <v>137</v>
      </c>
      <c r="J67" s="3" t="s">
        <v>1336</v>
      </c>
      <c r="K67" s="3" t="s">
        <v>1309</v>
      </c>
      <c r="L67" s="3" t="s">
        <v>177</v>
      </c>
      <c r="M67" s="3" t="s">
        <v>1337</v>
      </c>
      <c r="N67" s="3">
        <v>106255.09</v>
      </c>
      <c r="S67" s="3">
        <v>35</v>
      </c>
      <c r="T67" s="3">
        <v>20</v>
      </c>
      <c r="U67" s="3">
        <v>2751426.15</v>
      </c>
      <c r="V67" s="3">
        <v>340980</v>
      </c>
      <c r="W67" s="3">
        <v>22</v>
      </c>
      <c r="X67" s="3">
        <v>7</v>
      </c>
      <c r="Y67" s="3">
        <v>2</v>
      </c>
      <c r="Z67" s="3">
        <v>2</v>
      </c>
      <c r="AA67" s="3" t="s">
        <v>280</v>
      </c>
      <c r="AB67" s="3">
        <v>1</v>
      </c>
      <c r="AC67" s="3" t="s">
        <v>281</v>
      </c>
      <c r="AD67" s="4" t="s">
        <v>1338</v>
      </c>
      <c r="AN67" s="4" t="s">
        <v>1342</v>
      </c>
    </row>
    <row r="68" spans="1:40" ht="14.25" customHeight="1" x14ac:dyDescent="0.3">
      <c r="A68" s="3">
        <v>20140181405</v>
      </c>
      <c r="B68" s="3">
        <v>2024</v>
      </c>
      <c r="C68" s="3">
        <v>9</v>
      </c>
      <c r="D68" s="3">
        <v>118</v>
      </c>
      <c r="E68" s="3">
        <v>7558</v>
      </c>
      <c r="F68" s="3" t="s">
        <v>265</v>
      </c>
      <c r="G68" s="3">
        <v>95438</v>
      </c>
      <c r="H68" s="3" t="s">
        <v>900</v>
      </c>
      <c r="I68" s="3" t="s">
        <v>137</v>
      </c>
      <c r="J68" s="3" t="s">
        <v>1343</v>
      </c>
      <c r="K68" s="3" t="s">
        <v>1344</v>
      </c>
      <c r="L68" s="3" t="s">
        <v>177</v>
      </c>
      <c r="M68" s="3" t="s">
        <v>1345</v>
      </c>
      <c r="N68" s="3">
        <v>69023.98</v>
      </c>
      <c r="S68" s="3">
        <v>35</v>
      </c>
      <c r="T68" s="3">
        <v>20</v>
      </c>
      <c r="U68" s="3">
        <v>2751426.15</v>
      </c>
      <c r="V68" s="3">
        <v>340980</v>
      </c>
      <c r="W68" s="3">
        <v>22</v>
      </c>
      <c r="X68" s="3">
        <v>7</v>
      </c>
      <c r="Y68" s="3">
        <v>2</v>
      </c>
      <c r="Z68" s="3">
        <v>2</v>
      </c>
      <c r="AA68" s="3" t="s">
        <v>280</v>
      </c>
      <c r="AB68" s="3">
        <v>1</v>
      </c>
      <c r="AC68" s="3" t="s">
        <v>281</v>
      </c>
      <c r="AD68" s="4" t="s">
        <v>1346</v>
      </c>
      <c r="AN68" s="4" t="s">
        <v>1351</v>
      </c>
    </row>
    <row r="69" spans="1:40" ht="14.25" customHeight="1" x14ac:dyDescent="0.3">
      <c r="A69" s="3">
        <v>20140181405</v>
      </c>
      <c r="B69" s="3">
        <v>2024</v>
      </c>
      <c r="C69" s="3">
        <v>9</v>
      </c>
      <c r="D69" s="3">
        <v>118</v>
      </c>
      <c r="E69" s="3">
        <v>7558</v>
      </c>
      <c r="F69" s="3" t="s">
        <v>302</v>
      </c>
      <c r="G69" s="3">
        <v>92447</v>
      </c>
      <c r="H69" s="3" t="s">
        <v>859</v>
      </c>
      <c r="I69" s="3" t="s">
        <v>137</v>
      </c>
      <c r="J69" s="3" t="s">
        <v>1355</v>
      </c>
      <c r="K69" s="3" t="s">
        <v>1356</v>
      </c>
      <c r="L69" s="3" t="s">
        <v>177</v>
      </c>
      <c r="M69" s="3" t="s">
        <v>1357</v>
      </c>
      <c r="N69" s="3">
        <v>214183.49</v>
      </c>
      <c r="S69" s="3">
        <v>35</v>
      </c>
      <c r="T69" s="3">
        <v>20</v>
      </c>
      <c r="U69" s="3">
        <v>2751426.15</v>
      </c>
      <c r="V69" s="3">
        <v>340980</v>
      </c>
      <c r="W69" s="3">
        <v>22</v>
      </c>
      <c r="X69" s="3">
        <v>7</v>
      </c>
      <c r="Y69" s="3">
        <v>2</v>
      </c>
      <c r="Z69" s="3">
        <v>2</v>
      </c>
      <c r="AA69" s="3" t="s">
        <v>280</v>
      </c>
      <c r="AB69" s="3">
        <v>2</v>
      </c>
      <c r="AC69" s="3" t="s">
        <v>281</v>
      </c>
      <c r="AD69" s="4" t="s">
        <v>1358</v>
      </c>
      <c r="AE69" s="4" t="s">
        <v>1360</v>
      </c>
      <c r="AN69" s="4" t="s">
        <v>1364</v>
      </c>
    </row>
    <row r="70" spans="1:40" ht="14.25" customHeight="1" x14ac:dyDescent="0.3">
      <c r="A70" s="3">
        <v>20479595276</v>
      </c>
      <c r="B70" s="3">
        <v>2024</v>
      </c>
      <c r="C70" s="3">
        <v>1</v>
      </c>
      <c r="D70" s="3">
        <v>46</v>
      </c>
      <c r="E70" s="3">
        <v>5901</v>
      </c>
      <c r="F70" s="3" t="s">
        <v>432</v>
      </c>
      <c r="G70" s="3">
        <v>54018</v>
      </c>
      <c r="H70" s="3" t="s">
        <v>1368</v>
      </c>
      <c r="I70" s="3" t="s">
        <v>137</v>
      </c>
      <c r="J70" s="3" t="s">
        <v>1370</v>
      </c>
      <c r="K70" s="3" t="s">
        <v>1371</v>
      </c>
      <c r="L70" s="3" t="s">
        <v>217</v>
      </c>
      <c r="M70" s="3" t="s">
        <v>1372</v>
      </c>
      <c r="N70" s="3">
        <v>389217.09</v>
      </c>
      <c r="O70" s="3">
        <v>1750</v>
      </c>
      <c r="P70" s="3">
        <v>2</v>
      </c>
      <c r="Q70" s="3" t="s">
        <v>1373</v>
      </c>
      <c r="R70" s="3" t="s">
        <v>188</v>
      </c>
      <c r="S70" s="3">
        <v>24</v>
      </c>
      <c r="T70" s="3">
        <v>13</v>
      </c>
      <c r="U70" s="3">
        <v>2710595.26</v>
      </c>
      <c r="V70" s="3">
        <v>351435</v>
      </c>
      <c r="W70" s="3">
        <v>30</v>
      </c>
      <c r="X70" s="3">
        <v>8</v>
      </c>
      <c r="Y70" s="3">
        <v>2</v>
      </c>
      <c r="Z70" s="3">
        <v>2</v>
      </c>
      <c r="AA70" s="3" t="s">
        <v>1375</v>
      </c>
      <c r="AB70" s="3">
        <v>2</v>
      </c>
      <c r="AC70" s="3" t="s">
        <v>281</v>
      </c>
      <c r="AD70" s="4" t="s">
        <v>1377</v>
      </c>
      <c r="AE70" s="4" t="s">
        <v>1382</v>
      </c>
      <c r="AN70" s="4" t="s">
        <v>1383</v>
      </c>
    </row>
    <row r="71" spans="1:40" ht="14.25" customHeight="1" x14ac:dyDescent="0.3">
      <c r="A71" s="3">
        <v>20479595276</v>
      </c>
      <c r="B71" s="3">
        <v>2025</v>
      </c>
      <c r="C71" s="3">
        <v>3</v>
      </c>
      <c r="D71" s="3">
        <v>46</v>
      </c>
      <c r="E71" s="3">
        <v>5901</v>
      </c>
      <c r="F71" s="3" t="s">
        <v>432</v>
      </c>
      <c r="G71" s="3">
        <v>11906</v>
      </c>
      <c r="H71" s="3" t="s">
        <v>1385</v>
      </c>
      <c r="I71" s="3" t="s">
        <v>137</v>
      </c>
      <c r="J71" s="3" t="s">
        <v>643</v>
      </c>
      <c r="K71" s="3" t="s">
        <v>1386</v>
      </c>
      <c r="L71" s="3" t="s">
        <v>217</v>
      </c>
      <c r="M71" s="3" t="s">
        <v>1388</v>
      </c>
      <c r="N71" s="3">
        <v>389046.245</v>
      </c>
      <c r="O71" s="3">
        <v>56925</v>
      </c>
      <c r="P71" s="3">
        <v>2</v>
      </c>
      <c r="Q71" s="3" t="s">
        <v>1373</v>
      </c>
      <c r="R71" s="3" t="s">
        <v>188</v>
      </c>
      <c r="S71" s="3">
        <v>24</v>
      </c>
      <c r="T71" s="3">
        <v>13</v>
      </c>
      <c r="U71" s="3">
        <v>2710595.26</v>
      </c>
      <c r="V71" s="3">
        <v>351435</v>
      </c>
      <c r="W71" s="3">
        <v>30</v>
      </c>
      <c r="X71" s="3">
        <v>8</v>
      </c>
      <c r="Y71" s="3">
        <v>2</v>
      </c>
      <c r="Z71" s="3">
        <v>2</v>
      </c>
      <c r="AA71" s="3" t="s">
        <v>1375</v>
      </c>
      <c r="AB71" s="3">
        <v>1</v>
      </c>
      <c r="AC71" s="3" t="s">
        <v>602</v>
      </c>
      <c r="AD71" s="4" t="s">
        <v>1393</v>
      </c>
    </row>
    <row r="72" spans="1:40" ht="14.25" customHeight="1" x14ac:dyDescent="0.3">
      <c r="A72" s="3">
        <v>20479595276</v>
      </c>
      <c r="B72" s="3">
        <v>2025</v>
      </c>
      <c r="C72" s="3">
        <v>8</v>
      </c>
      <c r="D72" s="3">
        <v>46</v>
      </c>
      <c r="E72" s="3">
        <v>5901</v>
      </c>
      <c r="F72" s="3" t="s">
        <v>1396</v>
      </c>
      <c r="G72" s="3">
        <v>29702</v>
      </c>
      <c r="H72" s="3" t="s">
        <v>1397</v>
      </c>
      <c r="I72" s="3" t="s">
        <v>137</v>
      </c>
      <c r="J72" s="3" t="s">
        <v>1083</v>
      </c>
      <c r="K72" s="3" t="s">
        <v>1398</v>
      </c>
      <c r="L72" s="3" t="s">
        <v>217</v>
      </c>
      <c r="M72" s="3" t="s">
        <v>1399</v>
      </c>
      <c r="N72" s="3">
        <v>167026.63</v>
      </c>
      <c r="O72" s="3">
        <v>20700</v>
      </c>
      <c r="P72" s="3">
        <v>2</v>
      </c>
      <c r="Q72" s="3" t="s">
        <v>1373</v>
      </c>
      <c r="R72" s="3" t="s">
        <v>188</v>
      </c>
      <c r="S72" s="3">
        <v>24</v>
      </c>
      <c r="T72" s="3">
        <v>13</v>
      </c>
      <c r="U72" s="3">
        <v>2710595.26</v>
      </c>
      <c r="V72" s="3">
        <v>351435</v>
      </c>
      <c r="W72" s="3">
        <v>30</v>
      </c>
      <c r="X72" s="3">
        <v>8</v>
      </c>
      <c r="Y72" s="3">
        <v>2</v>
      </c>
      <c r="Z72" s="3">
        <v>2</v>
      </c>
      <c r="AA72" s="3" t="s">
        <v>1375</v>
      </c>
      <c r="AB72" s="3">
        <v>1</v>
      </c>
      <c r="AC72" s="3" t="s">
        <v>602</v>
      </c>
      <c r="AD72" s="4" t="s">
        <v>1400</v>
      </c>
    </row>
    <row r="73" spans="1:40" ht="14.25" customHeight="1" x14ac:dyDescent="0.3">
      <c r="A73" s="3">
        <v>20479595276</v>
      </c>
      <c r="B73" s="3">
        <v>2025</v>
      </c>
      <c r="C73" s="3">
        <v>8</v>
      </c>
      <c r="D73" s="3">
        <v>46</v>
      </c>
      <c r="E73" s="3">
        <v>5901</v>
      </c>
      <c r="F73" s="3" t="s">
        <v>1396</v>
      </c>
      <c r="G73" s="3">
        <v>32150</v>
      </c>
      <c r="H73" s="3" t="s">
        <v>1401</v>
      </c>
      <c r="I73" s="3" t="s">
        <v>137</v>
      </c>
      <c r="J73" s="3" t="s">
        <v>1302</v>
      </c>
      <c r="K73" s="3" t="s">
        <v>1398</v>
      </c>
      <c r="L73" s="3" t="s">
        <v>217</v>
      </c>
      <c r="M73" s="3" t="s">
        <v>1402</v>
      </c>
      <c r="N73" s="3">
        <v>139941.84599999999</v>
      </c>
      <c r="O73" s="3">
        <v>20670</v>
      </c>
      <c r="P73" s="3">
        <v>2</v>
      </c>
      <c r="Q73" s="3" t="s">
        <v>1373</v>
      </c>
      <c r="R73" s="3" t="s">
        <v>188</v>
      </c>
      <c r="S73" s="3">
        <v>24</v>
      </c>
      <c r="T73" s="3">
        <v>13</v>
      </c>
      <c r="U73" s="3">
        <v>2710595.26</v>
      </c>
      <c r="V73" s="3">
        <v>351435</v>
      </c>
      <c r="W73" s="3">
        <v>30</v>
      </c>
      <c r="X73" s="3">
        <v>8</v>
      </c>
      <c r="Y73" s="3">
        <v>2</v>
      </c>
      <c r="Z73" s="3">
        <v>2</v>
      </c>
      <c r="AA73" s="3" t="s">
        <v>1375</v>
      </c>
      <c r="AB73" s="3">
        <v>1</v>
      </c>
      <c r="AC73" s="3" t="s">
        <v>281</v>
      </c>
      <c r="AD73" s="4" t="s">
        <v>1405</v>
      </c>
      <c r="AN73" s="4" t="s">
        <v>1409</v>
      </c>
    </row>
    <row r="74" spans="1:40" ht="14.25" customHeight="1" x14ac:dyDescent="0.3">
      <c r="A74" s="3">
        <v>20479595276</v>
      </c>
      <c r="B74" s="3">
        <v>2025</v>
      </c>
      <c r="C74" s="3">
        <v>8</v>
      </c>
      <c r="D74" s="3">
        <v>46</v>
      </c>
      <c r="E74" s="3">
        <v>5901</v>
      </c>
      <c r="F74" s="3" t="s">
        <v>262</v>
      </c>
      <c r="G74" s="3">
        <v>32163</v>
      </c>
      <c r="H74" s="3" t="s">
        <v>1413</v>
      </c>
      <c r="I74" s="3" t="s">
        <v>137</v>
      </c>
      <c r="J74" s="3" t="s">
        <v>1340</v>
      </c>
      <c r="K74" s="3" t="s">
        <v>1415</v>
      </c>
      <c r="L74" s="3" t="s">
        <v>217</v>
      </c>
      <c r="M74" s="3" t="s">
        <v>1416</v>
      </c>
      <c r="N74" s="3">
        <v>124368.647</v>
      </c>
      <c r="O74" s="3">
        <v>18975</v>
      </c>
      <c r="P74" s="3">
        <v>2</v>
      </c>
      <c r="Q74" s="3" t="s">
        <v>1373</v>
      </c>
      <c r="R74" s="3" t="s">
        <v>188</v>
      </c>
      <c r="S74" s="3">
        <v>24</v>
      </c>
      <c r="T74" s="3">
        <v>13</v>
      </c>
      <c r="U74" s="3">
        <v>2710595.26</v>
      </c>
      <c r="V74" s="3">
        <v>351435</v>
      </c>
      <c r="W74" s="3">
        <v>30</v>
      </c>
      <c r="X74" s="3">
        <v>8</v>
      </c>
      <c r="Y74" s="3">
        <v>2</v>
      </c>
      <c r="Z74" s="3">
        <v>2</v>
      </c>
      <c r="AA74" s="3" t="s">
        <v>1375</v>
      </c>
      <c r="AB74" s="3">
        <v>1</v>
      </c>
      <c r="AC74" s="3" t="s">
        <v>281</v>
      </c>
      <c r="AD74" s="4" t="s">
        <v>1417</v>
      </c>
      <c r="AN74" s="4" t="s">
        <v>1421</v>
      </c>
    </row>
    <row r="75" spans="1:40" ht="14.25" customHeight="1" x14ac:dyDescent="0.3">
      <c r="A75" s="3">
        <v>20479595276</v>
      </c>
      <c r="B75" s="3">
        <v>2025</v>
      </c>
      <c r="C75" s="3">
        <v>8</v>
      </c>
      <c r="D75" s="3">
        <v>46</v>
      </c>
      <c r="E75" s="3">
        <v>5901</v>
      </c>
      <c r="F75" s="3" t="s">
        <v>262</v>
      </c>
      <c r="G75" s="3">
        <v>32253</v>
      </c>
      <c r="H75" s="3" t="s">
        <v>1413</v>
      </c>
      <c r="I75" s="3" t="s">
        <v>137</v>
      </c>
      <c r="J75" s="3" t="s">
        <v>1394</v>
      </c>
      <c r="K75" s="3" t="s">
        <v>1415</v>
      </c>
      <c r="L75" s="3" t="s">
        <v>217</v>
      </c>
      <c r="M75" s="3" t="s">
        <v>1422</v>
      </c>
      <c r="N75" s="3">
        <v>124368.64</v>
      </c>
      <c r="O75" s="3">
        <v>18975</v>
      </c>
      <c r="P75" s="3">
        <v>2</v>
      </c>
      <c r="Q75" s="3" t="s">
        <v>1373</v>
      </c>
      <c r="R75" s="3" t="s">
        <v>188</v>
      </c>
      <c r="S75" s="3">
        <v>24</v>
      </c>
      <c r="T75" s="3">
        <v>13</v>
      </c>
      <c r="U75" s="3">
        <v>2710595.26</v>
      </c>
      <c r="V75" s="3">
        <v>351435</v>
      </c>
      <c r="W75" s="3">
        <v>30</v>
      </c>
      <c r="X75" s="3">
        <v>8</v>
      </c>
      <c r="Y75" s="3">
        <v>2</v>
      </c>
      <c r="Z75" s="3">
        <v>2</v>
      </c>
      <c r="AA75" s="3" t="s">
        <v>1375</v>
      </c>
      <c r="AB75" s="3">
        <v>1</v>
      </c>
      <c r="AC75" s="3" t="s">
        <v>281</v>
      </c>
      <c r="AD75" s="4" t="s">
        <v>1423</v>
      </c>
      <c r="AN75" s="4" t="s">
        <v>1430</v>
      </c>
    </row>
    <row r="76" spans="1:40" ht="14.25" customHeight="1" x14ac:dyDescent="0.3">
      <c r="A76" s="3">
        <v>20479595276</v>
      </c>
      <c r="B76" s="3">
        <v>2025</v>
      </c>
      <c r="C76" s="3">
        <v>8</v>
      </c>
      <c r="D76" s="3">
        <v>46</v>
      </c>
      <c r="E76" s="3">
        <v>5901</v>
      </c>
      <c r="F76" s="3" t="s">
        <v>302</v>
      </c>
      <c r="G76" s="3">
        <v>29699</v>
      </c>
      <c r="H76" s="3" t="s">
        <v>1397</v>
      </c>
      <c r="I76" s="3" t="s">
        <v>137</v>
      </c>
      <c r="J76" s="3" t="s">
        <v>1138</v>
      </c>
      <c r="K76" s="3" t="s">
        <v>1436</v>
      </c>
      <c r="L76" s="3" t="s">
        <v>217</v>
      </c>
      <c r="M76" s="3" t="s">
        <v>1437</v>
      </c>
      <c r="N76" s="3">
        <v>125650.26</v>
      </c>
      <c r="O76" s="3">
        <v>19320</v>
      </c>
      <c r="P76" s="3">
        <v>2</v>
      </c>
      <c r="Q76" s="3" t="s">
        <v>1373</v>
      </c>
      <c r="R76" s="3" t="s">
        <v>188</v>
      </c>
      <c r="S76" s="3">
        <v>24</v>
      </c>
      <c r="T76" s="3">
        <v>13</v>
      </c>
      <c r="U76" s="3">
        <v>2710595.26</v>
      </c>
      <c r="V76" s="3">
        <v>351435</v>
      </c>
      <c r="W76" s="3">
        <v>30</v>
      </c>
      <c r="X76" s="3">
        <v>8</v>
      </c>
      <c r="Y76" s="3">
        <v>2</v>
      </c>
      <c r="Z76" s="3">
        <v>2</v>
      </c>
      <c r="AA76" s="3" t="s">
        <v>1375</v>
      </c>
      <c r="AB76" s="3">
        <v>1</v>
      </c>
      <c r="AC76" s="3" t="s">
        <v>281</v>
      </c>
      <c r="AD76" s="4" t="s">
        <v>1438</v>
      </c>
      <c r="AN76" s="4" t="s">
        <v>1442</v>
      </c>
    </row>
    <row r="77" spans="1:40" ht="14.25" customHeight="1" x14ac:dyDescent="0.3">
      <c r="A77" s="3">
        <v>20479595276</v>
      </c>
      <c r="B77" s="3">
        <v>2025</v>
      </c>
      <c r="C77" s="3">
        <v>9</v>
      </c>
      <c r="D77" s="3">
        <v>46</v>
      </c>
      <c r="E77" s="3">
        <v>5901</v>
      </c>
      <c r="F77" s="3" t="s">
        <v>302</v>
      </c>
      <c r="G77" s="3">
        <v>35747</v>
      </c>
      <c r="H77" s="3" t="s">
        <v>1448</v>
      </c>
      <c r="I77" s="3" t="s">
        <v>137</v>
      </c>
      <c r="J77" s="3" t="s">
        <v>1449</v>
      </c>
      <c r="K77" s="3" t="s">
        <v>1450</v>
      </c>
      <c r="L77" s="3" t="s">
        <v>217</v>
      </c>
      <c r="M77" s="3" t="s">
        <v>1451</v>
      </c>
      <c r="N77" s="3">
        <v>170884.35</v>
      </c>
      <c r="O77" s="3">
        <v>19320</v>
      </c>
      <c r="P77" s="3">
        <v>2</v>
      </c>
      <c r="Q77" s="3" t="s">
        <v>1373</v>
      </c>
      <c r="R77" s="3" t="s">
        <v>188</v>
      </c>
      <c r="S77" s="3">
        <v>24</v>
      </c>
      <c r="T77" s="3">
        <v>13</v>
      </c>
      <c r="U77" s="3">
        <v>2710595.26</v>
      </c>
      <c r="V77" s="3">
        <v>351435</v>
      </c>
      <c r="W77" s="3">
        <v>30</v>
      </c>
      <c r="X77" s="3">
        <v>8</v>
      </c>
      <c r="Y77" s="3">
        <v>2</v>
      </c>
      <c r="Z77" s="3">
        <v>2</v>
      </c>
      <c r="AA77" s="3" t="s">
        <v>1375</v>
      </c>
      <c r="AB77" s="3">
        <v>1</v>
      </c>
      <c r="AC77" s="3" t="s">
        <v>281</v>
      </c>
      <c r="AD77" s="4" t="s">
        <v>1453</v>
      </c>
      <c r="AN77" s="4" t="s">
        <v>1454</v>
      </c>
    </row>
    <row r="78" spans="1:40" ht="14.25" customHeight="1" x14ac:dyDescent="0.3">
      <c r="A78" s="3">
        <v>20479595276</v>
      </c>
      <c r="B78" s="3">
        <v>2025</v>
      </c>
      <c r="C78" s="3">
        <v>9</v>
      </c>
      <c r="D78" s="3">
        <v>46</v>
      </c>
      <c r="E78" s="3">
        <v>7620</v>
      </c>
      <c r="F78" s="3" t="s">
        <v>302</v>
      </c>
      <c r="G78" s="3">
        <v>35915</v>
      </c>
      <c r="H78" s="3" t="s">
        <v>1074</v>
      </c>
      <c r="I78" s="3" t="s">
        <v>137</v>
      </c>
      <c r="J78" s="3" t="s">
        <v>1460</v>
      </c>
      <c r="K78" s="3" t="s">
        <v>1461</v>
      </c>
      <c r="L78" s="3" t="s">
        <v>217</v>
      </c>
      <c r="M78" s="3" t="s">
        <v>1462</v>
      </c>
      <c r="N78" s="3">
        <v>177789.02</v>
      </c>
      <c r="O78" s="3">
        <v>18975</v>
      </c>
      <c r="P78" s="3">
        <v>2</v>
      </c>
      <c r="Q78" s="3" t="s">
        <v>1373</v>
      </c>
      <c r="R78" s="3" t="s">
        <v>188</v>
      </c>
      <c r="S78" s="3">
        <v>24</v>
      </c>
      <c r="T78" s="3">
        <v>13</v>
      </c>
      <c r="U78" s="3">
        <v>2710595.26</v>
      </c>
      <c r="V78" s="3">
        <v>351435</v>
      </c>
      <c r="W78" s="3">
        <v>30</v>
      </c>
      <c r="X78" s="3">
        <v>8</v>
      </c>
      <c r="Y78" s="3">
        <v>2</v>
      </c>
      <c r="Z78" s="3">
        <v>2</v>
      </c>
      <c r="AA78" s="3" t="s">
        <v>1375</v>
      </c>
      <c r="AB78" s="3">
        <v>1</v>
      </c>
      <c r="AC78" s="3" t="s">
        <v>281</v>
      </c>
      <c r="AD78" s="4" t="s">
        <v>1465</v>
      </c>
      <c r="AN78" s="4" t="s">
        <v>1467</v>
      </c>
    </row>
    <row r="79" spans="1:40" ht="14.25" customHeight="1" x14ac:dyDescent="0.3">
      <c r="A79" s="3">
        <v>20479595276</v>
      </c>
      <c r="B79" s="3">
        <v>2025</v>
      </c>
      <c r="C79" s="3">
        <v>9</v>
      </c>
      <c r="D79" s="3">
        <v>46</v>
      </c>
      <c r="E79" s="3">
        <v>7620</v>
      </c>
      <c r="F79" s="3" t="s">
        <v>302</v>
      </c>
      <c r="G79" s="3">
        <v>35916</v>
      </c>
      <c r="H79" s="3" t="s">
        <v>1074</v>
      </c>
      <c r="I79" s="3" t="s">
        <v>137</v>
      </c>
      <c r="J79" s="3" t="s">
        <v>1468</v>
      </c>
      <c r="K79" s="3" t="s">
        <v>1461</v>
      </c>
      <c r="L79" s="3" t="s">
        <v>217</v>
      </c>
      <c r="M79" s="3" t="s">
        <v>1469</v>
      </c>
      <c r="N79" s="3">
        <v>177789.02</v>
      </c>
      <c r="O79" s="3">
        <v>18975</v>
      </c>
      <c r="P79" s="3">
        <v>2</v>
      </c>
      <c r="Q79" s="3" t="s">
        <v>1373</v>
      </c>
      <c r="R79" s="3" t="s">
        <v>188</v>
      </c>
      <c r="S79" s="3">
        <v>24</v>
      </c>
      <c r="T79" s="3">
        <v>13</v>
      </c>
      <c r="U79" s="3">
        <v>2710595.26</v>
      </c>
      <c r="V79" s="3">
        <v>351435</v>
      </c>
      <c r="W79" s="3">
        <v>30</v>
      </c>
      <c r="X79" s="3">
        <v>8</v>
      </c>
      <c r="Y79" s="3">
        <v>2</v>
      </c>
      <c r="Z79" s="3">
        <v>2</v>
      </c>
      <c r="AA79" s="3" t="s">
        <v>1375</v>
      </c>
      <c r="AB79" s="3">
        <v>1</v>
      </c>
      <c r="AC79" s="3" t="s">
        <v>281</v>
      </c>
      <c r="AD79" s="4" t="s">
        <v>1472</v>
      </c>
      <c r="AN79" s="4" t="s">
        <v>1477</v>
      </c>
    </row>
    <row r="80" spans="1:40" ht="14.25" customHeight="1" x14ac:dyDescent="0.3">
      <c r="A80" s="3">
        <v>20479595276</v>
      </c>
      <c r="B80" s="3">
        <v>2025</v>
      </c>
      <c r="C80" s="3">
        <v>9</v>
      </c>
      <c r="D80" s="3">
        <v>46</v>
      </c>
      <c r="E80" s="3">
        <v>5901</v>
      </c>
      <c r="F80" s="3" t="s">
        <v>262</v>
      </c>
      <c r="G80" s="3">
        <v>32161</v>
      </c>
      <c r="H80" s="3" t="s">
        <v>1448</v>
      </c>
      <c r="I80" s="3" t="s">
        <v>137</v>
      </c>
      <c r="J80" s="3" t="s">
        <v>1322</v>
      </c>
      <c r="K80" s="3" t="s">
        <v>1479</v>
      </c>
      <c r="L80" s="3" t="s">
        <v>217</v>
      </c>
      <c r="M80" s="3" t="s">
        <v>1480</v>
      </c>
      <c r="N80" s="3">
        <v>172489.66</v>
      </c>
      <c r="O80" s="3">
        <v>20000</v>
      </c>
      <c r="P80" s="3">
        <v>2</v>
      </c>
      <c r="Q80" s="3" t="s">
        <v>1373</v>
      </c>
      <c r="R80" s="3" t="s">
        <v>188</v>
      </c>
      <c r="S80" s="3">
        <v>24</v>
      </c>
      <c r="T80" s="3">
        <v>13</v>
      </c>
      <c r="U80" s="3">
        <v>2710595.26</v>
      </c>
      <c r="V80" s="3">
        <v>351435</v>
      </c>
      <c r="W80" s="3">
        <v>30</v>
      </c>
      <c r="X80" s="3">
        <v>8</v>
      </c>
      <c r="Y80" s="3">
        <v>2</v>
      </c>
      <c r="Z80" s="3">
        <v>2</v>
      </c>
      <c r="AA80" s="3" t="s">
        <v>1375</v>
      </c>
      <c r="AB80" s="3">
        <v>1</v>
      </c>
      <c r="AC80" s="3" t="s">
        <v>281</v>
      </c>
      <c r="AD80" s="4" t="s">
        <v>1481</v>
      </c>
      <c r="AN80" s="4" t="s">
        <v>1482</v>
      </c>
    </row>
    <row r="81" spans="1:40" ht="14.25" customHeight="1" x14ac:dyDescent="0.3">
      <c r="A81" s="3">
        <v>20479595276</v>
      </c>
      <c r="B81" s="3">
        <v>2025</v>
      </c>
      <c r="C81" s="3">
        <v>10</v>
      </c>
      <c r="D81" s="3">
        <v>46</v>
      </c>
      <c r="E81" s="3">
        <v>5901</v>
      </c>
      <c r="F81" s="3" t="s">
        <v>432</v>
      </c>
      <c r="G81" s="3">
        <v>39351</v>
      </c>
      <c r="H81" s="3" t="s">
        <v>1126</v>
      </c>
      <c r="I81" s="3" t="s">
        <v>137</v>
      </c>
      <c r="J81" s="3" t="s">
        <v>1487</v>
      </c>
      <c r="K81" s="3" t="s">
        <v>1488</v>
      </c>
      <c r="L81" s="3" t="s">
        <v>217</v>
      </c>
      <c r="M81" s="3" t="s">
        <v>1489</v>
      </c>
      <c r="N81" s="3">
        <v>156253.43</v>
      </c>
      <c r="O81" s="3">
        <v>3000</v>
      </c>
      <c r="P81" s="3">
        <v>2</v>
      </c>
      <c r="Q81" s="3" t="s">
        <v>1373</v>
      </c>
      <c r="R81" s="3" t="s">
        <v>188</v>
      </c>
      <c r="S81" s="3">
        <v>24</v>
      </c>
      <c r="T81" s="3">
        <v>13</v>
      </c>
      <c r="U81" s="3">
        <v>2710595.26</v>
      </c>
      <c r="V81" s="3">
        <v>351435</v>
      </c>
      <c r="W81" s="3">
        <v>30</v>
      </c>
      <c r="X81" s="3">
        <v>8</v>
      </c>
      <c r="Y81" s="3">
        <v>2</v>
      </c>
      <c r="Z81" s="3">
        <v>2</v>
      </c>
      <c r="AA81" s="3" t="s">
        <v>1375</v>
      </c>
      <c r="AB81" s="3">
        <v>2</v>
      </c>
      <c r="AC81" s="3" t="s">
        <v>281</v>
      </c>
      <c r="AD81" s="4" t="s">
        <v>1490</v>
      </c>
      <c r="AE81" s="4" t="s">
        <v>1494</v>
      </c>
      <c r="AN81" s="4" t="s">
        <v>1497</v>
      </c>
    </row>
    <row r="82" spans="1:40" ht="14.25" customHeight="1" x14ac:dyDescent="0.3">
      <c r="A82" s="3">
        <v>20479595276</v>
      </c>
      <c r="B82" s="3">
        <v>2025</v>
      </c>
      <c r="C82" s="3">
        <v>10</v>
      </c>
      <c r="D82" s="3">
        <v>46</v>
      </c>
      <c r="E82" s="3">
        <v>5901</v>
      </c>
      <c r="F82" s="3" t="s">
        <v>432</v>
      </c>
      <c r="G82" s="3">
        <v>39360</v>
      </c>
      <c r="H82" s="3" t="s">
        <v>1126</v>
      </c>
      <c r="I82" s="3" t="s">
        <v>137</v>
      </c>
      <c r="J82" s="3" t="s">
        <v>1503</v>
      </c>
      <c r="K82" s="3" t="s">
        <v>1488</v>
      </c>
      <c r="L82" s="3" t="s">
        <v>217</v>
      </c>
      <c r="M82" s="3" t="s">
        <v>1504</v>
      </c>
      <c r="N82" s="3">
        <v>313746.98</v>
      </c>
      <c r="O82" s="3">
        <v>37950</v>
      </c>
      <c r="P82" s="3">
        <v>2</v>
      </c>
      <c r="Q82" s="3" t="s">
        <v>1373</v>
      </c>
      <c r="R82" s="3" t="s">
        <v>188</v>
      </c>
      <c r="S82" s="3">
        <v>24</v>
      </c>
      <c r="T82" s="3">
        <v>13</v>
      </c>
      <c r="U82" s="3">
        <v>2710595.26</v>
      </c>
      <c r="V82" s="3">
        <v>351435</v>
      </c>
      <c r="W82" s="3">
        <v>30</v>
      </c>
      <c r="X82" s="3">
        <v>8</v>
      </c>
      <c r="Y82" s="3">
        <v>2</v>
      </c>
      <c r="Z82" s="3">
        <v>2</v>
      </c>
      <c r="AA82" s="3" t="s">
        <v>1375</v>
      </c>
      <c r="AB82" s="3">
        <v>1</v>
      </c>
      <c r="AC82" s="3" t="s">
        <v>281</v>
      </c>
      <c r="AD82" s="4" t="s">
        <v>1505</v>
      </c>
      <c r="AN82" s="4" t="s">
        <v>1506</v>
      </c>
    </row>
    <row r="83" spans="1:40" ht="14.25" customHeight="1" x14ac:dyDescent="0.3">
      <c r="A83" s="3">
        <v>20479595276</v>
      </c>
      <c r="B83" s="3">
        <v>2025</v>
      </c>
      <c r="C83" s="3">
        <v>11</v>
      </c>
      <c r="D83" s="3">
        <v>46</v>
      </c>
      <c r="E83" s="3">
        <v>5901</v>
      </c>
      <c r="F83" s="3" t="s">
        <v>432</v>
      </c>
      <c r="G83" s="3">
        <v>48083</v>
      </c>
      <c r="H83" s="3" t="s">
        <v>1509</v>
      </c>
      <c r="I83" s="3" t="s">
        <v>137</v>
      </c>
      <c r="J83" s="3" t="s">
        <v>1510</v>
      </c>
      <c r="K83" s="3" t="s">
        <v>1511</v>
      </c>
      <c r="L83" s="3" t="s">
        <v>217</v>
      </c>
      <c r="M83" s="3" t="s">
        <v>1513</v>
      </c>
      <c r="N83" s="3">
        <v>313746.98</v>
      </c>
      <c r="O83" s="3">
        <v>37950</v>
      </c>
      <c r="P83" s="3">
        <v>2</v>
      </c>
      <c r="Q83" s="3" t="s">
        <v>1373</v>
      </c>
      <c r="R83" s="3" t="s">
        <v>188</v>
      </c>
      <c r="S83" s="3">
        <v>24</v>
      </c>
      <c r="T83" s="3">
        <v>13</v>
      </c>
      <c r="U83" s="3">
        <v>2710595.26</v>
      </c>
      <c r="V83" s="3">
        <v>351435</v>
      </c>
      <c r="W83" s="3">
        <v>30</v>
      </c>
      <c r="X83" s="3">
        <v>8</v>
      </c>
      <c r="Y83" s="3">
        <v>2</v>
      </c>
      <c r="Z83" s="3">
        <v>2</v>
      </c>
      <c r="AA83" s="3" t="s">
        <v>1375</v>
      </c>
      <c r="AB83" s="3">
        <v>1</v>
      </c>
      <c r="AC83" s="3" t="s">
        <v>602</v>
      </c>
      <c r="AD83" s="4" t="s">
        <v>1518</v>
      </c>
    </row>
    <row r="84" spans="1:40" ht="14.25" customHeight="1" x14ac:dyDescent="0.3">
      <c r="A84" s="3">
        <v>20479595276</v>
      </c>
      <c r="B84" s="3">
        <v>2025</v>
      </c>
      <c r="C84" s="3">
        <v>11</v>
      </c>
      <c r="D84" s="3">
        <v>46</v>
      </c>
      <c r="E84" s="3">
        <v>5901</v>
      </c>
      <c r="F84" s="3" t="s">
        <v>432</v>
      </c>
      <c r="G84" s="3">
        <v>48084</v>
      </c>
      <c r="H84" s="3" t="s">
        <v>1509</v>
      </c>
      <c r="I84" s="3" t="s">
        <v>137</v>
      </c>
      <c r="J84" s="3" t="s">
        <v>1521</v>
      </c>
      <c r="K84" s="3" t="s">
        <v>1511</v>
      </c>
      <c r="L84" s="3" t="s">
        <v>217</v>
      </c>
      <c r="M84" s="3" t="s">
        <v>1522</v>
      </c>
      <c r="N84" s="3">
        <v>313746.98</v>
      </c>
      <c r="O84" s="3">
        <v>37950</v>
      </c>
      <c r="P84" s="3">
        <v>2</v>
      </c>
      <c r="Q84" s="3" t="s">
        <v>1373</v>
      </c>
      <c r="R84" s="3" t="s">
        <v>188</v>
      </c>
      <c r="S84" s="3">
        <v>24</v>
      </c>
      <c r="T84" s="3">
        <v>13</v>
      </c>
      <c r="U84" s="3">
        <v>2710595.26</v>
      </c>
      <c r="V84" s="3">
        <v>351435</v>
      </c>
      <c r="W84" s="3">
        <v>30</v>
      </c>
      <c r="X84" s="3">
        <v>8</v>
      </c>
      <c r="Y84" s="3">
        <v>2</v>
      </c>
      <c r="Z84" s="3">
        <v>2</v>
      </c>
      <c r="AA84" s="3" t="s">
        <v>1375</v>
      </c>
      <c r="AB84" s="3">
        <v>1</v>
      </c>
      <c r="AC84" s="3" t="s">
        <v>602</v>
      </c>
      <c r="AD84" s="4" t="s">
        <v>1523</v>
      </c>
    </row>
    <row r="85" spans="1:40" ht="14.25" customHeight="1" x14ac:dyDescent="0.3">
      <c r="A85" s="3">
        <v>20479595276</v>
      </c>
      <c r="B85" s="3">
        <v>2024</v>
      </c>
      <c r="C85" s="3">
        <v>1</v>
      </c>
      <c r="D85" s="3">
        <v>118</v>
      </c>
      <c r="E85" s="3">
        <v>5901</v>
      </c>
      <c r="F85" s="3" t="s">
        <v>1524</v>
      </c>
      <c r="G85" s="3">
        <v>2506</v>
      </c>
      <c r="H85" s="3" t="s">
        <v>1526</v>
      </c>
      <c r="I85" s="3" t="s">
        <v>137</v>
      </c>
      <c r="J85" s="3" t="s">
        <v>338</v>
      </c>
      <c r="K85" s="3" t="s">
        <v>1527</v>
      </c>
      <c r="L85" s="3" t="s">
        <v>217</v>
      </c>
      <c r="M85" s="3" t="s">
        <v>1529</v>
      </c>
      <c r="N85" s="3">
        <v>12592.5</v>
      </c>
      <c r="S85" s="3">
        <v>24</v>
      </c>
      <c r="T85" s="3">
        <v>13</v>
      </c>
      <c r="U85" s="3">
        <v>2710595.26</v>
      </c>
      <c r="V85" s="3">
        <v>351435</v>
      </c>
      <c r="W85" s="3">
        <v>30</v>
      </c>
      <c r="X85" s="3">
        <v>8</v>
      </c>
      <c r="Y85" s="3">
        <v>2</v>
      </c>
      <c r="Z85" s="3">
        <v>2</v>
      </c>
      <c r="AA85" s="3" t="s">
        <v>1375</v>
      </c>
      <c r="AB85" s="3">
        <v>4</v>
      </c>
      <c r="AC85" s="3" t="s">
        <v>281</v>
      </c>
      <c r="AD85" s="4" t="s">
        <v>1534</v>
      </c>
      <c r="AE85" s="4" t="s">
        <v>1536</v>
      </c>
      <c r="AF85" s="4" t="s">
        <v>1542</v>
      </c>
      <c r="AG85" s="4" t="s">
        <v>1544</v>
      </c>
      <c r="AN85" s="4" t="s">
        <v>1545</v>
      </c>
    </row>
    <row r="86" spans="1:40" ht="14.25" customHeight="1" x14ac:dyDescent="0.3">
      <c r="A86" s="3">
        <v>20479595276</v>
      </c>
      <c r="B86" s="3">
        <v>2024</v>
      </c>
      <c r="C86" s="3">
        <v>1</v>
      </c>
      <c r="D86" s="3">
        <v>118</v>
      </c>
      <c r="E86" s="3">
        <v>5901</v>
      </c>
      <c r="F86" s="3" t="s">
        <v>302</v>
      </c>
      <c r="G86" s="3">
        <v>9186</v>
      </c>
      <c r="H86" s="3" t="s">
        <v>363</v>
      </c>
      <c r="I86" s="3" t="s">
        <v>137</v>
      </c>
      <c r="J86" s="3" t="s">
        <v>472</v>
      </c>
      <c r="K86" s="3" t="s">
        <v>1548</v>
      </c>
      <c r="L86" s="3" t="s">
        <v>217</v>
      </c>
      <c r="M86" s="3" t="s">
        <v>1549</v>
      </c>
      <c r="N86" s="3">
        <v>7392.98</v>
      </c>
      <c r="S86" s="3">
        <v>24</v>
      </c>
      <c r="T86" s="3">
        <v>13</v>
      </c>
      <c r="U86" s="3">
        <v>2710595.26</v>
      </c>
      <c r="V86" s="3">
        <v>351435</v>
      </c>
      <c r="W86" s="3">
        <v>30</v>
      </c>
      <c r="X86" s="3">
        <v>8</v>
      </c>
      <c r="Y86" s="3">
        <v>2</v>
      </c>
      <c r="Z86" s="3">
        <v>2</v>
      </c>
      <c r="AA86" s="3" t="s">
        <v>1375</v>
      </c>
      <c r="AB86" s="3">
        <v>1</v>
      </c>
      <c r="AC86" s="3" t="s">
        <v>281</v>
      </c>
      <c r="AD86" s="4" t="s">
        <v>1551</v>
      </c>
      <c r="AN86" s="4" t="s">
        <v>1555</v>
      </c>
    </row>
    <row r="87" spans="1:40" ht="14.25" customHeight="1" x14ac:dyDescent="0.3">
      <c r="A87" s="3">
        <v>20479595276</v>
      </c>
      <c r="B87" s="3">
        <v>2024</v>
      </c>
      <c r="C87" s="3">
        <v>2</v>
      </c>
      <c r="D87" s="3">
        <v>46</v>
      </c>
      <c r="E87" s="3">
        <v>5901</v>
      </c>
      <c r="F87" s="3" t="s">
        <v>432</v>
      </c>
      <c r="G87" s="3">
        <v>3491</v>
      </c>
      <c r="H87" s="3" t="s">
        <v>1558</v>
      </c>
      <c r="I87" s="3" t="s">
        <v>137</v>
      </c>
      <c r="J87" s="3" t="s">
        <v>369</v>
      </c>
      <c r="K87" s="3" t="s">
        <v>1559</v>
      </c>
      <c r="L87" s="3" t="s">
        <v>217</v>
      </c>
      <c r="M87" s="3" t="s">
        <v>1560</v>
      </c>
      <c r="N87" s="3">
        <v>338846.73</v>
      </c>
      <c r="S87" s="3">
        <v>24</v>
      </c>
      <c r="T87" s="3">
        <v>13</v>
      </c>
      <c r="U87" s="3">
        <v>2710595.26</v>
      </c>
      <c r="V87" s="3">
        <v>351435</v>
      </c>
      <c r="W87" s="3">
        <v>30</v>
      </c>
      <c r="X87" s="3">
        <v>8</v>
      </c>
      <c r="Y87" s="3">
        <v>2</v>
      </c>
      <c r="Z87" s="3">
        <v>2</v>
      </c>
      <c r="AA87" s="3" t="s">
        <v>1375</v>
      </c>
      <c r="AB87" s="3">
        <v>1</v>
      </c>
      <c r="AC87" s="3" t="s">
        <v>281</v>
      </c>
      <c r="AD87" s="4" t="s">
        <v>1561</v>
      </c>
      <c r="AN87" s="4" t="s">
        <v>1564</v>
      </c>
    </row>
    <row r="88" spans="1:40" ht="14.25" customHeight="1" x14ac:dyDescent="0.3">
      <c r="A88" s="3">
        <v>20479595276</v>
      </c>
      <c r="B88" s="3">
        <v>2024</v>
      </c>
      <c r="C88" s="3">
        <v>7</v>
      </c>
      <c r="D88" s="3">
        <v>46</v>
      </c>
      <c r="E88" s="3">
        <v>5901</v>
      </c>
      <c r="F88" s="3" t="s">
        <v>265</v>
      </c>
      <c r="G88" s="3">
        <v>18177</v>
      </c>
      <c r="H88" s="3" t="s">
        <v>1565</v>
      </c>
      <c r="I88" s="3" t="s">
        <v>137</v>
      </c>
      <c r="J88" s="3" t="s">
        <v>613</v>
      </c>
      <c r="K88" s="3" t="s">
        <v>1566</v>
      </c>
      <c r="L88" s="3" t="s">
        <v>217</v>
      </c>
      <c r="M88" s="3" t="s">
        <v>1567</v>
      </c>
      <c r="N88" s="3">
        <v>108612.94</v>
      </c>
      <c r="S88" s="3">
        <v>24</v>
      </c>
      <c r="T88" s="3">
        <v>13</v>
      </c>
      <c r="U88" s="3">
        <v>2710595.26</v>
      </c>
      <c r="V88" s="3">
        <v>351435</v>
      </c>
      <c r="W88" s="3">
        <v>30</v>
      </c>
      <c r="X88" s="3">
        <v>8</v>
      </c>
      <c r="Y88" s="3">
        <v>2</v>
      </c>
      <c r="Z88" s="3">
        <v>2</v>
      </c>
      <c r="AA88" s="3" t="s">
        <v>1375</v>
      </c>
      <c r="AB88" s="3">
        <v>1</v>
      </c>
      <c r="AC88" s="3" t="s">
        <v>281</v>
      </c>
      <c r="AD88" s="4" t="s">
        <v>1569</v>
      </c>
      <c r="AN88" s="4" t="s">
        <v>1571</v>
      </c>
    </row>
    <row r="89" spans="1:40" ht="14.25" customHeight="1" x14ac:dyDescent="0.3">
      <c r="A89" s="3">
        <v>20479595276</v>
      </c>
      <c r="B89" s="3">
        <v>2024</v>
      </c>
      <c r="C89" s="3">
        <v>7</v>
      </c>
      <c r="D89" s="3">
        <v>46</v>
      </c>
      <c r="E89" s="3">
        <v>5901</v>
      </c>
      <c r="F89" s="3" t="s">
        <v>340</v>
      </c>
      <c r="G89" s="3">
        <v>19072</v>
      </c>
      <c r="H89" s="3" t="s">
        <v>1575</v>
      </c>
      <c r="I89" s="3" t="s">
        <v>623</v>
      </c>
      <c r="J89" s="3" t="s">
        <v>627</v>
      </c>
      <c r="K89" s="3" t="s">
        <v>1576</v>
      </c>
      <c r="L89" s="3" t="s">
        <v>217</v>
      </c>
      <c r="M89" s="3" t="s">
        <v>1577</v>
      </c>
      <c r="N89" s="3">
        <v>325058.43</v>
      </c>
      <c r="S89" s="3">
        <v>24</v>
      </c>
      <c r="T89" s="3">
        <v>13</v>
      </c>
      <c r="U89" s="3">
        <v>2710595.26</v>
      </c>
      <c r="V89" s="3">
        <v>351435</v>
      </c>
      <c r="W89" s="3">
        <v>30</v>
      </c>
      <c r="X89" s="3">
        <v>8</v>
      </c>
      <c r="Y89" s="3">
        <v>2</v>
      </c>
      <c r="Z89" s="3">
        <v>2</v>
      </c>
      <c r="AA89" s="3" t="s">
        <v>1375</v>
      </c>
      <c r="AB89" s="3">
        <v>1</v>
      </c>
      <c r="AC89" s="3" t="s">
        <v>281</v>
      </c>
      <c r="AD89" s="4" t="s">
        <v>1579</v>
      </c>
      <c r="AE89" s="4"/>
      <c r="AF89" s="4"/>
      <c r="AN89" s="4" t="s">
        <v>1584</v>
      </c>
    </row>
    <row r="90" spans="1:40" ht="14.25" customHeight="1" x14ac:dyDescent="0.3">
      <c r="A90" s="3">
        <v>20479595276</v>
      </c>
      <c r="B90" s="3">
        <v>2024</v>
      </c>
      <c r="C90" s="3">
        <v>7</v>
      </c>
      <c r="D90" s="3">
        <v>46</v>
      </c>
      <c r="E90" s="3">
        <v>5901</v>
      </c>
      <c r="F90" s="3" t="s">
        <v>302</v>
      </c>
      <c r="G90" s="3">
        <v>18175</v>
      </c>
      <c r="H90" s="3" t="s">
        <v>1565</v>
      </c>
      <c r="I90" s="3" t="s">
        <v>137</v>
      </c>
      <c r="J90" s="3" t="s">
        <v>593</v>
      </c>
      <c r="K90" s="3" t="s">
        <v>1585</v>
      </c>
      <c r="L90" s="3" t="s">
        <v>217</v>
      </c>
      <c r="M90" s="3" t="s">
        <v>1586</v>
      </c>
      <c r="N90" s="3">
        <v>91575.62</v>
      </c>
      <c r="S90" s="3">
        <v>24</v>
      </c>
      <c r="T90" s="3">
        <v>13</v>
      </c>
      <c r="U90" s="3">
        <v>2710595.26</v>
      </c>
      <c r="V90" s="3">
        <v>351435</v>
      </c>
      <c r="W90" s="3">
        <v>30</v>
      </c>
      <c r="X90" s="3">
        <v>8</v>
      </c>
      <c r="Y90" s="3">
        <v>2</v>
      </c>
      <c r="Z90" s="3">
        <v>2</v>
      </c>
      <c r="AA90" s="3" t="s">
        <v>1375</v>
      </c>
      <c r="AB90" s="3">
        <v>1</v>
      </c>
      <c r="AC90" s="3" t="s">
        <v>281</v>
      </c>
      <c r="AD90" s="4" t="s">
        <v>1587</v>
      </c>
      <c r="AN90" s="4" t="s">
        <v>1590</v>
      </c>
    </row>
    <row r="91" spans="1:40" ht="14.25" customHeight="1" x14ac:dyDescent="0.3">
      <c r="A91" s="3">
        <v>20479595276</v>
      </c>
      <c r="B91" s="3">
        <v>2024</v>
      </c>
      <c r="C91" s="3">
        <v>9</v>
      </c>
      <c r="D91" s="3">
        <v>46</v>
      </c>
      <c r="E91" s="3">
        <v>5901</v>
      </c>
      <c r="F91" s="3" t="s">
        <v>1596</v>
      </c>
      <c r="G91" s="3">
        <v>23861</v>
      </c>
      <c r="H91" s="3" t="s">
        <v>1597</v>
      </c>
      <c r="I91" s="3" t="s">
        <v>137</v>
      </c>
      <c r="J91" s="3" t="s">
        <v>839</v>
      </c>
      <c r="K91" s="3" t="s">
        <v>1598</v>
      </c>
      <c r="L91" s="3" t="s">
        <v>217</v>
      </c>
      <c r="M91" s="3" t="s">
        <v>1599</v>
      </c>
      <c r="N91" s="3">
        <v>112263.8</v>
      </c>
      <c r="S91" s="3">
        <v>24</v>
      </c>
      <c r="T91" s="3">
        <v>13</v>
      </c>
      <c r="U91" s="3">
        <v>2710595.26</v>
      </c>
      <c r="V91" s="3">
        <v>351435</v>
      </c>
      <c r="W91" s="3">
        <v>30</v>
      </c>
      <c r="X91" s="3">
        <v>8</v>
      </c>
      <c r="Y91" s="3">
        <v>2</v>
      </c>
      <c r="Z91" s="3">
        <v>2</v>
      </c>
      <c r="AA91" s="3" t="s">
        <v>1375</v>
      </c>
      <c r="AB91" s="3">
        <v>1</v>
      </c>
      <c r="AC91" s="3" t="s">
        <v>281</v>
      </c>
      <c r="AD91" s="4" t="s">
        <v>1600</v>
      </c>
      <c r="AN91" s="4" t="s">
        <v>1601</v>
      </c>
    </row>
    <row r="92" spans="1:40" ht="14.25" customHeight="1" x14ac:dyDescent="0.3">
      <c r="A92" s="3">
        <v>20479595276</v>
      </c>
      <c r="B92" s="3">
        <v>2024</v>
      </c>
      <c r="C92" s="3">
        <v>9</v>
      </c>
      <c r="D92" s="3">
        <v>46</v>
      </c>
      <c r="E92" s="3">
        <v>5901</v>
      </c>
      <c r="F92" s="3" t="s">
        <v>1396</v>
      </c>
      <c r="G92" s="3">
        <v>23214</v>
      </c>
      <c r="H92" s="3" t="s">
        <v>1603</v>
      </c>
      <c r="I92" s="3" t="s">
        <v>137</v>
      </c>
      <c r="J92" s="3" t="s">
        <v>792</v>
      </c>
      <c r="K92" s="3" t="s">
        <v>1604</v>
      </c>
      <c r="L92" s="3" t="s">
        <v>217</v>
      </c>
      <c r="M92" s="3" t="s">
        <v>1605</v>
      </c>
      <c r="N92" s="3">
        <v>112263.8</v>
      </c>
      <c r="S92" s="3">
        <v>24</v>
      </c>
      <c r="T92" s="3">
        <v>13</v>
      </c>
      <c r="U92" s="3">
        <v>2710595.26</v>
      </c>
      <c r="V92" s="3">
        <v>351435</v>
      </c>
      <c r="W92" s="3">
        <v>30</v>
      </c>
      <c r="X92" s="3">
        <v>8</v>
      </c>
      <c r="Y92" s="3">
        <v>2</v>
      </c>
      <c r="Z92" s="3">
        <v>2</v>
      </c>
      <c r="AA92" s="3" t="s">
        <v>1375</v>
      </c>
      <c r="AB92" s="3">
        <v>1</v>
      </c>
      <c r="AC92" s="3" t="s">
        <v>281</v>
      </c>
      <c r="AD92" s="4" t="s">
        <v>1608</v>
      </c>
      <c r="AN92" s="4" t="s">
        <v>1614</v>
      </c>
    </row>
    <row r="93" spans="1:40" ht="14.25" customHeight="1" x14ac:dyDescent="0.3">
      <c r="A93" s="3">
        <v>20479595276</v>
      </c>
      <c r="B93" s="3">
        <v>2024</v>
      </c>
      <c r="C93" s="3">
        <v>9</v>
      </c>
      <c r="D93" s="3">
        <v>46</v>
      </c>
      <c r="E93" s="3">
        <v>5901</v>
      </c>
      <c r="F93" s="3" t="s">
        <v>302</v>
      </c>
      <c r="G93" s="3">
        <v>24680</v>
      </c>
      <c r="H93" s="3" t="s">
        <v>1616</v>
      </c>
      <c r="I93" s="3" t="s">
        <v>137</v>
      </c>
      <c r="J93" s="3" t="s">
        <v>870</v>
      </c>
      <c r="K93" s="3" t="s">
        <v>1617</v>
      </c>
      <c r="L93" s="3" t="s">
        <v>217</v>
      </c>
      <c r="M93" s="3" t="s">
        <v>1618</v>
      </c>
      <c r="N93" s="3">
        <v>103906.38</v>
      </c>
      <c r="S93" s="3">
        <v>24</v>
      </c>
      <c r="T93" s="3">
        <v>13</v>
      </c>
      <c r="U93" s="3">
        <v>2710595.26</v>
      </c>
      <c r="V93" s="3">
        <v>351435</v>
      </c>
      <c r="W93" s="3">
        <v>30</v>
      </c>
      <c r="X93" s="3">
        <v>8</v>
      </c>
      <c r="Y93" s="3">
        <v>2</v>
      </c>
      <c r="Z93" s="3">
        <v>2</v>
      </c>
      <c r="AA93" s="3" t="s">
        <v>1375</v>
      </c>
      <c r="AB93" s="3">
        <v>1</v>
      </c>
      <c r="AC93" s="3" t="s">
        <v>281</v>
      </c>
      <c r="AD93" s="4" t="s">
        <v>1619</v>
      </c>
      <c r="AN93" s="4" t="s">
        <v>1622</v>
      </c>
    </row>
    <row r="94" spans="1:40" ht="14.25" customHeight="1" x14ac:dyDescent="0.3">
      <c r="A94" s="3">
        <v>20542209951</v>
      </c>
      <c r="B94" s="3">
        <v>2025</v>
      </c>
      <c r="C94" s="3">
        <v>1</v>
      </c>
      <c r="D94" s="3">
        <v>46</v>
      </c>
      <c r="E94" s="3">
        <v>5901</v>
      </c>
      <c r="F94" s="3" t="s">
        <v>265</v>
      </c>
      <c r="G94" s="3">
        <v>449</v>
      </c>
      <c r="H94" s="3" t="s">
        <v>1625</v>
      </c>
      <c r="I94" s="3" t="s">
        <v>137</v>
      </c>
      <c r="J94" s="3" t="s">
        <v>278</v>
      </c>
      <c r="K94" s="3" t="s">
        <v>1626</v>
      </c>
      <c r="L94" s="3" t="s">
        <v>152</v>
      </c>
      <c r="M94" s="3" t="s">
        <v>1627</v>
      </c>
      <c r="N94" s="3">
        <v>124241.88</v>
      </c>
      <c r="O94" s="3">
        <v>18975</v>
      </c>
      <c r="P94" s="3">
        <v>2</v>
      </c>
      <c r="Q94" s="3" t="s">
        <v>1373</v>
      </c>
      <c r="R94" s="3" t="s">
        <v>188</v>
      </c>
      <c r="S94" s="3">
        <v>46</v>
      </c>
      <c r="T94" s="3">
        <v>40</v>
      </c>
      <c r="U94" s="3">
        <v>5905910.0700000003</v>
      </c>
      <c r="V94" s="3">
        <v>966827</v>
      </c>
      <c r="W94" s="3">
        <v>88</v>
      </c>
      <c r="X94" s="3">
        <v>8</v>
      </c>
      <c r="Y94" s="3">
        <v>1</v>
      </c>
      <c r="Z94" s="3">
        <v>1</v>
      </c>
      <c r="AA94" s="3" t="s">
        <v>1630</v>
      </c>
      <c r="AB94" s="3">
        <v>1</v>
      </c>
      <c r="AC94" s="3" t="s">
        <v>602</v>
      </c>
      <c r="AD94" s="4" t="s">
        <v>1631</v>
      </c>
    </row>
    <row r="95" spans="1:40" ht="14.25" customHeight="1" x14ac:dyDescent="0.3">
      <c r="A95" s="3">
        <v>20542209951</v>
      </c>
      <c r="B95" s="3">
        <v>2025</v>
      </c>
      <c r="C95" s="3">
        <v>6</v>
      </c>
      <c r="D95" s="3">
        <v>46</v>
      </c>
      <c r="E95" s="3">
        <v>5901</v>
      </c>
      <c r="F95" s="3" t="s">
        <v>262</v>
      </c>
      <c r="G95" s="3">
        <v>23740</v>
      </c>
      <c r="H95" s="3" t="s">
        <v>908</v>
      </c>
      <c r="I95" s="3" t="s">
        <v>137</v>
      </c>
      <c r="J95" s="3" t="s">
        <v>809</v>
      </c>
      <c r="K95" s="3" t="s">
        <v>1634</v>
      </c>
      <c r="L95" s="3" t="s">
        <v>152</v>
      </c>
      <c r="M95" s="3" t="s">
        <v>1636</v>
      </c>
      <c r="N95" s="3">
        <v>346827.67</v>
      </c>
      <c r="O95" s="3">
        <v>20700</v>
      </c>
      <c r="P95" s="3">
        <v>2</v>
      </c>
      <c r="Q95" s="3" t="s">
        <v>1373</v>
      </c>
      <c r="R95" s="3" t="s">
        <v>188</v>
      </c>
      <c r="S95" s="3">
        <v>46</v>
      </c>
      <c r="T95" s="3">
        <v>40</v>
      </c>
      <c r="U95" s="3">
        <v>5905910.0700000003</v>
      </c>
      <c r="V95" s="3">
        <v>966827</v>
      </c>
      <c r="W95" s="3">
        <v>88</v>
      </c>
      <c r="X95" s="3">
        <v>8</v>
      </c>
      <c r="Y95" s="3">
        <v>1</v>
      </c>
      <c r="Z95" s="3">
        <v>1</v>
      </c>
      <c r="AA95" s="3" t="s">
        <v>1630</v>
      </c>
      <c r="AB95" s="3">
        <v>1</v>
      </c>
      <c r="AC95" s="3" t="s">
        <v>281</v>
      </c>
      <c r="AD95" s="4" t="s">
        <v>1637</v>
      </c>
      <c r="AE95" s="4"/>
      <c r="AN95" s="4" t="s">
        <v>1641</v>
      </c>
    </row>
    <row r="96" spans="1:40" ht="14.25" customHeight="1" x14ac:dyDescent="0.3">
      <c r="A96" s="3">
        <v>20542209951</v>
      </c>
      <c r="B96" s="3">
        <v>2025</v>
      </c>
      <c r="C96" s="3">
        <v>6</v>
      </c>
      <c r="D96" s="3">
        <v>46</v>
      </c>
      <c r="E96" s="3">
        <v>5901</v>
      </c>
      <c r="F96" s="3" t="s">
        <v>262</v>
      </c>
      <c r="G96" s="3">
        <v>23741</v>
      </c>
      <c r="H96" s="3" t="s">
        <v>908</v>
      </c>
      <c r="I96" s="3" t="s">
        <v>137</v>
      </c>
      <c r="J96" s="3" t="s">
        <v>819</v>
      </c>
      <c r="K96" s="3" t="s">
        <v>1634</v>
      </c>
      <c r="L96" s="3" t="s">
        <v>152</v>
      </c>
      <c r="M96" s="3" t="s">
        <v>1646</v>
      </c>
      <c r="N96" s="3">
        <v>346827.67</v>
      </c>
      <c r="O96" s="3">
        <v>20700</v>
      </c>
      <c r="P96" s="3">
        <v>2</v>
      </c>
      <c r="Q96" s="3" t="s">
        <v>1373</v>
      </c>
      <c r="R96" s="3" t="s">
        <v>188</v>
      </c>
      <c r="S96" s="3">
        <v>46</v>
      </c>
      <c r="T96" s="3">
        <v>40</v>
      </c>
      <c r="U96" s="3">
        <v>5905910.0700000003</v>
      </c>
      <c r="V96" s="3">
        <v>966827</v>
      </c>
      <c r="W96" s="3">
        <v>88</v>
      </c>
      <c r="X96" s="3">
        <v>8</v>
      </c>
      <c r="Y96" s="3">
        <v>1</v>
      </c>
      <c r="Z96" s="3">
        <v>1</v>
      </c>
      <c r="AA96" s="3" t="s">
        <v>1630</v>
      </c>
      <c r="AB96" s="3">
        <v>1</v>
      </c>
      <c r="AC96" s="3" t="s">
        <v>281</v>
      </c>
      <c r="AD96" s="4" t="s">
        <v>1650</v>
      </c>
      <c r="AE96" s="4"/>
      <c r="AN96" s="4" t="s">
        <v>1652</v>
      </c>
    </row>
    <row r="97" spans="1:40" ht="14.25" customHeight="1" x14ac:dyDescent="0.3">
      <c r="A97" s="3">
        <v>20542209951</v>
      </c>
      <c r="B97" s="3">
        <v>2025</v>
      </c>
      <c r="C97" s="3">
        <v>7</v>
      </c>
      <c r="D97" s="3">
        <v>46</v>
      </c>
      <c r="E97" s="3">
        <v>5901</v>
      </c>
      <c r="F97" s="3" t="s">
        <v>1655</v>
      </c>
      <c r="G97" s="3">
        <v>25700</v>
      </c>
      <c r="H97" s="3" t="s">
        <v>1016</v>
      </c>
      <c r="I97" s="3" t="s">
        <v>137</v>
      </c>
      <c r="J97" s="3" t="s">
        <v>998</v>
      </c>
      <c r="K97" s="3" t="s">
        <v>1656</v>
      </c>
      <c r="L97" s="3" t="s">
        <v>152</v>
      </c>
      <c r="M97" s="3" t="s">
        <v>1657</v>
      </c>
      <c r="N97" s="3">
        <v>154779.47700000001</v>
      </c>
      <c r="O97" s="3">
        <v>18975</v>
      </c>
      <c r="P97" s="3">
        <v>2</v>
      </c>
      <c r="Q97" s="3" t="s">
        <v>1373</v>
      </c>
      <c r="R97" s="3" t="s">
        <v>188</v>
      </c>
      <c r="S97" s="3">
        <v>46</v>
      </c>
      <c r="T97" s="3">
        <v>40</v>
      </c>
      <c r="U97" s="3">
        <v>5905910.0700000003</v>
      </c>
      <c r="V97" s="3">
        <v>966827</v>
      </c>
      <c r="W97" s="3">
        <v>88</v>
      </c>
      <c r="X97" s="3">
        <v>8</v>
      </c>
      <c r="Y97" s="3">
        <v>1</v>
      </c>
      <c r="Z97" s="3">
        <v>1</v>
      </c>
      <c r="AA97" s="3" t="s">
        <v>1630</v>
      </c>
      <c r="AB97" s="3">
        <v>1</v>
      </c>
      <c r="AC97" s="3" t="s">
        <v>602</v>
      </c>
      <c r="AD97" s="4" t="s">
        <v>1659</v>
      </c>
    </row>
    <row r="98" spans="1:40" ht="14.25" customHeight="1" x14ac:dyDescent="0.3">
      <c r="A98" s="3">
        <v>20542209951</v>
      </c>
      <c r="B98" s="3">
        <v>2025</v>
      </c>
      <c r="C98" s="3">
        <v>7</v>
      </c>
      <c r="D98" s="3">
        <v>46</v>
      </c>
      <c r="E98" s="3">
        <v>5901</v>
      </c>
      <c r="F98" s="3" t="s">
        <v>262</v>
      </c>
      <c r="G98" s="3">
        <v>27028</v>
      </c>
      <c r="H98" s="3" t="s">
        <v>1663</v>
      </c>
      <c r="I98" s="3" t="s">
        <v>137</v>
      </c>
      <c r="J98" s="3" t="s">
        <v>1009</v>
      </c>
      <c r="K98" s="3" t="s">
        <v>1665</v>
      </c>
      <c r="L98" s="3" t="s">
        <v>152</v>
      </c>
      <c r="M98" s="3" t="s">
        <v>1666</v>
      </c>
      <c r="N98" s="3">
        <v>159414.63</v>
      </c>
      <c r="O98" s="3">
        <v>20000</v>
      </c>
      <c r="P98" s="3">
        <v>2</v>
      </c>
      <c r="Q98" s="3" t="s">
        <v>1373</v>
      </c>
      <c r="R98" s="3" t="s">
        <v>188</v>
      </c>
      <c r="S98" s="3">
        <v>46</v>
      </c>
      <c r="T98" s="3">
        <v>40</v>
      </c>
      <c r="U98" s="3">
        <v>5905910.0700000003</v>
      </c>
      <c r="V98" s="3">
        <v>966827</v>
      </c>
      <c r="W98" s="3">
        <v>88</v>
      </c>
      <c r="X98" s="3">
        <v>8</v>
      </c>
      <c r="Y98" s="3">
        <v>1</v>
      </c>
      <c r="Z98" s="3">
        <v>1</v>
      </c>
      <c r="AA98" s="3" t="s">
        <v>1630</v>
      </c>
      <c r="AB98" s="3">
        <v>1</v>
      </c>
      <c r="AC98" s="3" t="s">
        <v>602</v>
      </c>
      <c r="AD98" s="4" t="s">
        <v>1668</v>
      </c>
    </row>
    <row r="99" spans="1:40" ht="14.25" customHeight="1" x14ac:dyDescent="0.3">
      <c r="A99" s="3">
        <v>20542209951</v>
      </c>
      <c r="B99" s="3">
        <v>2025</v>
      </c>
      <c r="C99" s="3">
        <v>7</v>
      </c>
      <c r="D99" s="3">
        <v>46</v>
      </c>
      <c r="E99" s="3">
        <v>5901</v>
      </c>
      <c r="F99" s="3" t="s">
        <v>265</v>
      </c>
      <c r="G99" s="3">
        <v>25699</v>
      </c>
      <c r="H99" s="3" t="s">
        <v>1672</v>
      </c>
      <c r="I99" s="3" t="s">
        <v>137</v>
      </c>
      <c r="J99" s="3" t="s">
        <v>947</v>
      </c>
      <c r="K99" s="3" t="s">
        <v>1673</v>
      </c>
      <c r="L99" s="3" t="s">
        <v>152</v>
      </c>
      <c r="M99" s="3" t="s">
        <v>1674</v>
      </c>
      <c r="N99" s="3">
        <v>159150.93</v>
      </c>
      <c r="O99" s="3">
        <v>18975</v>
      </c>
      <c r="P99" s="3">
        <v>2</v>
      </c>
      <c r="Q99" s="3" t="s">
        <v>1373</v>
      </c>
      <c r="R99" s="3" t="s">
        <v>188</v>
      </c>
      <c r="S99" s="3">
        <v>46</v>
      </c>
      <c r="T99" s="3">
        <v>40</v>
      </c>
      <c r="U99" s="3">
        <v>5905910.0700000003</v>
      </c>
      <c r="V99" s="3">
        <v>966827</v>
      </c>
      <c r="W99" s="3">
        <v>88</v>
      </c>
      <c r="X99" s="3">
        <v>8</v>
      </c>
      <c r="Y99" s="3">
        <v>1</v>
      </c>
      <c r="Z99" s="3">
        <v>1</v>
      </c>
      <c r="AA99" s="3" t="s">
        <v>1630</v>
      </c>
      <c r="AB99" s="3">
        <v>1</v>
      </c>
      <c r="AC99" s="3" t="s">
        <v>281</v>
      </c>
      <c r="AD99" s="4" t="s">
        <v>1676</v>
      </c>
      <c r="AN99" s="4" t="s">
        <v>1679</v>
      </c>
    </row>
    <row r="100" spans="1:40" ht="14.25" customHeight="1" x14ac:dyDescent="0.3">
      <c r="A100" s="3">
        <v>20542209951</v>
      </c>
      <c r="B100" s="3">
        <v>2025</v>
      </c>
      <c r="C100" s="3">
        <v>7</v>
      </c>
      <c r="D100" s="3">
        <v>46</v>
      </c>
      <c r="E100" s="3">
        <v>5901</v>
      </c>
      <c r="F100" s="3" t="s">
        <v>1682</v>
      </c>
      <c r="G100" s="3">
        <v>27035</v>
      </c>
      <c r="H100" s="3" t="s">
        <v>1663</v>
      </c>
      <c r="I100" s="3" t="s">
        <v>137</v>
      </c>
      <c r="J100" s="3" t="s">
        <v>1021</v>
      </c>
      <c r="K100" s="3" t="s">
        <v>1683</v>
      </c>
      <c r="L100" s="3" t="s">
        <v>152</v>
      </c>
      <c r="M100" s="3" t="s">
        <v>1684</v>
      </c>
      <c r="N100" s="3">
        <v>152832.356</v>
      </c>
      <c r="O100" s="3">
        <v>20700</v>
      </c>
      <c r="P100" s="3">
        <v>2</v>
      </c>
      <c r="Q100" s="3" t="s">
        <v>1373</v>
      </c>
      <c r="R100" s="3" t="s">
        <v>188</v>
      </c>
      <c r="S100" s="3">
        <v>46</v>
      </c>
      <c r="T100" s="3">
        <v>40</v>
      </c>
      <c r="U100" s="3">
        <v>5905910.0700000003</v>
      </c>
      <c r="V100" s="3">
        <v>966827</v>
      </c>
      <c r="W100" s="3">
        <v>88</v>
      </c>
      <c r="X100" s="3">
        <v>8</v>
      </c>
      <c r="Y100" s="3">
        <v>1</v>
      </c>
      <c r="Z100" s="3">
        <v>1</v>
      </c>
      <c r="AA100" s="3" t="s">
        <v>1630</v>
      </c>
      <c r="AB100" s="3">
        <v>1</v>
      </c>
      <c r="AC100" s="3" t="s">
        <v>602</v>
      </c>
      <c r="AD100" s="4" t="s">
        <v>1686</v>
      </c>
    </row>
    <row r="101" spans="1:40" ht="14.25" customHeight="1" x14ac:dyDescent="0.3">
      <c r="A101" s="3">
        <v>20542209951</v>
      </c>
      <c r="B101" s="3">
        <v>2025</v>
      </c>
      <c r="C101" s="3">
        <v>8</v>
      </c>
      <c r="D101" s="3">
        <v>46</v>
      </c>
      <c r="E101" s="3">
        <v>5901</v>
      </c>
      <c r="F101" s="3" t="s">
        <v>1396</v>
      </c>
      <c r="G101" s="3">
        <v>31922</v>
      </c>
      <c r="H101" s="3" t="s">
        <v>1689</v>
      </c>
      <c r="I101" s="3" t="s">
        <v>137</v>
      </c>
      <c r="J101" s="3" t="s">
        <v>1269</v>
      </c>
      <c r="K101" s="3" t="s">
        <v>1690</v>
      </c>
      <c r="L101" s="3" t="s">
        <v>152</v>
      </c>
      <c r="M101" s="3" t="s">
        <v>1692</v>
      </c>
      <c r="N101" s="3">
        <v>134623.9</v>
      </c>
      <c r="O101" s="3">
        <v>20700</v>
      </c>
      <c r="P101" s="3">
        <v>2</v>
      </c>
      <c r="Q101" s="3" t="s">
        <v>1373</v>
      </c>
      <c r="R101" s="3" t="s">
        <v>188</v>
      </c>
      <c r="S101" s="3">
        <v>46</v>
      </c>
      <c r="T101" s="3">
        <v>40</v>
      </c>
      <c r="U101" s="3">
        <v>5905910.0700000003</v>
      </c>
      <c r="V101" s="3">
        <v>966827</v>
      </c>
      <c r="W101" s="3">
        <v>88</v>
      </c>
      <c r="X101" s="3">
        <v>8</v>
      </c>
      <c r="Y101" s="3">
        <v>1</v>
      </c>
      <c r="Z101" s="3">
        <v>1</v>
      </c>
      <c r="AA101" s="3" t="s">
        <v>1630</v>
      </c>
      <c r="AB101" s="3">
        <v>1</v>
      </c>
      <c r="AC101" s="3" t="s">
        <v>281</v>
      </c>
      <c r="AD101" s="4" t="s">
        <v>1693</v>
      </c>
      <c r="AN101" s="4" t="s">
        <v>1698</v>
      </c>
    </row>
    <row r="102" spans="1:40" ht="14.25" customHeight="1" x14ac:dyDescent="0.3">
      <c r="A102" s="3">
        <v>20542209951</v>
      </c>
      <c r="B102" s="3">
        <v>2025</v>
      </c>
      <c r="C102" s="3">
        <v>8</v>
      </c>
      <c r="D102" s="3">
        <v>46</v>
      </c>
      <c r="E102" s="3">
        <v>5901</v>
      </c>
      <c r="F102" s="3" t="s">
        <v>1655</v>
      </c>
      <c r="G102" s="3">
        <v>31238</v>
      </c>
      <c r="H102" s="3" t="s">
        <v>1250</v>
      </c>
      <c r="I102" s="3" t="s">
        <v>137</v>
      </c>
      <c r="J102" s="3" t="s">
        <v>1137</v>
      </c>
      <c r="K102" s="3" t="s">
        <v>1699</v>
      </c>
      <c r="L102" s="3" t="s">
        <v>152</v>
      </c>
      <c r="M102" s="3" t="s">
        <v>1700</v>
      </c>
      <c r="N102" s="3">
        <v>287398.21999999997</v>
      </c>
      <c r="O102" s="3">
        <v>18975</v>
      </c>
      <c r="P102" s="3">
        <v>2</v>
      </c>
      <c r="Q102" s="3" t="s">
        <v>1373</v>
      </c>
      <c r="R102" s="3" t="s">
        <v>188</v>
      </c>
      <c r="S102" s="3">
        <v>46</v>
      </c>
      <c r="T102" s="3">
        <v>40</v>
      </c>
      <c r="U102" s="3">
        <v>5905910.0700000003</v>
      </c>
      <c r="V102" s="3">
        <v>966827</v>
      </c>
      <c r="W102" s="3">
        <v>88</v>
      </c>
      <c r="X102" s="3">
        <v>8</v>
      </c>
      <c r="Y102" s="3">
        <v>1</v>
      </c>
      <c r="Z102" s="3">
        <v>1</v>
      </c>
      <c r="AA102" s="3" t="s">
        <v>1630</v>
      </c>
      <c r="AB102" s="3">
        <v>2</v>
      </c>
      <c r="AC102" s="3" t="s">
        <v>602</v>
      </c>
      <c r="AD102" s="4" t="s">
        <v>1701</v>
      </c>
      <c r="AE102" s="4" t="s">
        <v>1705</v>
      </c>
    </row>
    <row r="103" spans="1:40" ht="14.25" customHeight="1" x14ac:dyDescent="0.3">
      <c r="A103" s="3">
        <v>20542209951</v>
      </c>
      <c r="B103" s="3">
        <v>2025</v>
      </c>
      <c r="C103" s="3">
        <v>8</v>
      </c>
      <c r="D103" s="3">
        <v>46</v>
      </c>
      <c r="E103" s="3">
        <v>5901</v>
      </c>
      <c r="F103" s="3" t="s">
        <v>1655</v>
      </c>
      <c r="G103" s="3">
        <v>31527</v>
      </c>
      <c r="H103" s="3" t="s">
        <v>1413</v>
      </c>
      <c r="I103" s="3" t="s">
        <v>137</v>
      </c>
      <c r="J103" s="3" t="s">
        <v>1236</v>
      </c>
      <c r="K103" s="3" t="s">
        <v>1699</v>
      </c>
      <c r="L103" s="3" t="s">
        <v>152</v>
      </c>
      <c r="M103" s="3" t="s">
        <v>1709</v>
      </c>
      <c r="N103" s="3">
        <v>129680.08</v>
      </c>
      <c r="O103" s="3">
        <v>18975</v>
      </c>
      <c r="P103" s="3">
        <v>2</v>
      </c>
      <c r="Q103" s="3" t="s">
        <v>1373</v>
      </c>
      <c r="R103" s="3" t="s">
        <v>188</v>
      </c>
      <c r="S103" s="3">
        <v>46</v>
      </c>
      <c r="T103" s="3">
        <v>40</v>
      </c>
      <c r="U103" s="3">
        <v>5905910.0700000003</v>
      </c>
      <c r="V103" s="3">
        <v>966827</v>
      </c>
      <c r="W103" s="3">
        <v>88</v>
      </c>
      <c r="X103" s="3">
        <v>8</v>
      </c>
      <c r="Y103" s="3">
        <v>1</v>
      </c>
      <c r="Z103" s="3">
        <v>1</v>
      </c>
      <c r="AA103" s="3" t="s">
        <v>1630</v>
      </c>
      <c r="AB103" s="3">
        <v>1</v>
      </c>
      <c r="AC103" s="3" t="s">
        <v>281</v>
      </c>
      <c r="AD103" s="4" t="s">
        <v>1710</v>
      </c>
      <c r="AN103" s="4" t="s">
        <v>1712</v>
      </c>
    </row>
    <row r="104" spans="1:40" ht="14.25" customHeight="1" x14ac:dyDescent="0.3">
      <c r="A104" s="3">
        <v>20542209951</v>
      </c>
      <c r="B104" s="3">
        <v>2025</v>
      </c>
      <c r="C104" s="3">
        <v>8</v>
      </c>
      <c r="D104" s="3">
        <v>46</v>
      </c>
      <c r="E104" s="3">
        <v>5901</v>
      </c>
      <c r="F104" s="3" t="s">
        <v>265</v>
      </c>
      <c r="G104" s="3">
        <v>31232</v>
      </c>
      <c r="H104" s="3" t="s">
        <v>1250</v>
      </c>
      <c r="I104" s="3" t="s">
        <v>137</v>
      </c>
      <c r="J104" s="3" t="s">
        <v>1100</v>
      </c>
      <c r="K104" s="3" t="s">
        <v>1714</v>
      </c>
      <c r="L104" s="3" t="s">
        <v>152</v>
      </c>
      <c r="M104" s="3" t="s">
        <v>1715</v>
      </c>
      <c r="N104" s="3">
        <v>141925.53599999999</v>
      </c>
      <c r="O104" s="3">
        <v>20700</v>
      </c>
      <c r="P104" s="3">
        <v>2</v>
      </c>
      <c r="Q104" s="3" t="s">
        <v>1373</v>
      </c>
      <c r="R104" s="3" t="s">
        <v>188</v>
      </c>
      <c r="S104" s="3">
        <v>46</v>
      </c>
      <c r="T104" s="3">
        <v>40</v>
      </c>
      <c r="U104" s="3">
        <v>5905910.0700000003</v>
      </c>
      <c r="V104" s="3">
        <v>966827</v>
      </c>
      <c r="W104" s="3">
        <v>88</v>
      </c>
      <c r="X104" s="3">
        <v>8</v>
      </c>
      <c r="Y104" s="3">
        <v>1</v>
      </c>
      <c r="Z104" s="3">
        <v>1</v>
      </c>
      <c r="AA104" s="3" t="s">
        <v>1630</v>
      </c>
      <c r="AB104" s="3">
        <v>1</v>
      </c>
      <c r="AC104" s="3" t="s">
        <v>602</v>
      </c>
      <c r="AD104" s="4" t="s">
        <v>1720</v>
      </c>
    </row>
    <row r="105" spans="1:40" ht="14.25" customHeight="1" x14ac:dyDescent="0.3">
      <c r="A105" s="3">
        <v>20542209951</v>
      </c>
      <c r="B105" s="3">
        <v>2025</v>
      </c>
      <c r="C105" s="3">
        <v>8</v>
      </c>
      <c r="D105" s="3">
        <v>46</v>
      </c>
      <c r="E105" s="3">
        <v>5901</v>
      </c>
      <c r="F105" s="3" t="s">
        <v>265</v>
      </c>
      <c r="G105" s="3">
        <v>31236</v>
      </c>
      <c r="H105" s="3" t="s">
        <v>1250</v>
      </c>
      <c r="I105" s="3" t="s">
        <v>137</v>
      </c>
      <c r="J105" s="3" t="s">
        <v>1107</v>
      </c>
      <c r="K105" s="3" t="s">
        <v>1714</v>
      </c>
      <c r="L105" s="3" t="s">
        <v>152</v>
      </c>
      <c r="M105" s="3" t="s">
        <v>1721</v>
      </c>
      <c r="N105" s="3">
        <v>300715</v>
      </c>
      <c r="O105" s="3">
        <v>20700</v>
      </c>
      <c r="P105" s="3">
        <v>2</v>
      </c>
      <c r="Q105" s="3" t="s">
        <v>1373</v>
      </c>
      <c r="R105" s="3" t="s">
        <v>188</v>
      </c>
      <c r="S105" s="3">
        <v>46</v>
      </c>
      <c r="T105" s="3">
        <v>40</v>
      </c>
      <c r="U105" s="3">
        <v>5905910.0700000003</v>
      </c>
      <c r="V105" s="3">
        <v>966827</v>
      </c>
      <c r="W105" s="3">
        <v>88</v>
      </c>
      <c r="X105" s="3">
        <v>8</v>
      </c>
      <c r="Y105" s="3">
        <v>1</v>
      </c>
      <c r="Z105" s="3">
        <v>1</v>
      </c>
      <c r="AA105" s="3" t="s">
        <v>1630</v>
      </c>
      <c r="AB105" s="3">
        <v>2</v>
      </c>
      <c r="AC105" s="3" t="s">
        <v>602</v>
      </c>
      <c r="AD105" s="4" t="s">
        <v>1722</v>
      </c>
      <c r="AE105" s="4" t="s">
        <v>1724</v>
      </c>
    </row>
    <row r="106" spans="1:40" ht="14.25" customHeight="1" x14ac:dyDescent="0.3">
      <c r="A106" s="3">
        <v>20542209951</v>
      </c>
      <c r="B106" s="3">
        <v>2025</v>
      </c>
      <c r="C106" s="3">
        <v>8</v>
      </c>
      <c r="D106" s="3">
        <v>46</v>
      </c>
      <c r="E106" s="3">
        <v>5901</v>
      </c>
      <c r="F106" s="3" t="s">
        <v>265</v>
      </c>
      <c r="G106" s="3">
        <v>31237</v>
      </c>
      <c r="H106" s="3" t="s">
        <v>1250</v>
      </c>
      <c r="I106" s="3" t="s">
        <v>137</v>
      </c>
      <c r="J106" s="3" t="s">
        <v>1125</v>
      </c>
      <c r="K106" s="3" t="s">
        <v>1714</v>
      </c>
      <c r="L106" s="3" t="s">
        <v>152</v>
      </c>
      <c r="M106" s="3" t="s">
        <v>1727</v>
      </c>
      <c r="N106" s="3">
        <v>117527.8</v>
      </c>
      <c r="S106" s="3">
        <v>46</v>
      </c>
      <c r="T106" s="3">
        <v>40</v>
      </c>
      <c r="U106" s="3">
        <v>5905910.0700000003</v>
      </c>
      <c r="V106" s="3">
        <v>966827</v>
      </c>
      <c r="W106" s="3">
        <v>88</v>
      </c>
      <c r="X106" s="3">
        <v>8</v>
      </c>
      <c r="Y106" s="3">
        <v>1</v>
      </c>
      <c r="Z106" s="3">
        <v>1</v>
      </c>
      <c r="AA106" s="3" t="s">
        <v>1630</v>
      </c>
      <c r="AB106" s="3">
        <v>1</v>
      </c>
      <c r="AC106" s="3" t="s">
        <v>602</v>
      </c>
      <c r="AD106" s="4" t="s">
        <v>1728</v>
      </c>
    </row>
    <row r="107" spans="1:40" ht="14.25" customHeight="1" x14ac:dyDescent="0.3">
      <c r="A107" s="3">
        <v>20542209951</v>
      </c>
      <c r="B107" s="3">
        <v>2025</v>
      </c>
      <c r="C107" s="3">
        <v>8</v>
      </c>
      <c r="D107" s="3">
        <v>46</v>
      </c>
      <c r="E107" s="3">
        <v>5901</v>
      </c>
      <c r="F107" s="3" t="s">
        <v>262</v>
      </c>
      <c r="G107" s="3">
        <v>31826</v>
      </c>
      <c r="H107" s="3" t="s">
        <v>1413</v>
      </c>
      <c r="I107" s="3" t="s">
        <v>137</v>
      </c>
      <c r="J107" s="3" t="s">
        <v>1253</v>
      </c>
      <c r="K107" s="3" t="s">
        <v>1730</v>
      </c>
      <c r="L107" s="3" t="s">
        <v>152</v>
      </c>
      <c r="M107" s="3" t="s">
        <v>1731</v>
      </c>
      <c r="N107" s="3">
        <v>337237.66</v>
      </c>
      <c r="O107" s="3">
        <v>20000</v>
      </c>
      <c r="P107" s="3">
        <v>2</v>
      </c>
      <c r="Q107" s="3" t="s">
        <v>1373</v>
      </c>
      <c r="R107" s="3" t="s">
        <v>188</v>
      </c>
      <c r="S107" s="3">
        <v>46</v>
      </c>
      <c r="T107" s="3">
        <v>40</v>
      </c>
      <c r="U107" s="3">
        <v>5905910.0700000003</v>
      </c>
      <c r="V107" s="3">
        <v>966827</v>
      </c>
      <c r="W107" s="3">
        <v>88</v>
      </c>
      <c r="X107" s="3">
        <v>8</v>
      </c>
      <c r="Y107" s="3">
        <v>1</v>
      </c>
      <c r="Z107" s="3">
        <v>1</v>
      </c>
      <c r="AA107" s="3" t="s">
        <v>1630</v>
      </c>
      <c r="AB107" s="3">
        <v>1</v>
      </c>
      <c r="AC107" s="3" t="s">
        <v>281</v>
      </c>
      <c r="AD107" s="4" t="s">
        <v>1732</v>
      </c>
      <c r="AE107" s="4"/>
      <c r="AF107" s="4"/>
      <c r="AN107" s="4" t="s">
        <v>1739</v>
      </c>
    </row>
    <row r="108" spans="1:40" ht="14.25" customHeight="1" x14ac:dyDescent="0.3">
      <c r="A108" s="3">
        <v>20542209951</v>
      </c>
      <c r="B108" s="3">
        <v>2025</v>
      </c>
      <c r="C108" s="3">
        <v>9</v>
      </c>
      <c r="D108" s="3">
        <v>46</v>
      </c>
      <c r="E108" s="3">
        <v>5901</v>
      </c>
      <c r="F108" s="3" t="s">
        <v>265</v>
      </c>
      <c r="G108" s="3">
        <v>33702</v>
      </c>
      <c r="H108" s="3" t="s">
        <v>1741</v>
      </c>
      <c r="I108" s="3" t="s">
        <v>137</v>
      </c>
      <c r="J108" s="3" t="s">
        <v>1197</v>
      </c>
      <c r="K108" s="3" t="s">
        <v>1742</v>
      </c>
      <c r="L108" s="3" t="s">
        <v>152</v>
      </c>
      <c r="M108" s="3" t="s">
        <v>1743</v>
      </c>
      <c r="N108" s="3">
        <v>153942.81</v>
      </c>
      <c r="O108" s="3">
        <v>18975</v>
      </c>
      <c r="P108" s="3">
        <v>2</v>
      </c>
      <c r="Q108" s="3" t="s">
        <v>1373</v>
      </c>
      <c r="R108" s="3" t="s">
        <v>188</v>
      </c>
      <c r="S108" s="3">
        <v>46</v>
      </c>
      <c r="T108" s="3">
        <v>40</v>
      </c>
      <c r="U108" s="3">
        <v>5905910.0700000003</v>
      </c>
      <c r="V108" s="3">
        <v>966827</v>
      </c>
      <c r="W108" s="3">
        <v>88</v>
      </c>
      <c r="X108" s="3">
        <v>8</v>
      </c>
      <c r="Y108" s="3">
        <v>1</v>
      </c>
      <c r="Z108" s="3">
        <v>1</v>
      </c>
      <c r="AA108" s="3" t="s">
        <v>1630</v>
      </c>
      <c r="AB108" s="3">
        <v>1</v>
      </c>
      <c r="AC108" s="3" t="s">
        <v>602</v>
      </c>
      <c r="AD108" s="4" t="s">
        <v>1744</v>
      </c>
    </row>
    <row r="109" spans="1:40" ht="14.25" customHeight="1" x14ac:dyDescent="0.3">
      <c r="A109" s="3">
        <v>20542209951</v>
      </c>
      <c r="B109" s="3">
        <v>2025</v>
      </c>
      <c r="C109" s="3">
        <v>9</v>
      </c>
      <c r="D109" s="3">
        <v>46</v>
      </c>
      <c r="E109" s="3">
        <v>5901</v>
      </c>
      <c r="F109" s="3" t="s">
        <v>265</v>
      </c>
      <c r="G109" s="3">
        <v>36767</v>
      </c>
      <c r="H109" s="3" t="s">
        <v>1746</v>
      </c>
      <c r="I109" s="3" t="s">
        <v>137</v>
      </c>
      <c r="J109" s="3" t="s">
        <v>1381</v>
      </c>
      <c r="K109" s="3" t="s">
        <v>1742</v>
      </c>
      <c r="L109" s="3" t="s">
        <v>152</v>
      </c>
      <c r="M109" s="3" t="s">
        <v>1747</v>
      </c>
      <c r="N109" s="3">
        <v>374618.54</v>
      </c>
      <c r="O109" s="3">
        <v>18975</v>
      </c>
      <c r="P109" s="3">
        <v>2</v>
      </c>
      <c r="Q109" s="3" t="s">
        <v>1373</v>
      </c>
      <c r="R109" s="3" t="s">
        <v>188</v>
      </c>
      <c r="S109" s="3">
        <v>46</v>
      </c>
      <c r="T109" s="3">
        <v>40</v>
      </c>
      <c r="U109" s="3">
        <v>5905910.0700000003</v>
      </c>
      <c r="V109" s="3">
        <v>966827</v>
      </c>
      <c r="W109" s="3">
        <v>88</v>
      </c>
      <c r="X109" s="3">
        <v>8</v>
      </c>
      <c r="Y109" s="3">
        <v>1</v>
      </c>
      <c r="Z109" s="3">
        <v>1</v>
      </c>
      <c r="AA109" s="3" t="s">
        <v>1630</v>
      </c>
      <c r="AB109" s="3">
        <v>2</v>
      </c>
      <c r="AC109" s="3" t="s">
        <v>602</v>
      </c>
      <c r="AD109" s="4" t="s">
        <v>1751</v>
      </c>
      <c r="AE109" s="4" t="s">
        <v>1755</v>
      </c>
    </row>
    <row r="110" spans="1:40" ht="14.25" customHeight="1" x14ac:dyDescent="0.3">
      <c r="A110" s="3">
        <v>20542209951</v>
      </c>
      <c r="B110" s="3">
        <v>2025</v>
      </c>
      <c r="C110" s="3">
        <v>9</v>
      </c>
      <c r="D110" s="3">
        <v>46</v>
      </c>
      <c r="E110" s="3">
        <v>5901</v>
      </c>
      <c r="F110" s="3" t="s">
        <v>265</v>
      </c>
      <c r="G110" s="3">
        <v>36800</v>
      </c>
      <c r="H110" s="3" t="s">
        <v>1746</v>
      </c>
      <c r="I110" s="3" t="s">
        <v>137</v>
      </c>
      <c r="J110" s="3" t="s">
        <v>1574</v>
      </c>
      <c r="K110" s="3" t="s">
        <v>1742</v>
      </c>
      <c r="L110" s="3" t="s">
        <v>152</v>
      </c>
      <c r="M110" s="3" t="s">
        <v>1758</v>
      </c>
      <c r="N110" s="3">
        <v>165000</v>
      </c>
      <c r="O110" s="3">
        <v>18975</v>
      </c>
      <c r="P110" s="3">
        <v>2</v>
      </c>
      <c r="Q110" s="3" t="s">
        <v>1373</v>
      </c>
      <c r="R110" s="3" t="s">
        <v>188</v>
      </c>
      <c r="S110" s="3">
        <v>46</v>
      </c>
      <c r="T110" s="3">
        <v>40</v>
      </c>
      <c r="U110" s="3">
        <v>5905910.0700000003</v>
      </c>
      <c r="V110" s="3">
        <v>966827</v>
      </c>
      <c r="W110" s="3">
        <v>88</v>
      </c>
      <c r="X110" s="3">
        <v>8</v>
      </c>
      <c r="Y110" s="3">
        <v>1</v>
      </c>
      <c r="Z110" s="3">
        <v>1</v>
      </c>
      <c r="AA110" s="3" t="s">
        <v>1630</v>
      </c>
      <c r="AB110" s="3">
        <v>1</v>
      </c>
      <c r="AC110" s="3" t="s">
        <v>281</v>
      </c>
      <c r="AD110" s="4" t="s">
        <v>1760</v>
      </c>
      <c r="AN110" s="4" t="s">
        <v>1763</v>
      </c>
    </row>
    <row r="111" spans="1:40" ht="14.25" customHeight="1" x14ac:dyDescent="0.3">
      <c r="A111" s="3">
        <v>20542209951</v>
      </c>
      <c r="B111" s="3">
        <v>2025</v>
      </c>
      <c r="C111" s="3">
        <v>9</v>
      </c>
      <c r="D111" s="3">
        <v>46</v>
      </c>
      <c r="E111" s="3">
        <v>5901</v>
      </c>
      <c r="F111" s="3" t="s">
        <v>265</v>
      </c>
      <c r="G111" s="3">
        <v>36802</v>
      </c>
      <c r="H111" s="3" t="s">
        <v>1746</v>
      </c>
      <c r="I111" s="3" t="s">
        <v>137</v>
      </c>
      <c r="J111" s="3" t="s">
        <v>1406</v>
      </c>
      <c r="K111" s="3" t="s">
        <v>1742</v>
      </c>
      <c r="L111" s="3" t="s">
        <v>152</v>
      </c>
      <c r="M111" s="3" t="s">
        <v>1768</v>
      </c>
      <c r="N111" s="3">
        <v>162309.26999999999</v>
      </c>
      <c r="O111" s="3">
        <v>18975</v>
      </c>
      <c r="P111" s="3">
        <v>2</v>
      </c>
      <c r="Q111" s="3" t="s">
        <v>1373</v>
      </c>
      <c r="R111" s="3" t="s">
        <v>188</v>
      </c>
      <c r="S111" s="3">
        <v>46</v>
      </c>
      <c r="T111" s="3">
        <v>40</v>
      </c>
      <c r="U111" s="3">
        <v>5905910.0700000003</v>
      </c>
      <c r="V111" s="3">
        <v>966827</v>
      </c>
      <c r="W111" s="3">
        <v>88</v>
      </c>
      <c r="X111" s="3">
        <v>8</v>
      </c>
      <c r="Y111" s="3">
        <v>1</v>
      </c>
      <c r="Z111" s="3">
        <v>1</v>
      </c>
      <c r="AA111" s="3" t="s">
        <v>1630</v>
      </c>
      <c r="AB111" s="3">
        <v>1</v>
      </c>
      <c r="AC111" s="3" t="s">
        <v>602</v>
      </c>
      <c r="AD111" s="4" t="s">
        <v>1769</v>
      </c>
    </row>
    <row r="112" spans="1:40" ht="14.25" customHeight="1" x14ac:dyDescent="0.3">
      <c r="A112" s="3">
        <v>20542209951</v>
      </c>
      <c r="B112" s="3">
        <v>2025</v>
      </c>
      <c r="C112" s="3">
        <v>9</v>
      </c>
      <c r="D112" s="3">
        <v>46</v>
      </c>
      <c r="E112" s="3">
        <v>5901</v>
      </c>
      <c r="F112" s="3" t="s">
        <v>340</v>
      </c>
      <c r="G112" s="3">
        <v>35719</v>
      </c>
      <c r="H112" s="3" t="s">
        <v>1448</v>
      </c>
      <c r="I112" s="3" t="s">
        <v>137</v>
      </c>
      <c r="J112" s="3" t="s">
        <v>1476</v>
      </c>
      <c r="K112" s="3" t="s">
        <v>1770</v>
      </c>
      <c r="L112" s="3" t="s">
        <v>152</v>
      </c>
      <c r="M112" s="3" t="s">
        <v>1771</v>
      </c>
      <c r="N112" s="3">
        <v>163944.53</v>
      </c>
      <c r="O112" s="3">
        <v>20700</v>
      </c>
      <c r="P112" s="3">
        <v>2</v>
      </c>
      <c r="Q112" s="3" t="s">
        <v>1373</v>
      </c>
      <c r="R112" s="3" t="s">
        <v>188</v>
      </c>
      <c r="S112" s="3">
        <v>46</v>
      </c>
      <c r="T112" s="3">
        <v>40</v>
      </c>
      <c r="U112" s="3">
        <v>5905910.0700000003</v>
      </c>
      <c r="V112" s="3">
        <v>966827</v>
      </c>
      <c r="W112" s="3">
        <v>88</v>
      </c>
      <c r="X112" s="3">
        <v>8</v>
      </c>
      <c r="Y112" s="3">
        <v>1</v>
      </c>
      <c r="Z112" s="3">
        <v>1</v>
      </c>
      <c r="AA112" s="3" t="s">
        <v>1630</v>
      </c>
      <c r="AB112" s="3">
        <v>1</v>
      </c>
      <c r="AC112" s="3" t="s">
        <v>281</v>
      </c>
      <c r="AD112" s="4" t="s">
        <v>1772</v>
      </c>
      <c r="AN112" s="4" t="s">
        <v>1775</v>
      </c>
    </row>
    <row r="113" spans="1:40" ht="14.25" customHeight="1" x14ac:dyDescent="0.3">
      <c r="A113" s="3">
        <v>20542209951</v>
      </c>
      <c r="B113" s="3">
        <v>2025</v>
      </c>
      <c r="C113" s="3">
        <v>9</v>
      </c>
      <c r="D113" s="3">
        <v>46</v>
      </c>
      <c r="E113" s="3">
        <v>5901</v>
      </c>
      <c r="F113" s="3" t="s">
        <v>1655</v>
      </c>
      <c r="G113" s="3">
        <v>33704</v>
      </c>
      <c r="H113" s="3" t="s">
        <v>1741</v>
      </c>
      <c r="I113" s="3" t="s">
        <v>137</v>
      </c>
      <c r="J113" s="3" t="s">
        <v>1213</v>
      </c>
      <c r="K113" s="3" t="s">
        <v>1781</v>
      </c>
      <c r="L113" s="3" t="s">
        <v>152</v>
      </c>
      <c r="M113" s="3" t="s">
        <v>1782</v>
      </c>
      <c r="N113" s="3">
        <v>352029.1</v>
      </c>
      <c r="O113" s="3">
        <v>18975</v>
      </c>
      <c r="P113" s="3">
        <v>2</v>
      </c>
      <c r="Q113" s="3" t="s">
        <v>1373</v>
      </c>
      <c r="R113" s="3" t="s">
        <v>188</v>
      </c>
      <c r="S113" s="3">
        <v>46</v>
      </c>
      <c r="T113" s="3">
        <v>40</v>
      </c>
      <c r="U113" s="3">
        <v>5905910.0700000003</v>
      </c>
      <c r="V113" s="3">
        <v>966827</v>
      </c>
      <c r="W113" s="3">
        <v>88</v>
      </c>
      <c r="X113" s="3">
        <v>8</v>
      </c>
      <c r="Y113" s="3">
        <v>1</v>
      </c>
      <c r="Z113" s="3">
        <v>1</v>
      </c>
      <c r="AA113" s="3" t="s">
        <v>1630</v>
      </c>
      <c r="AB113" s="3">
        <v>2</v>
      </c>
      <c r="AC113" s="3" t="s">
        <v>602</v>
      </c>
      <c r="AD113" s="4" t="s">
        <v>1784</v>
      </c>
      <c r="AE113" s="4" t="s">
        <v>1789</v>
      </c>
    </row>
    <row r="114" spans="1:40" ht="14.25" customHeight="1" x14ac:dyDescent="0.3">
      <c r="A114" s="3">
        <v>20542209951</v>
      </c>
      <c r="B114" s="3">
        <v>2025</v>
      </c>
      <c r="C114" s="3">
        <v>9</v>
      </c>
      <c r="D114" s="3">
        <v>46</v>
      </c>
      <c r="E114" s="3">
        <v>5901</v>
      </c>
      <c r="F114" s="3" t="s">
        <v>1655</v>
      </c>
      <c r="G114" s="3">
        <v>34697</v>
      </c>
      <c r="H114" s="3" t="s">
        <v>1792</v>
      </c>
      <c r="I114" s="3" t="s">
        <v>137</v>
      </c>
      <c r="J114" s="3" t="s">
        <v>1435</v>
      </c>
      <c r="K114" s="3" t="s">
        <v>1781</v>
      </c>
      <c r="L114" s="3" t="s">
        <v>152</v>
      </c>
      <c r="M114" s="3" t="s">
        <v>1794</v>
      </c>
      <c r="N114" s="3">
        <v>139301.51</v>
      </c>
      <c r="O114" s="3">
        <v>18975</v>
      </c>
      <c r="P114" s="3">
        <v>2</v>
      </c>
      <c r="Q114" s="3" t="s">
        <v>1373</v>
      </c>
      <c r="R114" s="3" t="s">
        <v>188</v>
      </c>
      <c r="S114" s="3">
        <v>46</v>
      </c>
      <c r="T114" s="3">
        <v>40</v>
      </c>
      <c r="U114" s="3">
        <v>5905910.0700000003</v>
      </c>
      <c r="V114" s="3">
        <v>966827</v>
      </c>
      <c r="W114" s="3">
        <v>88</v>
      </c>
      <c r="X114" s="3">
        <v>8</v>
      </c>
      <c r="Y114" s="3">
        <v>1</v>
      </c>
      <c r="Z114" s="3">
        <v>1</v>
      </c>
      <c r="AA114" s="3" t="s">
        <v>1630</v>
      </c>
      <c r="AB114" s="3">
        <v>1</v>
      </c>
      <c r="AC114" s="3" t="s">
        <v>281</v>
      </c>
      <c r="AD114" s="4" t="s">
        <v>1795</v>
      </c>
      <c r="AN114" s="4" t="s">
        <v>1799</v>
      </c>
    </row>
    <row r="115" spans="1:40" ht="14.25" customHeight="1" x14ac:dyDescent="0.3">
      <c r="A115" s="3">
        <v>20542209951</v>
      </c>
      <c r="B115" s="3">
        <v>2025</v>
      </c>
      <c r="C115" s="3">
        <v>9</v>
      </c>
      <c r="D115" s="3">
        <v>46</v>
      </c>
      <c r="E115" s="3">
        <v>5901</v>
      </c>
      <c r="F115" s="3" t="s">
        <v>1655</v>
      </c>
      <c r="G115" s="3">
        <v>37239</v>
      </c>
      <c r="H115" s="3" t="s">
        <v>1746</v>
      </c>
      <c r="I115" s="3" t="s">
        <v>137</v>
      </c>
      <c r="J115" s="3" t="s">
        <v>1615</v>
      </c>
      <c r="K115" s="3" t="s">
        <v>1781</v>
      </c>
      <c r="L115" s="3" t="s">
        <v>152</v>
      </c>
      <c r="M115" s="3" t="s">
        <v>1806</v>
      </c>
      <c r="N115" s="3">
        <v>157080.23000000001</v>
      </c>
      <c r="O115" s="3">
        <v>18975</v>
      </c>
      <c r="P115" s="3">
        <v>2</v>
      </c>
      <c r="Q115" s="3" t="s">
        <v>1373</v>
      </c>
      <c r="R115" s="3" t="s">
        <v>188</v>
      </c>
      <c r="S115" s="3">
        <v>46</v>
      </c>
      <c r="T115" s="3">
        <v>40</v>
      </c>
      <c r="U115" s="3">
        <v>5905910.0700000003</v>
      </c>
      <c r="V115" s="3">
        <v>966827</v>
      </c>
      <c r="W115" s="3">
        <v>88</v>
      </c>
      <c r="X115" s="3">
        <v>8</v>
      </c>
      <c r="Y115" s="3">
        <v>1</v>
      </c>
      <c r="Z115" s="3">
        <v>1</v>
      </c>
      <c r="AA115" s="3" t="s">
        <v>1630</v>
      </c>
      <c r="AB115" s="3">
        <v>1</v>
      </c>
      <c r="AC115" s="3" t="s">
        <v>281</v>
      </c>
      <c r="AD115" s="4" t="s">
        <v>1808</v>
      </c>
      <c r="AN115" s="4" t="s">
        <v>1810</v>
      </c>
    </row>
    <row r="116" spans="1:40" ht="14.25" customHeight="1" x14ac:dyDescent="0.3">
      <c r="A116" s="3">
        <v>20542209951</v>
      </c>
      <c r="B116" s="3">
        <v>2025</v>
      </c>
      <c r="C116" s="3">
        <v>9</v>
      </c>
      <c r="D116" s="3">
        <v>46</v>
      </c>
      <c r="E116" s="3">
        <v>5901</v>
      </c>
      <c r="F116" s="3" t="s">
        <v>1655</v>
      </c>
      <c r="G116" s="3">
        <v>37245</v>
      </c>
      <c r="H116" s="3" t="s">
        <v>1746</v>
      </c>
      <c r="I116" s="3" t="s">
        <v>137</v>
      </c>
      <c r="J116" s="3" t="s">
        <v>1635</v>
      </c>
      <c r="K116" s="3" t="s">
        <v>1781</v>
      </c>
      <c r="L116" s="3" t="s">
        <v>152</v>
      </c>
      <c r="M116" s="3" t="s">
        <v>1813</v>
      </c>
      <c r="N116" s="3">
        <v>304413.53999999998</v>
      </c>
      <c r="O116" s="3">
        <v>18975</v>
      </c>
      <c r="P116" s="3">
        <v>2</v>
      </c>
      <c r="Q116" s="3" t="s">
        <v>1373</v>
      </c>
      <c r="R116" s="3" t="s">
        <v>188</v>
      </c>
      <c r="S116" s="3">
        <v>46</v>
      </c>
      <c r="T116" s="3">
        <v>40</v>
      </c>
      <c r="U116" s="3">
        <v>5905910.0700000003</v>
      </c>
      <c r="V116" s="3">
        <v>966827</v>
      </c>
      <c r="W116" s="3">
        <v>88</v>
      </c>
      <c r="X116" s="3">
        <v>8</v>
      </c>
      <c r="Y116" s="3">
        <v>1</v>
      </c>
      <c r="Z116" s="3">
        <v>1</v>
      </c>
      <c r="AA116" s="3" t="s">
        <v>1630</v>
      </c>
      <c r="AB116" s="3">
        <v>1</v>
      </c>
      <c r="AC116" s="3" t="s">
        <v>281</v>
      </c>
      <c r="AD116" s="4" t="s">
        <v>1815</v>
      </c>
      <c r="AE116" s="4"/>
      <c r="AN116" s="4" t="s">
        <v>1817</v>
      </c>
    </row>
    <row r="117" spans="1:40" ht="14.25" customHeight="1" x14ac:dyDescent="0.3">
      <c r="A117" s="3">
        <v>20542209951</v>
      </c>
      <c r="B117" s="3">
        <v>2025</v>
      </c>
      <c r="C117" s="3">
        <v>9</v>
      </c>
      <c r="D117" s="3">
        <v>46</v>
      </c>
      <c r="E117" s="3">
        <v>5901</v>
      </c>
      <c r="F117" s="3" t="s">
        <v>1396</v>
      </c>
      <c r="G117" s="3">
        <v>34704</v>
      </c>
      <c r="H117" s="3" t="s">
        <v>1741</v>
      </c>
      <c r="I117" s="3" t="s">
        <v>137</v>
      </c>
      <c r="J117" s="3" t="s">
        <v>1272</v>
      </c>
      <c r="K117" s="3" t="s">
        <v>1823</v>
      </c>
      <c r="L117" s="3" t="s">
        <v>152</v>
      </c>
      <c r="M117" s="3" t="s">
        <v>1824</v>
      </c>
      <c r="N117" s="3">
        <v>139141.78</v>
      </c>
      <c r="O117" s="3">
        <v>20700</v>
      </c>
      <c r="P117" s="3">
        <v>2</v>
      </c>
      <c r="Q117" s="3" t="s">
        <v>1373</v>
      </c>
      <c r="R117" s="3" t="s">
        <v>188</v>
      </c>
      <c r="S117" s="3">
        <v>46</v>
      </c>
      <c r="T117" s="3">
        <v>40</v>
      </c>
      <c r="U117" s="3">
        <v>5905910.0700000003</v>
      </c>
      <c r="V117" s="3">
        <v>966827</v>
      </c>
      <c r="W117" s="3">
        <v>88</v>
      </c>
      <c r="X117" s="3">
        <v>8</v>
      </c>
      <c r="Y117" s="3">
        <v>1</v>
      </c>
      <c r="Z117" s="3">
        <v>1</v>
      </c>
      <c r="AA117" s="3" t="s">
        <v>1630</v>
      </c>
      <c r="AB117" s="3">
        <v>1</v>
      </c>
      <c r="AC117" s="3" t="s">
        <v>602</v>
      </c>
      <c r="AD117" s="4" t="s">
        <v>1825</v>
      </c>
    </row>
    <row r="118" spans="1:40" ht="14.25" customHeight="1" x14ac:dyDescent="0.3">
      <c r="A118" s="3">
        <v>20542209951</v>
      </c>
      <c r="B118" s="3">
        <v>2025</v>
      </c>
      <c r="C118" s="3">
        <v>9</v>
      </c>
      <c r="D118" s="3">
        <v>46</v>
      </c>
      <c r="E118" s="3">
        <v>5901</v>
      </c>
      <c r="F118" s="3" t="s">
        <v>1396</v>
      </c>
      <c r="G118" s="3">
        <v>35714</v>
      </c>
      <c r="H118" s="3" t="s">
        <v>1448</v>
      </c>
      <c r="I118" s="3" t="s">
        <v>137</v>
      </c>
      <c r="J118" s="3" t="s">
        <v>1466</v>
      </c>
      <c r="K118" s="3" t="s">
        <v>1823</v>
      </c>
      <c r="L118" s="3" t="s">
        <v>152</v>
      </c>
      <c r="M118" s="3" t="s">
        <v>1828</v>
      </c>
      <c r="N118" s="3">
        <v>155159.75</v>
      </c>
      <c r="O118" s="3">
        <v>20700</v>
      </c>
      <c r="P118" s="3">
        <v>2</v>
      </c>
      <c r="Q118" s="3" t="s">
        <v>1373</v>
      </c>
      <c r="R118" s="3" t="s">
        <v>188</v>
      </c>
      <c r="S118" s="3">
        <v>46</v>
      </c>
      <c r="T118" s="3">
        <v>40</v>
      </c>
      <c r="U118" s="3">
        <v>5905910.0700000003</v>
      </c>
      <c r="V118" s="3">
        <v>966827</v>
      </c>
      <c r="W118" s="3">
        <v>88</v>
      </c>
      <c r="X118" s="3">
        <v>8</v>
      </c>
      <c r="Y118" s="3">
        <v>1</v>
      </c>
      <c r="Z118" s="3">
        <v>1</v>
      </c>
      <c r="AA118" s="3" t="s">
        <v>1630</v>
      </c>
      <c r="AB118" s="3">
        <v>1</v>
      </c>
      <c r="AC118" s="3" t="s">
        <v>281</v>
      </c>
      <c r="AD118" s="4" t="s">
        <v>1829</v>
      </c>
      <c r="AN118" s="4" t="s">
        <v>1834</v>
      </c>
    </row>
    <row r="119" spans="1:40" ht="14.25" customHeight="1" x14ac:dyDescent="0.3">
      <c r="A119" s="3">
        <v>20542209951</v>
      </c>
      <c r="B119" s="3">
        <v>2025</v>
      </c>
      <c r="C119" s="3">
        <v>10</v>
      </c>
      <c r="D119" s="3">
        <v>46</v>
      </c>
      <c r="E119" s="3">
        <v>5901</v>
      </c>
      <c r="F119" s="3" t="s">
        <v>302</v>
      </c>
      <c r="G119" s="3">
        <v>41719</v>
      </c>
      <c r="H119" s="3" t="s">
        <v>1838</v>
      </c>
      <c r="I119" s="3" t="s">
        <v>137</v>
      </c>
      <c r="J119" s="3" t="s">
        <v>1765</v>
      </c>
      <c r="K119" s="3" t="s">
        <v>1839</v>
      </c>
      <c r="L119" s="3" t="s">
        <v>152</v>
      </c>
      <c r="M119" s="3" t="s">
        <v>1840</v>
      </c>
      <c r="N119" s="3">
        <v>180777.2</v>
      </c>
      <c r="O119" s="3">
        <v>20000</v>
      </c>
      <c r="P119" s="3">
        <v>2</v>
      </c>
      <c r="Q119" s="3" t="s">
        <v>1373</v>
      </c>
      <c r="R119" s="3" t="s">
        <v>188</v>
      </c>
      <c r="S119" s="3">
        <v>46</v>
      </c>
      <c r="T119" s="3">
        <v>40</v>
      </c>
      <c r="U119" s="3">
        <v>5905910.0700000003</v>
      </c>
      <c r="V119" s="3">
        <v>966827</v>
      </c>
      <c r="W119" s="3">
        <v>88</v>
      </c>
      <c r="X119" s="3">
        <v>8</v>
      </c>
      <c r="Y119" s="3">
        <v>1</v>
      </c>
      <c r="Z119" s="3">
        <v>1</v>
      </c>
      <c r="AA119" s="3" t="s">
        <v>1630</v>
      </c>
      <c r="AB119" s="3">
        <v>1</v>
      </c>
      <c r="AC119" s="3" t="s">
        <v>281</v>
      </c>
      <c r="AD119" s="4" t="s">
        <v>1841</v>
      </c>
      <c r="AN119" s="4" t="s">
        <v>1843</v>
      </c>
    </row>
    <row r="120" spans="1:40" ht="14.25" customHeight="1" x14ac:dyDescent="0.3">
      <c r="A120" s="3">
        <v>20542209951</v>
      </c>
      <c r="B120" s="3">
        <v>2025</v>
      </c>
      <c r="C120" s="3">
        <v>10</v>
      </c>
      <c r="D120" s="3">
        <v>46</v>
      </c>
      <c r="E120" s="3">
        <v>5901</v>
      </c>
      <c r="F120" s="3" t="s">
        <v>302</v>
      </c>
      <c r="G120" s="3">
        <v>41726</v>
      </c>
      <c r="H120" s="3" t="s">
        <v>1838</v>
      </c>
      <c r="I120" s="3" t="s">
        <v>137</v>
      </c>
      <c r="J120" s="3" t="s">
        <v>1777</v>
      </c>
      <c r="K120" s="3" t="s">
        <v>1839</v>
      </c>
      <c r="L120" s="3" t="s">
        <v>152</v>
      </c>
      <c r="M120" s="3" t="s">
        <v>1847</v>
      </c>
      <c r="N120" s="3">
        <v>178462.37</v>
      </c>
      <c r="O120" s="3">
        <v>20000</v>
      </c>
      <c r="P120" s="3">
        <v>2</v>
      </c>
      <c r="Q120" s="3" t="s">
        <v>1373</v>
      </c>
      <c r="R120" s="3" t="s">
        <v>188</v>
      </c>
      <c r="S120" s="3">
        <v>46</v>
      </c>
      <c r="T120" s="3">
        <v>40</v>
      </c>
      <c r="U120" s="3">
        <v>5905910.0700000003</v>
      </c>
      <c r="V120" s="3">
        <v>966827</v>
      </c>
      <c r="W120" s="3">
        <v>88</v>
      </c>
      <c r="X120" s="3">
        <v>8</v>
      </c>
      <c r="Y120" s="3">
        <v>1</v>
      </c>
      <c r="Z120" s="3">
        <v>1</v>
      </c>
      <c r="AA120" s="3" t="s">
        <v>1630</v>
      </c>
      <c r="AB120" s="3">
        <v>1</v>
      </c>
      <c r="AC120" s="3" t="s">
        <v>281</v>
      </c>
      <c r="AD120" s="4" t="s">
        <v>1848</v>
      </c>
      <c r="AN120" s="4" t="s">
        <v>1853</v>
      </c>
    </row>
    <row r="121" spans="1:40" ht="14.25" customHeight="1" x14ac:dyDescent="0.3">
      <c r="A121" s="3">
        <v>20542209951</v>
      </c>
      <c r="B121" s="3">
        <v>2025</v>
      </c>
      <c r="C121" s="3">
        <v>10</v>
      </c>
      <c r="D121" s="3">
        <v>46</v>
      </c>
      <c r="E121" s="3">
        <v>5901</v>
      </c>
      <c r="F121" s="3" t="s">
        <v>265</v>
      </c>
      <c r="G121" s="3">
        <v>41694</v>
      </c>
      <c r="H121" s="3" t="s">
        <v>1857</v>
      </c>
      <c r="I121" s="3" t="s">
        <v>137</v>
      </c>
      <c r="J121" s="3" t="s">
        <v>1754</v>
      </c>
      <c r="K121" s="3" t="s">
        <v>1859</v>
      </c>
      <c r="L121" s="3" t="s">
        <v>152</v>
      </c>
      <c r="M121" s="3" t="s">
        <v>1860</v>
      </c>
      <c r="N121" s="3">
        <v>167140.89000000001</v>
      </c>
      <c r="O121" s="3">
        <v>5037</v>
      </c>
      <c r="P121" s="3">
        <v>2</v>
      </c>
      <c r="Q121" s="3" t="s">
        <v>1373</v>
      </c>
      <c r="R121" s="3" t="s">
        <v>188</v>
      </c>
      <c r="S121" s="3">
        <v>46</v>
      </c>
      <c r="T121" s="3">
        <v>40</v>
      </c>
      <c r="U121" s="3">
        <v>5905910.0700000003</v>
      </c>
      <c r="V121" s="3">
        <v>966827</v>
      </c>
      <c r="W121" s="3">
        <v>88</v>
      </c>
      <c r="X121" s="3">
        <v>8</v>
      </c>
      <c r="Y121" s="3">
        <v>1</v>
      </c>
      <c r="Z121" s="3">
        <v>1</v>
      </c>
      <c r="AA121" s="3" t="s">
        <v>1630</v>
      </c>
      <c r="AB121" s="3">
        <v>2</v>
      </c>
      <c r="AC121" s="3" t="s">
        <v>281</v>
      </c>
      <c r="AD121" s="4" t="s">
        <v>1861</v>
      </c>
      <c r="AE121" s="4" t="s">
        <v>1862</v>
      </c>
      <c r="AN121" s="4" t="s">
        <v>1865</v>
      </c>
    </row>
    <row r="122" spans="1:40" ht="14.25" customHeight="1" x14ac:dyDescent="0.3">
      <c r="A122" s="3">
        <v>20542209951</v>
      </c>
      <c r="B122" s="3">
        <v>2025</v>
      </c>
      <c r="C122" s="3">
        <v>11</v>
      </c>
      <c r="D122" s="3">
        <v>46</v>
      </c>
      <c r="E122" s="3">
        <v>5901</v>
      </c>
      <c r="F122" s="3" t="s">
        <v>474</v>
      </c>
      <c r="G122" s="3">
        <v>46287</v>
      </c>
      <c r="H122" s="3" t="s">
        <v>1871</v>
      </c>
      <c r="I122" s="3" t="s">
        <v>137</v>
      </c>
      <c r="J122" s="3" t="s">
        <v>1821</v>
      </c>
      <c r="K122" s="3" t="s">
        <v>1872</v>
      </c>
      <c r="L122" s="3" t="s">
        <v>152</v>
      </c>
      <c r="M122" s="3" t="s">
        <v>1873</v>
      </c>
      <c r="N122" s="3">
        <v>177277.5</v>
      </c>
      <c r="O122" s="3">
        <v>20700</v>
      </c>
      <c r="P122" s="3">
        <v>2</v>
      </c>
      <c r="Q122" s="3" t="s">
        <v>1373</v>
      </c>
      <c r="R122" s="3" t="s">
        <v>188</v>
      </c>
      <c r="S122" s="3">
        <v>46</v>
      </c>
      <c r="T122" s="3">
        <v>40</v>
      </c>
      <c r="U122" s="3">
        <v>5905910.0700000003</v>
      </c>
      <c r="V122" s="3">
        <v>966827</v>
      </c>
      <c r="W122" s="3">
        <v>88</v>
      </c>
      <c r="X122" s="3">
        <v>8</v>
      </c>
      <c r="Y122" s="3">
        <v>1</v>
      </c>
      <c r="Z122" s="3">
        <v>1</v>
      </c>
      <c r="AA122" s="3" t="s">
        <v>1630</v>
      </c>
      <c r="AB122" s="3">
        <v>1</v>
      </c>
      <c r="AC122" s="3" t="s">
        <v>281</v>
      </c>
      <c r="AD122" s="4" t="s">
        <v>1876</v>
      </c>
      <c r="AN122" s="4" t="s">
        <v>1877</v>
      </c>
    </row>
    <row r="123" spans="1:40" ht="14.25" customHeight="1" x14ac:dyDescent="0.3">
      <c r="A123" s="3">
        <v>20542209951</v>
      </c>
      <c r="B123" s="3">
        <v>2025</v>
      </c>
      <c r="C123" s="3">
        <v>11</v>
      </c>
      <c r="D123" s="3">
        <v>46</v>
      </c>
      <c r="E123" s="3">
        <v>5901</v>
      </c>
      <c r="F123" s="3" t="s">
        <v>1396</v>
      </c>
      <c r="G123" s="3">
        <v>48189</v>
      </c>
      <c r="H123" s="3" t="s">
        <v>1172</v>
      </c>
      <c r="I123" s="3" t="s">
        <v>137</v>
      </c>
      <c r="J123" s="3" t="s">
        <v>1583</v>
      </c>
      <c r="K123" s="3" t="s">
        <v>1878</v>
      </c>
      <c r="L123" s="3" t="s">
        <v>152</v>
      </c>
      <c r="M123" s="3" t="s">
        <v>1879</v>
      </c>
      <c r="N123" s="3">
        <v>389297.86</v>
      </c>
      <c r="O123" s="3">
        <v>20700</v>
      </c>
      <c r="P123" s="3">
        <v>2</v>
      </c>
      <c r="Q123" s="3" t="s">
        <v>1373</v>
      </c>
      <c r="R123" s="3" t="s">
        <v>188</v>
      </c>
      <c r="S123" s="3">
        <v>46</v>
      </c>
      <c r="T123" s="3">
        <v>40</v>
      </c>
      <c r="U123" s="3">
        <v>5905910.0700000003</v>
      </c>
      <c r="V123" s="3">
        <v>966827</v>
      </c>
      <c r="W123" s="3">
        <v>88</v>
      </c>
      <c r="X123" s="3">
        <v>8</v>
      </c>
      <c r="Y123" s="3">
        <v>1</v>
      </c>
      <c r="Z123" s="3">
        <v>1</v>
      </c>
      <c r="AA123" s="3" t="s">
        <v>1630</v>
      </c>
      <c r="AB123" s="3">
        <v>2</v>
      </c>
      <c r="AC123" s="3" t="s">
        <v>602</v>
      </c>
      <c r="AD123" s="4" t="s">
        <v>1880</v>
      </c>
      <c r="AE123" s="4" t="s">
        <v>1883</v>
      </c>
    </row>
    <row r="124" spans="1:40" ht="14.25" customHeight="1" x14ac:dyDescent="0.3">
      <c r="A124" s="3">
        <v>20542209951</v>
      </c>
      <c r="B124" s="3">
        <v>2025</v>
      </c>
      <c r="C124" s="3">
        <v>11</v>
      </c>
      <c r="D124" s="3">
        <v>46</v>
      </c>
      <c r="E124" s="3">
        <v>5901</v>
      </c>
      <c r="F124" s="3" t="s">
        <v>1396</v>
      </c>
      <c r="G124" s="3">
        <v>50085</v>
      </c>
      <c r="H124" s="3" t="s">
        <v>1887</v>
      </c>
      <c r="I124" s="3" t="s">
        <v>137</v>
      </c>
      <c r="J124" s="3" t="s">
        <v>1613</v>
      </c>
      <c r="K124" s="3" t="s">
        <v>1878</v>
      </c>
      <c r="L124" s="3" t="s">
        <v>152</v>
      </c>
      <c r="M124" s="3" t="s">
        <v>1888</v>
      </c>
      <c r="N124" s="3">
        <v>447740.38</v>
      </c>
      <c r="O124" s="3">
        <v>20700</v>
      </c>
      <c r="P124" s="3">
        <v>2</v>
      </c>
      <c r="Q124" s="3" t="s">
        <v>1373</v>
      </c>
      <c r="R124" s="3" t="s">
        <v>188</v>
      </c>
      <c r="S124" s="3">
        <v>46</v>
      </c>
      <c r="T124" s="3">
        <v>40</v>
      </c>
      <c r="U124" s="3">
        <v>5905910.0700000003</v>
      </c>
      <c r="V124" s="3">
        <v>966827</v>
      </c>
      <c r="W124" s="3">
        <v>88</v>
      </c>
      <c r="X124" s="3">
        <v>8</v>
      </c>
      <c r="Y124" s="3">
        <v>1</v>
      </c>
      <c r="Z124" s="3">
        <v>1</v>
      </c>
      <c r="AA124" s="3" t="s">
        <v>1630</v>
      </c>
      <c r="AB124" s="3">
        <v>2</v>
      </c>
      <c r="AC124" s="3" t="s">
        <v>602</v>
      </c>
      <c r="AD124" s="4" t="s">
        <v>1889</v>
      </c>
      <c r="AE124" s="4" t="s">
        <v>1890</v>
      </c>
    </row>
    <row r="125" spans="1:40" ht="14.25" customHeight="1" x14ac:dyDescent="0.3">
      <c r="A125" s="3">
        <v>20542209951</v>
      </c>
      <c r="B125" s="3">
        <v>2025</v>
      </c>
      <c r="C125" s="3">
        <v>11</v>
      </c>
      <c r="D125" s="3">
        <v>46</v>
      </c>
      <c r="E125" s="3">
        <v>5901</v>
      </c>
      <c r="F125" s="3" t="s">
        <v>1396</v>
      </c>
      <c r="G125" s="3">
        <v>50110</v>
      </c>
      <c r="H125" s="3" t="s">
        <v>1894</v>
      </c>
      <c r="I125" s="3" t="s">
        <v>137</v>
      </c>
      <c r="J125" s="3" t="s">
        <v>1633</v>
      </c>
      <c r="K125" s="3" t="s">
        <v>1878</v>
      </c>
      <c r="L125" s="3" t="s">
        <v>152</v>
      </c>
      <c r="M125" s="3" t="s">
        <v>1895</v>
      </c>
      <c r="N125" s="3">
        <v>190350</v>
      </c>
      <c r="S125" s="3">
        <v>46</v>
      </c>
      <c r="T125" s="3">
        <v>40</v>
      </c>
      <c r="U125" s="3">
        <v>5905910.0700000003</v>
      </c>
      <c r="V125" s="3">
        <v>966827</v>
      </c>
      <c r="W125" s="3">
        <v>88</v>
      </c>
      <c r="X125" s="3">
        <v>8</v>
      </c>
      <c r="Y125" s="3">
        <v>1</v>
      </c>
      <c r="Z125" s="3">
        <v>1</v>
      </c>
      <c r="AA125" s="3" t="s">
        <v>1630</v>
      </c>
      <c r="AB125" s="3">
        <v>1</v>
      </c>
      <c r="AC125" s="3" t="s">
        <v>602</v>
      </c>
      <c r="AD125" s="4" t="s">
        <v>1898</v>
      </c>
    </row>
    <row r="126" spans="1:40" ht="14.25" customHeight="1" x14ac:dyDescent="0.3">
      <c r="A126" s="3">
        <v>20542209951</v>
      </c>
      <c r="B126" s="3">
        <v>2025</v>
      </c>
      <c r="C126" s="3">
        <v>11</v>
      </c>
      <c r="D126" s="3">
        <v>46</v>
      </c>
      <c r="E126" s="3">
        <v>5901</v>
      </c>
      <c r="F126" s="3" t="s">
        <v>1396</v>
      </c>
      <c r="G126" s="3">
        <v>50160</v>
      </c>
      <c r="H126" s="3" t="s">
        <v>1894</v>
      </c>
      <c r="I126" s="3" t="s">
        <v>137</v>
      </c>
      <c r="J126" s="3" t="s">
        <v>1645</v>
      </c>
      <c r="K126" s="3" t="s">
        <v>1878</v>
      </c>
      <c r="L126" s="3" t="s">
        <v>152</v>
      </c>
      <c r="M126" s="3" t="s">
        <v>1900</v>
      </c>
      <c r="N126" s="3">
        <v>475033.1</v>
      </c>
      <c r="O126" s="3">
        <v>20700</v>
      </c>
      <c r="P126" s="3">
        <v>2</v>
      </c>
      <c r="Q126" s="3" t="s">
        <v>1373</v>
      </c>
      <c r="R126" s="3" t="s">
        <v>188</v>
      </c>
      <c r="S126" s="3">
        <v>46</v>
      </c>
      <c r="T126" s="3">
        <v>40</v>
      </c>
      <c r="U126" s="3">
        <v>5905910.0700000003</v>
      </c>
      <c r="V126" s="3">
        <v>966827</v>
      </c>
      <c r="W126" s="3">
        <v>88</v>
      </c>
      <c r="X126" s="3">
        <v>8</v>
      </c>
      <c r="Y126" s="3">
        <v>1</v>
      </c>
      <c r="Z126" s="3">
        <v>1</v>
      </c>
      <c r="AA126" s="3" t="s">
        <v>1630</v>
      </c>
      <c r="AB126" s="3">
        <v>2</v>
      </c>
      <c r="AC126" s="3" t="s">
        <v>602</v>
      </c>
      <c r="AD126" s="4" t="s">
        <v>1901</v>
      </c>
      <c r="AE126" s="4" t="s">
        <v>1902</v>
      </c>
    </row>
    <row r="127" spans="1:40" ht="14.25" customHeight="1" x14ac:dyDescent="0.3">
      <c r="A127" s="3">
        <v>20542209951</v>
      </c>
      <c r="B127" s="3">
        <v>2025</v>
      </c>
      <c r="C127" s="3">
        <v>11</v>
      </c>
      <c r="D127" s="3">
        <v>46</v>
      </c>
      <c r="E127" s="3">
        <v>5901</v>
      </c>
      <c r="F127" s="3" t="s">
        <v>1396</v>
      </c>
      <c r="G127" s="3">
        <v>50189</v>
      </c>
      <c r="H127" s="3" t="s">
        <v>1894</v>
      </c>
      <c r="I127" s="3" t="s">
        <v>137</v>
      </c>
      <c r="J127" s="3" t="s">
        <v>1885</v>
      </c>
      <c r="K127" s="3" t="s">
        <v>1878</v>
      </c>
      <c r="L127" s="3" t="s">
        <v>152</v>
      </c>
      <c r="M127" s="3" t="s">
        <v>1907</v>
      </c>
      <c r="N127" s="3">
        <v>571050</v>
      </c>
      <c r="O127" s="3">
        <v>20700</v>
      </c>
      <c r="P127" s="3">
        <v>2</v>
      </c>
      <c r="Q127" s="3" t="s">
        <v>1373</v>
      </c>
      <c r="R127" s="3" t="s">
        <v>188</v>
      </c>
      <c r="S127" s="3">
        <v>46</v>
      </c>
      <c r="T127" s="3">
        <v>40</v>
      </c>
      <c r="U127" s="3">
        <v>5905910.0700000003</v>
      </c>
      <c r="V127" s="3">
        <v>966827</v>
      </c>
      <c r="W127" s="3">
        <v>88</v>
      </c>
      <c r="X127" s="3">
        <v>8</v>
      </c>
      <c r="Y127" s="3">
        <v>1</v>
      </c>
      <c r="Z127" s="3">
        <v>1</v>
      </c>
      <c r="AA127" s="3" t="s">
        <v>1630</v>
      </c>
      <c r="AB127" s="3">
        <v>1</v>
      </c>
      <c r="AC127" s="3" t="s">
        <v>281</v>
      </c>
      <c r="AD127" s="4" t="s">
        <v>1909</v>
      </c>
      <c r="AE127" s="4"/>
      <c r="AF127" s="4"/>
      <c r="AN127" s="4" t="s">
        <v>1910</v>
      </c>
    </row>
    <row r="128" spans="1:40" ht="14.25" customHeight="1" x14ac:dyDescent="0.3">
      <c r="A128" s="3">
        <v>20542209951</v>
      </c>
      <c r="B128" s="3">
        <v>2025</v>
      </c>
      <c r="C128" s="3">
        <v>12</v>
      </c>
      <c r="D128" s="3">
        <v>46</v>
      </c>
      <c r="E128" s="3">
        <v>5901</v>
      </c>
      <c r="F128" s="3" t="s">
        <v>1396</v>
      </c>
      <c r="G128" s="3">
        <v>56247</v>
      </c>
      <c r="H128" s="3" t="s">
        <v>1916</v>
      </c>
      <c r="I128" s="3" t="s">
        <v>137</v>
      </c>
      <c r="J128" s="3" t="s">
        <v>1662</v>
      </c>
      <c r="K128" s="3" t="s">
        <v>1917</v>
      </c>
      <c r="L128" s="3" t="s">
        <v>152</v>
      </c>
      <c r="M128" s="3" t="s">
        <v>1919</v>
      </c>
      <c r="N128" s="3">
        <v>475567.65</v>
      </c>
      <c r="O128" s="3">
        <v>20700</v>
      </c>
      <c r="P128" s="3">
        <v>2</v>
      </c>
      <c r="Q128" s="3" t="s">
        <v>1373</v>
      </c>
      <c r="R128" s="3" t="s">
        <v>188</v>
      </c>
      <c r="S128" s="3">
        <v>46</v>
      </c>
      <c r="T128" s="3">
        <v>40</v>
      </c>
      <c r="U128" s="3">
        <v>5905910.0700000003</v>
      </c>
      <c r="V128" s="3">
        <v>966827</v>
      </c>
      <c r="W128" s="3">
        <v>88</v>
      </c>
      <c r="X128" s="3">
        <v>8</v>
      </c>
      <c r="Y128" s="3">
        <v>1</v>
      </c>
      <c r="Z128" s="3">
        <v>1</v>
      </c>
      <c r="AA128" s="3" t="s">
        <v>1630</v>
      </c>
      <c r="AB128" s="3">
        <v>2</v>
      </c>
      <c r="AC128" s="3" t="s">
        <v>602</v>
      </c>
      <c r="AD128" s="4" t="s">
        <v>1921</v>
      </c>
      <c r="AE128" s="4" t="s">
        <v>1922</v>
      </c>
    </row>
    <row r="129" spans="1:40" ht="14.25" customHeight="1" x14ac:dyDescent="0.3">
      <c r="A129" s="3">
        <v>20542209951</v>
      </c>
      <c r="B129" s="3">
        <v>2025</v>
      </c>
      <c r="C129" s="3">
        <v>12</v>
      </c>
      <c r="D129" s="3">
        <v>46</v>
      </c>
      <c r="E129" s="3">
        <v>5901</v>
      </c>
      <c r="F129" s="3" t="s">
        <v>1396</v>
      </c>
      <c r="G129" s="3">
        <v>64680</v>
      </c>
      <c r="H129" s="3" t="s">
        <v>564</v>
      </c>
      <c r="I129" s="3" t="s">
        <v>137</v>
      </c>
      <c r="J129" s="3" t="s">
        <v>1926</v>
      </c>
      <c r="K129" s="3" t="s">
        <v>1917</v>
      </c>
      <c r="L129" s="3" t="s">
        <v>152</v>
      </c>
      <c r="M129" s="3" t="s">
        <v>1927</v>
      </c>
      <c r="N129" s="3">
        <v>385200</v>
      </c>
      <c r="O129" s="3">
        <v>20700</v>
      </c>
      <c r="P129" s="3">
        <v>2</v>
      </c>
      <c r="Q129" s="3" t="s">
        <v>1373</v>
      </c>
      <c r="R129" s="3" t="s">
        <v>188</v>
      </c>
      <c r="S129" s="3">
        <v>46</v>
      </c>
      <c r="T129" s="3">
        <v>40</v>
      </c>
      <c r="U129" s="3">
        <v>5905910.0700000003</v>
      </c>
      <c r="V129" s="3">
        <v>966827</v>
      </c>
      <c r="W129" s="3">
        <v>88</v>
      </c>
      <c r="X129" s="3">
        <v>8</v>
      </c>
      <c r="Y129" s="3">
        <v>1</v>
      </c>
      <c r="Z129" s="3">
        <v>1</v>
      </c>
      <c r="AA129" s="3" t="s">
        <v>1630</v>
      </c>
      <c r="AB129" s="3">
        <v>1</v>
      </c>
      <c r="AC129" s="3" t="s">
        <v>281</v>
      </c>
      <c r="AD129" s="4" t="s">
        <v>1929</v>
      </c>
      <c r="AE129" s="4"/>
      <c r="AN129" s="4" t="s">
        <v>1932</v>
      </c>
    </row>
    <row r="130" spans="1:40" ht="14.25" customHeight="1" x14ac:dyDescent="0.3">
      <c r="A130" s="3">
        <v>20542209951</v>
      </c>
      <c r="B130" s="3">
        <v>2025</v>
      </c>
      <c r="C130" s="3">
        <v>12</v>
      </c>
      <c r="D130" s="3">
        <v>46</v>
      </c>
      <c r="E130" s="3">
        <v>5901</v>
      </c>
      <c r="F130" s="3" t="s">
        <v>1396</v>
      </c>
      <c r="G130" s="3">
        <v>65196</v>
      </c>
      <c r="H130" s="3" t="s">
        <v>1933</v>
      </c>
      <c r="I130" s="3" t="s">
        <v>137</v>
      </c>
      <c r="J130" s="3" t="s">
        <v>1681</v>
      </c>
      <c r="K130" s="3" t="s">
        <v>1917</v>
      </c>
      <c r="L130" s="3" t="s">
        <v>152</v>
      </c>
      <c r="M130" s="3" t="s">
        <v>1934</v>
      </c>
      <c r="N130" s="3">
        <v>435200</v>
      </c>
      <c r="O130" s="3">
        <v>20700</v>
      </c>
      <c r="P130" s="3">
        <v>2</v>
      </c>
      <c r="Q130" s="3" t="s">
        <v>1373</v>
      </c>
      <c r="R130" s="3" t="s">
        <v>188</v>
      </c>
      <c r="S130" s="3">
        <v>46</v>
      </c>
      <c r="T130" s="3">
        <v>40</v>
      </c>
      <c r="U130" s="3">
        <v>5905910.0700000003</v>
      </c>
      <c r="V130" s="3">
        <v>966827</v>
      </c>
      <c r="W130" s="3">
        <v>88</v>
      </c>
      <c r="X130" s="3">
        <v>8</v>
      </c>
      <c r="Y130" s="3">
        <v>1</v>
      </c>
      <c r="Z130" s="3">
        <v>1</v>
      </c>
      <c r="AA130" s="3" t="s">
        <v>1630</v>
      </c>
      <c r="AB130" s="3">
        <v>2</v>
      </c>
      <c r="AC130" s="3" t="s">
        <v>602</v>
      </c>
      <c r="AD130" s="4" t="s">
        <v>1935</v>
      </c>
      <c r="AE130" s="4" t="s">
        <v>1940</v>
      </c>
    </row>
    <row r="131" spans="1:40" ht="14.25" customHeight="1" x14ac:dyDescent="0.3">
      <c r="A131" s="3">
        <v>20542209951</v>
      </c>
      <c r="B131" s="3">
        <v>2025</v>
      </c>
      <c r="C131" s="3">
        <v>12</v>
      </c>
      <c r="D131" s="3">
        <v>46</v>
      </c>
      <c r="E131" s="3">
        <v>5901</v>
      </c>
      <c r="F131" s="3" t="s">
        <v>1396</v>
      </c>
      <c r="G131" s="3">
        <v>65812</v>
      </c>
      <c r="H131" s="3" t="s">
        <v>1933</v>
      </c>
      <c r="I131" s="3" t="s">
        <v>137</v>
      </c>
      <c r="J131" s="3" t="s">
        <v>1697</v>
      </c>
      <c r="K131" s="3" t="s">
        <v>1917</v>
      </c>
      <c r="L131" s="3" t="s">
        <v>152</v>
      </c>
      <c r="M131" s="3" t="s">
        <v>1943</v>
      </c>
      <c r="N131" s="3">
        <v>361323.47</v>
      </c>
      <c r="O131" s="3">
        <v>20700</v>
      </c>
      <c r="P131" s="3">
        <v>2</v>
      </c>
      <c r="Q131" s="3" t="s">
        <v>1373</v>
      </c>
      <c r="R131" s="3" t="s">
        <v>188</v>
      </c>
      <c r="S131" s="3">
        <v>46</v>
      </c>
      <c r="T131" s="3">
        <v>40</v>
      </c>
      <c r="U131" s="3">
        <v>5905910.0700000003</v>
      </c>
      <c r="V131" s="3">
        <v>966827</v>
      </c>
      <c r="W131" s="3">
        <v>88</v>
      </c>
      <c r="X131" s="3">
        <v>8</v>
      </c>
      <c r="Y131" s="3">
        <v>1</v>
      </c>
      <c r="Z131" s="3">
        <v>1</v>
      </c>
      <c r="AA131" s="3" t="s">
        <v>1630</v>
      </c>
      <c r="AB131" s="3">
        <v>2</v>
      </c>
      <c r="AC131" s="3" t="s">
        <v>602</v>
      </c>
      <c r="AD131" s="4" t="s">
        <v>1944</v>
      </c>
      <c r="AE131" s="4" t="s">
        <v>1948</v>
      </c>
    </row>
    <row r="132" spans="1:40" ht="14.25" customHeight="1" x14ac:dyDescent="0.3">
      <c r="A132" s="3">
        <v>20542209951</v>
      </c>
      <c r="B132" s="3">
        <v>2025</v>
      </c>
      <c r="C132" s="3">
        <v>12</v>
      </c>
      <c r="D132" s="3">
        <v>46</v>
      </c>
      <c r="E132" s="3">
        <v>5901</v>
      </c>
      <c r="F132" s="3" t="s">
        <v>302</v>
      </c>
      <c r="G132" s="3">
        <v>56780</v>
      </c>
      <c r="H132" s="3" t="s">
        <v>1951</v>
      </c>
      <c r="I132" s="3" t="s">
        <v>137</v>
      </c>
      <c r="J132" s="3" t="s">
        <v>1952</v>
      </c>
      <c r="K132" s="3" t="s">
        <v>1953</v>
      </c>
      <c r="L132" s="3" t="s">
        <v>152</v>
      </c>
      <c r="M132" s="3" t="s">
        <v>1954</v>
      </c>
      <c r="N132" s="3">
        <v>181085.84</v>
      </c>
      <c r="O132" s="3">
        <v>20000</v>
      </c>
      <c r="P132" s="3">
        <v>2</v>
      </c>
      <c r="Q132" s="3" t="s">
        <v>1373</v>
      </c>
      <c r="R132" s="3" t="s">
        <v>188</v>
      </c>
      <c r="S132" s="3">
        <v>46</v>
      </c>
      <c r="T132" s="3">
        <v>40</v>
      </c>
      <c r="U132" s="3">
        <v>5905910.0700000003</v>
      </c>
      <c r="V132" s="3">
        <v>966827</v>
      </c>
      <c r="W132" s="3">
        <v>88</v>
      </c>
      <c r="X132" s="3">
        <v>8</v>
      </c>
      <c r="Y132" s="3">
        <v>1</v>
      </c>
      <c r="Z132" s="3">
        <v>1</v>
      </c>
      <c r="AA132" s="3" t="s">
        <v>1630</v>
      </c>
      <c r="AB132" s="3">
        <v>1</v>
      </c>
      <c r="AC132" s="3" t="s">
        <v>281</v>
      </c>
      <c r="AD132" s="4" t="s">
        <v>1955</v>
      </c>
      <c r="AN132" s="4" t="s">
        <v>1956</v>
      </c>
    </row>
    <row r="133" spans="1:40" ht="14.25" customHeight="1" x14ac:dyDescent="0.3">
      <c r="A133" s="3">
        <v>20542209951</v>
      </c>
      <c r="B133" s="3">
        <v>2025</v>
      </c>
      <c r="C133" s="3">
        <v>12</v>
      </c>
      <c r="D133" s="3">
        <v>46</v>
      </c>
      <c r="E133" s="3">
        <v>5901</v>
      </c>
      <c r="F133" s="3" t="s">
        <v>1655</v>
      </c>
      <c r="G133" s="3">
        <v>63907</v>
      </c>
      <c r="H133" s="3" t="s">
        <v>1960</v>
      </c>
      <c r="I133" s="3" t="s">
        <v>137</v>
      </c>
      <c r="J133" s="3" t="s">
        <v>1961</v>
      </c>
      <c r="K133" s="3" t="s">
        <v>1963</v>
      </c>
      <c r="L133" s="3" t="s">
        <v>152</v>
      </c>
      <c r="M133" s="3" t="s">
        <v>1965</v>
      </c>
      <c r="N133" s="3">
        <v>182408.6</v>
      </c>
      <c r="O133" s="3">
        <v>20000</v>
      </c>
      <c r="P133" s="3">
        <v>2</v>
      </c>
      <c r="Q133" s="3" t="s">
        <v>1373</v>
      </c>
      <c r="R133" s="3" t="s">
        <v>188</v>
      </c>
      <c r="S133" s="3">
        <v>46</v>
      </c>
      <c r="T133" s="3">
        <v>40</v>
      </c>
      <c r="U133" s="3">
        <v>5905910.0700000003</v>
      </c>
      <c r="V133" s="3">
        <v>966827</v>
      </c>
      <c r="W133" s="3">
        <v>88</v>
      </c>
      <c r="X133" s="3">
        <v>8</v>
      </c>
      <c r="Y133" s="3">
        <v>1</v>
      </c>
      <c r="Z133" s="3">
        <v>1</v>
      </c>
      <c r="AA133" s="3" t="s">
        <v>1630</v>
      </c>
      <c r="AB133" s="3">
        <v>1</v>
      </c>
      <c r="AC133" s="3" t="s">
        <v>281</v>
      </c>
      <c r="AD133" s="4" t="s">
        <v>1967</v>
      </c>
      <c r="AN133" s="4" t="s">
        <v>1970</v>
      </c>
    </row>
    <row r="134" spans="1:40" ht="14.25" customHeight="1" x14ac:dyDescent="0.3">
      <c r="A134" s="3">
        <v>20542209951</v>
      </c>
      <c r="B134" s="3">
        <v>2025</v>
      </c>
      <c r="C134" s="3">
        <v>12</v>
      </c>
      <c r="D134" s="3">
        <v>46</v>
      </c>
      <c r="E134" s="3">
        <v>5901</v>
      </c>
      <c r="F134" s="3" t="s">
        <v>1655</v>
      </c>
      <c r="G134" s="3">
        <v>63895</v>
      </c>
      <c r="H134" s="3" t="s">
        <v>1933</v>
      </c>
      <c r="I134" s="3" t="s">
        <v>137</v>
      </c>
      <c r="J134" s="3" t="s">
        <v>1974</v>
      </c>
      <c r="K134" s="3" t="s">
        <v>1963</v>
      </c>
      <c r="L134" s="3" t="s">
        <v>152</v>
      </c>
      <c r="M134" s="3" t="s">
        <v>1975</v>
      </c>
      <c r="N134" s="3">
        <v>146182.92000000001</v>
      </c>
      <c r="O134" s="3">
        <v>18975</v>
      </c>
      <c r="P134" s="3">
        <v>2</v>
      </c>
      <c r="Q134" s="3" t="s">
        <v>1373</v>
      </c>
      <c r="R134" s="3" t="s">
        <v>188</v>
      </c>
      <c r="S134" s="3">
        <v>46</v>
      </c>
      <c r="T134" s="3">
        <v>40</v>
      </c>
      <c r="U134" s="3">
        <v>5905910.0700000003</v>
      </c>
      <c r="V134" s="3">
        <v>966827</v>
      </c>
      <c r="W134" s="3">
        <v>88</v>
      </c>
      <c r="X134" s="3">
        <v>8</v>
      </c>
      <c r="Y134" s="3">
        <v>1</v>
      </c>
      <c r="Z134" s="3">
        <v>1</v>
      </c>
      <c r="AA134" s="3" t="s">
        <v>1630</v>
      </c>
      <c r="AB134" s="3">
        <v>1</v>
      </c>
      <c r="AC134" s="3" t="s">
        <v>281</v>
      </c>
      <c r="AD134" s="4" t="s">
        <v>1976</v>
      </c>
      <c r="AN134" s="4" t="s">
        <v>1979</v>
      </c>
    </row>
    <row r="135" spans="1:40" ht="14.25" customHeight="1" x14ac:dyDescent="0.3">
      <c r="A135" s="3">
        <v>20542209951</v>
      </c>
      <c r="B135" s="3">
        <v>2025</v>
      </c>
      <c r="C135" s="3">
        <v>12</v>
      </c>
      <c r="D135" s="3">
        <v>46</v>
      </c>
      <c r="E135" s="3">
        <v>5901</v>
      </c>
      <c r="F135" s="3" t="s">
        <v>340</v>
      </c>
      <c r="G135" s="3">
        <v>57100</v>
      </c>
      <c r="H135" s="3" t="s">
        <v>1951</v>
      </c>
      <c r="I135" s="3" t="s">
        <v>137</v>
      </c>
      <c r="J135" s="3" t="s">
        <v>1973</v>
      </c>
      <c r="K135" s="3" t="s">
        <v>1984</v>
      </c>
      <c r="L135" s="3" t="s">
        <v>152</v>
      </c>
      <c r="M135" s="3" t="s">
        <v>1985</v>
      </c>
      <c r="N135" s="3">
        <v>188405.01</v>
      </c>
      <c r="O135" s="3">
        <v>20700</v>
      </c>
      <c r="P135" s="3">
        <v>2</v>
      </c>
      <c r="Q135" s="3" t="s">
        <v>1373</v>
      </c>
      <c r="R135" s="3" t="s">
        <v>188</v>
      </c>
      <c r="S135" s="3">
        <v>46</v>
      </c>
      <c r="T135" s="3">
        <v>40</v>
      </c>
      <c r="U135" s="3">
        <v>5905910.0700000003</v>
      </c>
      <c r="V135" s="3">
        <v>966827</v>
      </c>
      <c r="W135" s="3">
        <v>88</v>
      </c>
      <c r="X135" s="3">
        <v>8</v>
      </c>
      <c r="Y135" s="3">
        <v>1</v>
      </c>
      <c r="Z135" s="3">
        <v>1</v>
      </c>
      <c r="AA135" s="3" t="s">
        <v>1630</v>
      </c>
      <c r="AB135" s="3">
        <v>1</v>
      </c>
      <c r="AC135" s="3" t="s">
        <v>281</v>
      </c>
      <c r="AD135" s="4" t="s">
        <v>1987</v>
      </c>
      <c r="AN135" s="4" t="s">
        <v>1988</v>
      </c>
    </row>
    <row r="136" spans="1:40" ht="14.25" customHeight="1" x14ac:dyDescent="0.3">
      <c r="A136" s="3">
        <v>20542209951</v>
      </c>
      <c r="B136" s="3">
        <v>2025</v>
      </c>
      <c r="C136" s="3">
        <v>12</v>
      </c>
      <c r="D136" s="3">
        <v>46</v>
      </c>
      <c r="E136" s="3">
        <v>5901</v>
      </c>
      <c r="F136" s="3" t="s">
        <v>340</v>
      </c>
      <c r="G136" s="3">
        <v>59111</v>
      </c>
      <c r="H136" s="3" t="s">
        <v>1991</v>
      </c>
      <c r="I136" s="3" t="s">
        <v>137</v>
      </c>
      <c r="J136" s="3" t="s">
        <v>1986</v>
      </c>
      <c r="K136" s="3" t="s">
        <v>1984</v>
      </c>
      <c r="L136" s="3" t="s">
        <v>152</v>
      </c>
      <c r="M136" s="3" t="s">
        <v>1992</v>
      </c>
      <c r="N136" s="3">
        <v>1035006.79</v>
      </c>
      <c r="O136" s="3">
        <v>124200</v>
      </c>
      <c r="P136" s="3">
        <v>2</v>
      </c>
      <c r="Q136" s="3" t="s">
        <v>1373</v>
      </c>
      <c r="R136" s="3" t="s">
        <v>188</v>
      </c>
      <c r="S136" s="3">
        <v>46</v>
      </c>
      <c r="T136" s="3">
        <v>40</v>
      </c>
      <c r="U136" s="3">
        <v>5905910.0700000003</v>
      </c>
      <c r="V136" s="3">
        <v>966827</v>
      </c>
      <c r="W136" s="3">
        <v>88</v>
      </c>
      <c r="X136" s="3">
        <v>8</v>
      </c>
      <c r="Y136" s="3">
        <v>1</v>
      </c>
      <c r="Z136" s="3">
        <v>1</v>
      </c>
      <c r="AA136" s="3" t="s">
        <v>1630</v>
      </c>
      <c r="AB136" s="3">
        <v>1</v>
      </c>
      <c r="AC136" s="3" t="s">
        <v>281</v>
      </c>
      <c r="AD136" s="4" t="s">
        <v>1997</v>
      </c>
      <c r="AN136" s="4" t="s">
        <v>2002</v>
      </c>
    </row>
    <row r="137" spans="1:40" ht="14.25" customHeight="1" x14ac:dyDescent="0.3">
      <c r="A137" s="3">
        <v>20542209951</v>
      </c>
      <c r="B137" s="3">
        <v>2026</v>
      </c>
      <c r="C137" s="3">
        <v>2</v>
      </c>
      <c r="D137" s="3">
        <v>46</v>
      </c>
      <c r="E137" s="3">
        <v>5901</v>
      </c>
      <c r="F137" s="3" t="s">
        <v>302</v>
      </c>
      <c r="G137" s="3">
        <v>7802</v>
      </c>
      <c r="H137" s="3" t="s">
        <v>2012</v>
      </c>
      <c r="I137" s="3" t="s">
        <v>137</v>
      </c>
      <c r="J137" s="3" t="s">
        <v>427</v>
      </c>
      <c r="K137" s="3" t="s">
        <v>2014</v>
      </c>
      <c r="L137" s="3" t="s">
        <v>152</v>
      </c>
      <c r="M137" s="3" t="s">
        <v>2015</v>
      </c>
      <c r="N137" s="3">
        <v>129680.084</v>
      </c>
      <c r="O137" s="3">
        <v>18975</v>
      </c>
      <c r="P137" s="3">
        <v>2</v>
      </c>
      <c r="Q137" s="3" t="s">
        <v>1373</v>
      </c>
      <c r="R137" s="3" t="s">
        <v>188</v>
      </c>
      <c r="S137" s="3">
        <v>46</v>
      </c>
      <c r="T137" s="3">
        <v>40</v>
      </c>
      <c r="U137" s="3">
        <v>5905910.0700000003</v>
      </c>
      <c r="V137" s="3">
        <v>966827</v>
      </c>
      <c r="W137" s="3">
        <v>88</v>
      </c>
      <c r="X137" s="3">
        <v>8</v>
      </c>
      <c r="Y137" s="3">
        <v>1</v>
      </c>
      <c r="Z137" s="3">
        <v>1</v>
      </c>
      <c r="AA137" s="3" t="s">
        <v>1630</v>
      </c>
      <c r="AB137" s="3">
        <v>1</v>
      </c>
      <c r="AC137" s="3" t="s">
        <v>281</v>
      </c>
      <c r="AD137" s="4" t="s">
        <v>2018</v>
      </c>
      <c r="AN137" s="4" t="s">
        <v>2027</v>
      </c>
    </row>
    <row r="138" spans="1:40" ht="14.25" customHeight="1" x14ac:dyDescent="0.3">
      <c r="A138" s="3">
        <v>20542209951</v>
      </c>
      <c r="B138" s="3">
        <v>2026</v>
      </c>
      <c r="C138" s="3">
        <v>2</v>
      </c>
      <c r="D138" s="3">
        <v>46</v>
      </c>
      <c r="E138" s="3">
        <v>5901</v>
      </c>
      <c r="F138" s="3" t="s">
        <v>302</v>
      </c>
      <c r="G138" s="3">
        <v>7804</v>
      </c>
      <c r="H138" s="3" t="s">
        <v>2012</v>
      </c>
      <c r="I138" s="3" t="s">
        <v>137</v>
      </c>
      <c r="J138" s="3" t="s">
        <v>441</v>
      </c>
      <c r="K138" s="3" t="s">
        <v>2014</v>
      </c>
      <c r="L138" s="3" t="s">
        <v>152</v>
      </c>
      <c r="M138" s="3" t="s">
        <v>2036</v>
      </c>
      <c r="N138" s="3">
        <v>129680.09</v>
      </c>
      <c r="O138" s="3">
        <v>18975</v>
      </c>
      <c r="P138" s="3">
        <v>2</v>
      </c>
      <c r="Q138" s="3" t="s">
        <v>1373</v>
      </c>
      <c r="R138" s="3" t="s">
        <v>188</v>
      </c>
      <c r="S138" s="3">
        <v>46</v>
      </c>
      <c r="T138" s="3">
        <v>40</v>
      </c>
      <c r="U138" s="3">
        <v>5905910.0700000003</v>
      </c>
      <c r="V138" s="3">
        <v>966827</v>
      </c>
      <c r="W138" s="3">
        <v>88</v>
      </c>
      <c r="X138" s="3">
        <v>8</v>
      </c>
      <c r="Y138" s="3">
        <v>1</v>
      </c>
      <c r="Z138" s="3">
        <v>1</v>
      </c>
      <c r="AA138" s="3" t="s">
        <v>1630</v>
      </c>
      <c r="AB138" s="3">
        <v>1</v>
      </c>
      <c r="AC138" s="3" t="s">
        <v>281</v>
      </c>
      <c r="AD138" s="4" t="s">
        <v>2037</v>
      </c>
      <c r="AN138" s="4" t="s">
        <v>2040</v>
      </c>
    </row>
    <row r="139" spans="1:40" ht="14.25" customHeight="1" x14ac:dyDescent="0.3">
      <c r="A139" s="3">
        <v>20542209951</v>
      </c>
      <c r="B139" s="3">
        <v>2026</v>
      </c>
      <c r="C139" s="3">
        <v>5</v>
      </c>
      <c r="D139" s="3">
        <v>46</v>
      </c>
      <c r="E139" s="3">
        <v>5901</v>
      </c>
      <c r="F139" s="3" t="s">
        <v>265</v>
      </c>
      <c r="G139" s="3">
        <v>18383</v>
      </c>
      <c r="H139" s="3" t="s">
        <v>2041</v>
      </c>
      <c r="I139" s="3" t="s">
        <v>137</v>
      </c>
      <c r="J139" s="3" t="s">
        <v>777</v>
      </c>
      <c r="K139" s="3" t="s">
        <v>2042</v>
      </c>
      <c r="L139" s="3" t="s">
        <v>152</v>
      </c>
      <c r="M139" s="3" t="s">
        <v>2043</v>
      </c>
      <c r="N139" s="3">
        <v>134415</v>
      </c>
      <c r="O139" s="3">
        <v>20690</v>
      </c>
      <c r="P139" s="3">
        <v>2</v>
      </c>
      <c r="Q139" s="3" t="s">
        <v>1373</v>
      </c>
      <c r="R139" s="3" t="s">
        <v>188</v>
      </c>
      <c r="S139" s="3">
        <v>46</v>
      </c>
      <c r="T139" s="3">
        <v>40</v>
      </c>
      <c r="U139" s="3">
        <v>5905910.0700000003</v>
      </c>
      <c r="V139" s="3">
        <v>966827</v>
      </c>
      <c r="W139" s="3">
        <v>88</v>
      </c>
      <c r="X139" s="3">
        <v>8</v>
      </c>
      <c r="Y139" s="3">
        <v>1</v>
      </c>
      <c r="Z139" s="3">
        <v>1</v>
      </c>
      <c r="AA139" s="3" t="s">
        <v>1630</v>
      </c>
      <c r="AB139" s="3">
        <v>1</v>
      </c>
      <c r="AC139" s="3" t="s">
        <v>602</v>
      </c>
      <c r="AD139" s="4" t="s">
        <v>2047</v>
      </c>
    </row>
    <row r="140" spans="1:40" ht="14.25" customHeight="1" x14ac:dyDescent="0.3">
      <c r="A140" s="3">
        <v>20542264544</v>
      </c>
      <c r="B140" s="3">
        <v>2025</v>
      </c>
      <c r="C140" s="3">
        <v>8</v>
      </c>
      <c r="D140" s="3">
        <v>46</v>
      </c>
      <c r="E140" s="3">
        <v>7620</v>
      </c>
      <c r="F140" s="3" t="s">
        <v>265</v>
      </c>
      <c r="G140" s="3">
        <v>31934</v>
      </c>
      <c r="H140" s="3" t="s">
        <v>1413</v>
      </c>
      <c r="I140" s="3" t="s">
        <v>623</v>
      </c>
      <c r="J140" s="3" t="s">
        <v>1282</v>
      </c>
      <c r="K140" s="3" t="s">
        <v>2048</v>
      </c>
      <c r="L140" s="3" t="s">
        <v>257</v>
      </c>
      <c r="M140" s="3" t="s">
        <v>2049</v>
      </c>
      <c r="N140" s="3">
        <v>118803.702</v>
      </c>
      <c r="O140" s="3">
        <v>18975</v>
      </c>
      <c r="P140" s="3">
        <v>2</v>
      </c>
      <c r="Q140" s="3" t="s">
        <v>1373</v>
      </c>
      <c r="R140" s="3" t="s">
        <v>188</v>
      </c>
      <c r="S140" s="3">
        <v>6</v>
      </c>
      <c r="T140" s="3">
        <v>6</v>
      </c>
      <c r="U140" s="3">
        <v>1050694.82</v>
      </c>
      <c r="V140" s="3">
        <v>138630</v>
      </c>
      <c r="W140" s="3">
        <v>12</v>
      </c>
      <c r="X140" s="3">
        <v>1</v>
      </c>
      <c r="Y140" s="3">
        <v>1</v>
      </c>
      <c r="Z140" s="3">
        <v>1</v>
      </c>
      <c r="AA140" s="3" t="s">
        <v>1630</v>
      </c>
      <c r="AB140" s="3">
        <v>1</v>
      </c>
      <c r="AC140" s="3" t="s">
        <v>281</v>
      </c>
      <c r="AD140" s="4" t="s">
        <v>2050</v>
      </c>
      <c r="AN140" s="4" t="s">
        <v>2053</v>
      </c>
    </row>
    <row r="141" spans="1:40" ht="14.25" customHeight="1" x14ac:dyDescent="0.3">
      <c r="A141" s="3">
        <v>20542264544</v>
      </c>
      <c r="B141" s="3">
        <v>2025</v>
      </c>
      <c r="C141" s="3">
        <v>9</v>
      </c>
      <c r="D141" s="3">
        <v>46</v>
      </c>
      <c r="E141" s="3">
        <v>7620</v>
      </c>
      <c r="F141" s="3" t="s">
        <v>265</v>
      </c>
      <c r="G141" s="3">
        <v>34410</v>
      </c>
      <c r="H141" s="3" t="s">
        <v>1741</v>
      </c>
      <c r="I141" s="3" t="s">
        <v>137</v>
      </c>
      <c r="J141" s="3" t="s">
        <v>1245</v>
      </c>
      <c r="K141" s="3" t="s">
        <v>2057</v>
      </c>
      <c r="L141" s="3" t="s">
        <v>257</v>
      </c>
      <c r="M141" s="3" t="s">
        <v>2058</v>
      </c>
      <c r="N141" s="3">
        <v>128006.81200000001</v>
      </c>
      <c r="O141" s="3">
        <v>18975</v>
      </c>
      <c r="P141" s="3">
        <v>2</v>
      </c>
      <c r="Q141" s="3" t="s">
        <v>1373</v>
      </c>
      <c r="R141" s="3" t="s">
        <v>188</v>
      </c>
      <c r="S141" s="3">
        <v>6</v>
      </c>
      <c r="T141" s="3">
        <v>6</v>
      </c>
      <c r="U141" s="3">
        <v>1050694.82</v>
      </c>
      <c r="V141" s="3">
        <v>138630</v>
      </c>
      <c r="W141" s="3">
        <v>12</v>
      </c>
      <c r="X141" s="3">
        <v>1</v>
      </c>
      <c r="Y141" s="3">
        <v>1</v>
      </c>
      <c r="Z141" s="3">
        <v>1</v>
      </c>
      <c r="AA141" s="3" t="s">
        <v>1630</v>
      </c>
      <c r="AB141" s="3">
        <v>1</v>
      </c>
      <c r="AC141" s="3" t="s">
        <v>602</v>
      </c>
      <c r="AD141" s="4" t="s">
        <v>2059</v>
      </c>
    </row>
    <row r="142" spans="1:40" ht="14.25" customHeight="1" x14ac:dyDescent="0.3">
      <c r="A142" s="3">
        <v>20542264544</v>
      </c>
      <c r="B142" s="3">
        <v>2025</v>
      </c>
      <c r="C142" s="3">
        <v>10</v>
      </c>
      <c r="D142" s="3">
        <v>46</v>
      </c>
      <c r="E142" s="3">
        <v>7620</v>
      </c>
      <c r="F142" s="3" t="s">
        <v>265</v>
      </c>
      <c r="G142" s="3">
        <v>40735</v>
      </c>
      <c r="H142" s="3" t="s">
        <v>2060</v>
      </c>
      <c r="I142" s="3" t="s">
        <v>137</v>
      </c>
      <c r="J142" s="3" t="s">
        <v>1502</v>
      </c>
      <c r="K142" s="3" t="s">
        <v>2061</v>
      </c>
      <c r="L142" s="3" t="s">
        <v>257</v>
      </c>
      <c r="M142" s="3" t="s">
        <v>2062</v>
      </c>
      <c r="N142" s="3">
        <v>160280.42199999999</v>
      </c>
      <c r="O142" s="3">
        <v>18975</v>
      </c>
      <c r="P142" s="3">
        <v>2</v>
      </c>
      <c r="Q142" s="3" t="s">
        <v>1373</v>
      </c>
      <c r="R142" s="3" t="s">
        <v>188</v>
      </c>
      <c r="S142" s="3">
        <v>6</v>
      </c>
      <c r="T142" s="3">
        <v>6</v>
      </c>
      <c r="U142" s="3">
        <v>1050694.82</v>
      </c>
      <c r="V142" s="3">
        <v>138630</v>
      </c>
      <c r="W142" s="3">
        <v>12</v>
      </c>
      <c r="X142" s="3">
        <v>1</v>
      </c>
      <c r="Y142" s="3">
        <v>1</v>
      </c>
      <c r="Z142" s="3">
        <v>1</v>
      </c>
      <c r="AA142" s="3" t="s">
        <v>1630</v>
      </c>
      <c r="AB142" s="3">
        <v>1</v>
      </c>
      <c r="AC142" s="3" t="s">
        <v>602</v>
      </c>
      <c r="AD142" s="4" t="s">
        <v>2064</v>
      </c>
    </row>
    <row r="143" spans="1:40" ht="14.25" customHeight="1" x14ac:dyDescent="0.3">
      <c r="A143" s="3">
        <v>20542264544</v>
      </c>
      <c r="B143" s="3">
        <v>2025</v>
      </c>
      <c r="C143" s="3">
        <v>10</v>
      </c>
      <c r="D143" s="3">
        <v>46</v>
      </c>
      <c r="E143" s="3">
        <v>7620</v>
      </c>
      <c r="F143" s="3" t="s">
        <v>265</v>
      </c>
      <c r="G143" s="3">
        <v>40737</v>
      </c>
      <c r="H143" s="3" t="s">
        <v>2060</v>
      </c>
      <c r="I143" s="3" t="s">
        <v>137</v>
      </c>
      <c r="J143" s="3" t="s">
        <v>1516</v>
      </c>
      <c r="K143" s="3" t="s">
        <v>2061</v>
      </c>
      <c r="L143" s="3" t="s">
        <v>257</v>
      </c>
      <c r="M143" s="3" t="s">
        <v>2070</v>
      </c>
      <c r="N143" s="3">
        <v>353335.37</v>
      </c>
      <c r="O143" s="3">
        <v>41360</v>
      </c>
      <c r="P143" s="3">
        <v>2</v>
      </c>
      <c r="Q143" s="3" t="s">
        <v>1373</v>
      </c>
      <c r="R143" s="3" t="s">
        <v>188</v>
      </c>
      <c r="S143" s="3">
        <v>6</v>
      </c>
      <c r="T143" s="3">
        <v>6</v>
      </c>
      <c r="U143" s="3">
        <v>1050694.82</v>
      </c>
      <c r="V143" s="3">
        <v>138630</v>
      </c>
      <c r="W143" s="3">
        <v>12</v>
      </c>
      <c r="X143" s="3">
        <v>1</v>
      </c>
      <c r="Y143" s="3">
        <v>1</v>
      </c>
      <c r="Z143" s="3">
        <v>1</v>
      </c>
      <c r="AA143" s="3" t="s">
        <v>1630</v>
      </c>
      <c r="AB143" s="3">
        <v>1</v>
      </c>
      <c r="AC143" s="3" t="s">
        <v>602</v>
      </c>
      <c r="AD143" s="4" t="s">
        <v>2071</v>
      </c>
    </row>
    <row r="144" spans="1:40" ht="14.25" customHeight="1" x14ac:dyDescent="0.3">
      <c r="A144" s="3">
        <v>20542264544</v>
      </c>
      <c r="B144" s="3">
        <v>2025</v>
      </c>
      <c r="C144" s="3">
        <v>11</v>
      </c>
      <c r="D144" s="3">
        <v>46</v>
      </c>
      <c r="E144" s="3">
        <v>7620</v>
      </c>
      <c r="F144" s="3" t="s">
        <v>265</v>
      </c>
      <c r="G144" s="3">
        <v>44289</v>
      </c>
      <c r="H144" s="3" t="s">
        <v>2072</v>
      </c>
      <c r="I144" s="3" t="s">
        <v>137</v>
      </c>
      <c r="J144" s="3" t="s">
        <v>1530</v>
      </c>
      <c r="K144" s="3" t="s">
        <v>2073</v>
      </c>
      <c r="L144" s="3" t="s">
        <v>257</v>
      </c>
      <c r="M144" s="3" t="s">
        <v>2074</v>
      </c>
      <c r="N144" s="3">
        <v>273811.31</v>
      </c>
      <c r="O144" s="3">
        <v>20680</v>
      </c>
      <c r="P144" s="3">
        <v>2</v>
      </c>
      <c r="Q144" s="3" t="s">
        <v>1373</v>
      </c>
      <c r="R144" s="3" t="s">
        <v>188</v>
      </c>
      <c r="S144" s="3">
        <v>6</v>
      </c>
      <c r="T144" s="3">
        <v>6</v>
      </c>
      <c r="U144" s="3">
        <v>1050694.82</v>
      </c>
      <c r="V144" s="3">
        <v>138630</v>
      </c>
      <c r="W144" s="3">
        <v>12</v>
      </c>
      <c r="X144" s="3">
        <v>1</v>
      </c>
      <c r="Y144" s="3">
        <v>1</v>
      </c>
      <c r="Z144" s="3">
        <v>1</v>
      </c>
      <c r="AA144" s="3" t="s">
        <v>1630</v>
      </c>
      <c r="AB144" s="3">
        <v>2</v>
      </c>
      <c r="AC144" s="3" t="s">
        <v>602</v>
      </c>
      <c r="AD144" s="4" t="s">
        <v>2075</v>
      </c>
      <c r="AE144" s="4" t="s">
        <v>2079</v>
      </c>
    </row>
    <row r="145" spans="1:40" ht="14.25" customHeight="1" x14ac:dyDescent="0.3">
      <c r="A145" s="3">
        <v>20542264544</v>
      </c>
      <c r="B145" s="3">
        <v>2026</v>
      </c>
      <c r="C145" s="3">
        <v>2</v>
      </c>
      <c r="D145" s="3">
        <v>46</v>
      </c>
      <c r="E145" s="3">
        <v>7620</v>
      </c>
      <c r="F145" s="3" t="s">
        <v>265</v>
      </c>
      <c r="G145" s="3">
        <v>7476</v>
      </c>
      <c r="H145" s="3" t="s">
        <v>537</v>
      </c>
      <c r="I145" s="3" t="s">
        <v>137</v>
      </c>
      <c r="J145" s="3" t="s">
        <v>551</v>
      </c>
      <c r="K145" s="3" t="s">
        <v>2082</v>
      </c>
      <c r="L145" s="3" t="s">
        <v>257</v>
      </c>
      <c r="M145" s="3" t="s">
        <v>2083</v>
      </c>
      <c r="N145" s="3">
        <v>153362.85999999999</v>
      </c>
      <c r="O145" s="3">
        <v>19665</v>
      </c>
      <c r="P145" s="3">
        <v>2</v>
      </c>
      <c r="Q145" s="3" t="s">
        <v>1373</v>
      </c>
      <c r="R145" s="3" t="s">
        <v>188</v>
      </c>
      <c r="S145" s="3">
        <v>6</v>
      </c>
      <c r="T145" s="3">
        <v>6</v>
      </c>
      <c r="U145" s="3">
        <v>1050694.82</v>
      </c>
      <c r="V145" s="3">
        <v>138630</v>
      </c>
      <c r="W145" s="3">
        <v>12</v>
      </c>
      <c r="X145" s="3">
        <v>1</v>
      </c>
      <c r="Y145" s="3">
        <v>1</v>
      </c>
      <c r="Z145" s="3">
        <v>1</v>
      </c>
      <c r="AA145" s="3" t="s">
        <v>1630</v>
      </c>
      <c r="AB145" s="3">
        <v>1</v>
      </c>
      <c r="AC145" s="3" t="s">
        <v>602</v>
      </c>
      <c r="AD145" s="4" t="s">
        <v>2084</v>
      </c>
    </row>
    <row r="146" spans="1:40" ht="14.25" customHeight="1" x14ac:dyDescent="0.3">
      <c r="A146" s="3">
        <v>20600263286</v>
      </c>
      <c r="B146" s="3">
        <v>2025</v>
      </c>
      <c r="C146" s="3">
        <v>5</v>
      </c>
      <c r="D146" s="3">
        <v>46</v>
      </c>
      <c r="E146" s="3">
        <v>5910</v>
      </c>
      <c r="F146" s="3" t="s">
        <v>302</v>
      </c>
      <c r="G146" s="3">
        <v>20987</v>
      </c>
      <c r="H146" s="3" t="s">
        <v>685</v>
      </c>
      <c r="I146" s="3" t="s">
        <v>137</v>
      </c>
      <c r="J146" s="3" t="s">
        <v>649</v>
      </c>
      <c r="K146" s="3" t="s">
        <v>2085</v>
      </c>
      <c r="L146" s="3" t="s">
        <v>210</v>
      </c>
      <c r="M146" s="3" t="s">
        <v>2086</v>
      </c>
      <c r="N146" s="3">
        <v>155262.1</v>
      </c>
      <c r="O146" s="3">
        <v>18975</v>
      </c>
      <c r="P146" s="3">
        <v>2</v>
      </c>
      <c r="Q146" s="3" t="s">
        <v>1373</v>
      </c>
      <c r="R146" s="3" t="s">
        <v>188</v>
      </c>
      <c r="S146" s="3">
        <v>25</v>
      </c>
      <c r="T146" s="3">
        <v>25</v>
      </c>
      <c r="U146" s="3">
        <v>4154567.83</v>
      </c>
      <c r="V146" s="3">
        <v>546485</v>
      </c>
      <c r="W146" s="3">
        <v>50</v>
      </c>
      <c r="X146" s="3">
        <v>7</v>
      </c>
      <c r="Y146" s="3">
        <v>1</v>
      </c>
      <c r="Z146" s="3">
        <v>1</v>
      </c>
      <c r="AA146" s="3" t="s">
        <v>2088</v>
      </c>
      <c r="AB146" s="3">
        <v>1</v>
      </c>
      <c r="AC146" s="3" t="s">
        <v>281</v>
      </c>
      <c r="AD146" s="4" t="s">
        <v>2089</v>
      </c>
      <c r="AN146" s="4" t="s">
        <v>2095</v>
      </c>
    </row>
    <row r="147" spans="1:40" ht="14.25" customHeight="1" x14ac:dyDescent="0.3">
      <c r="A147" s="3">
        <v>20600263286</v>
      </c>
      <c r="B147" s="3">
        <v>2025</v>
      </c>
      <c r="C147" s="3">
        <v>6</v>
      </c>
      <c r="D147" s="3">
        <v>46</v>
      </c>
      <c r="E147" s="3">
        <v>5910</v>
      </c>
      <c r="F147" s="3" t="s">
        <v>307</v>
      </c>
      <c r="G147" s="3">
        <v>24075</v>
      </c>
      <c r="H147" s="3" t="s">
        <v>908</v>
      </c>
      <c r="I147" s="3" t="s">
        <v>137</v>
      </c>
      <c r="J147" s="3" t="s">
        <v>850</v>
      </c>
      <c r="K147" s="3" t="s">
        <v>2096</v>
      </c>
      <c r="L147" s="3" t="s">
        <v>210</v>
      </c>
      <c r="M147" s="3" t="s">
        <v>2097</v>
      </c>
      <c r="N147" s="3">
        <v>189388.11</v>
      </c>
      <c r="O147" s="3">
        <v>20700</v>
      </c>
      <c r="P147" s="3">
        <v>2</v>
      </c>
      <c r="Q147" s="3" t="s">
        <v>1373</v>
      </c>
      <c r="R147" s="3" t="s">
        <v>188</v>
      </c>
      <c r="S147" s="3">
        <v>25</v>
      </c>
      <c r="T147" s="3">
        <v>25</v>
      </c>
      <c r="U147" s="3">
        <v>4154567.83</v>
      </c>
      <c r="V147" s="3">
        <v>546485</v>
      </c>
      <c r="W147" s="3">
        <v>50</v>
      </c>
      <c r="X147" s="3">
        <v>7</v>
      </c>
      <c r="Y147" s="3">
        <v>1</v>
      </c>
      <c r="Z147" s="3">
        <v>1</v>
      </c>
      <c r="AA147" s="3" t="s">
        <v>2088</v>
      </c>
      <c r="AB147" s="3">
        <v>1</v>
      </c>
      <c r="AC147" s="3" t="s">
        <v>281</v>
      </c>
      <c r="AD147" s="4" t="s">
        <v>2098</v>
      </c>
      <c r="AN147" s="4" t="s">
        <v>2100</v>
      </c>
    </row>
    <row r="148" spans="1:40" ht="14.25" customHeight="1" x14ac:dyDescent="0.3">
      <c r="A148" s="3">
        <v>20600263286</v>
      </c>
      <c r="B148" s="3">
        <v>2025</v>
      </c>
      <c r="C148" s="3">
        <v>6</v>
      </c>
      <c r="D148" s="3">
        <v>46</v>
      </c>
      <c r="E148" s="3">
        <v>5910</v>
      </c>
      <c r="F148" s="3" t="s">
        <v>302</v>
      </c>
      <c r="G148" s="3">
        <v>25067</v>
      </c>
      <c r="H148" s="3" t="s">
        <v>944</v>
      </c>
      <c r="I148" s="3" t="s">
        <v>137</v>
      </c>
      <c r="J148" s="3" t="s">
        <v>914</v>
      </c>
      <c r="K148" s="3" t="s">
        <v>2105</v>
      </c>
      <c r="L148" s="3" t="s">
        <v>210</v>
      </c>
      <c r="M148" s="3" t="s">
        <v>2106</v>
      </c>
      <c r="N148" s="3">
        <v>159382.63</v>
      </c>
      <c r="O148" s="3">
        <v>18975</v>
      </c>
      <c r="P148" s="3">
        <v>2</v>
      </c>
      <c r="Q148" s="3" t="s">
        <v>1373</v>
      </c>
      <c r="R148" s="3" t="s">
        <v>188</v>
      </c>
      <c r="S148" s="3">
        <v>25</v>
      </c>
      <c r="T148" s="3">
        <v>25</v>
      </c>
      <c r="U148" s="3">
        <v>4154567.83</v>
      </c>
      <c r="V148" s="3">
        <v>546485</v>
      </c>
      <c r="W148" s="3">
        <v>50</v>
      </c>
      <c r="X148" s="3">
        <v>7</v>
      </c>
      <c r="Y148" s="3">
        <v>1</v>
      </c>
      <c r="Z148" s="3">
        <v>1</v>
      </c>
      <c r="AA148" s="3" t="s">
        <v>2088</v>
      </c>
      <c r="AB148" s="3">
        <v>1</v>
      </c>
      <c r="AC148" s="3" t="s">
        <v>281</v>
      </c>
      <c r="AD148" s="4" t="s">
        <v>2107</v>
      </c>
      <c r="AN148" s="4" t="s">
        <v>2111</v>
      </c>
    </row>
    <row r="149" spans="1:40" ht="14.25" customHeight="1" x14ac:dyDescent="0.3">
      <c r="A149" s="3">
        <v>20600263286</v>
      </c>
      <c r="B149" s="3">
        <v>2025</v>
      </c>
      <c r="C149" s="3">
        <v>6</v>
      </c>
      <c r="D149" s="3">
        <v>46</v>
      </c>
      <c r="E149" s="3">
        <v>5910</v>
      </c>
      <c r="F149" s="3" t="s">
        <v>265</v>
      </c>
      <c r="G149" s="3">
        <v>22449</v>
      </c>
      <c r="H149" s="3" t="s">
        <v>2118</v>
      </c>
      <c r="I149" s="3" t="s">
        <v>137</v>
      </c>
      <c r="J149" s="3" t="s">
        <v>761</v>
      </c>
      <c r="K149" s="3" t="s">
        <v>2119</v>
      </c>
      <c r="L149" s="3" t="s">
        <v>210</v>
      </c>
      <c r="M149" s="3" t="s">
        <v>2120</v>
      </c>
      <c r="N149" s="3">
        <v>151510.49</v>
      </c>
      <c r="O149" s="3">
        <v>20700</v>
      </c>
      <c r="P149" s="3">
        <v>2</v>
      </c>
      <c r="Q149" s="3" t="s">
        <v>1373</v>
      </c>
      <c r="R149" s="3" t="s">
        <v>188</v>
      </c>
      <c r="S149" s="3">
        <v>25</v>
      </c>
      <c r="T149" s="3">
        <v>25</v>
      </c>
      <c r="U149" s="3">
        <v>4154567.83</v>
      </c>
      <c r="V149" s="3">
        <v>546485</v>
      </c>
      <c r="W149" s="3">
        <v>50</v>
      </c>
      <c r="X149" s="3">
        <v>7</v>
      </c>
      <c r="Y149" s="3">
        <v>1</v>
      </c>
      <c r="Z149" s="3">
        <v>1</v>
      </c>
      <c r="AA149" s="3" t="s">
        <v>2088</v>
      </c>
      <c r="AB149" s="3">
        <v>1</v>
      </c>
      <c r="AC149" s="3" t="s">
        <v>281</v>
      </c>
      <c r="AD149" s="4" t="s">
        <v>2122</v>
      </c>
      <c r="AN149" s="4" t="s">
        <v>2129</v>
      </c>
    </row>
    <row r="150" spans="1:40" ht="14.25" customHeight="1" x14ac:dyDescent="0.3">
      <c r="A150" s="3">
        <v>20600263286</v>
      </c>
      <c r="B150" s="3">
        <v>2025</v>
      </c>
      <c r="C150" s="3">
        <v>6</v>
      </c>
      <c r="D150" s="3">
        <v>46</v>
      </c>
      <c r="E150" s="3">
        <v>5910</v>
      </c>
      <c r="F150" s="3" t="s">
        <v>265</v>
      </c>
      <c r="G150" s="3">
        <v>23341</v>
      </c>
      <c r="H150" s="3" t="s">
        <v>803</v>
      </c>
      <c r="I150" s="3" t="s">
        <v>137</v>
      </c>
      <c r="J150" s="3" t="s">
        <v>428</v>
      </c>
      <c r="K150" s="3" t="s">
        <v>2119</v>
      </c>
      <c r="L150" s="3" t="s">
        <v>210</v>
      </c>
      <c r="M150" s="3" t="s">
        <v>2134</v>
      </c>
      <c r="N150" s="3">
        <v>162006.70000000001</v>
      </c>
      <c r="O150" s="3">
        <v>20700</v>
      </c>
      <c r="P150" s="3">
        <v>2</v>
      </c>
      <c r="Q150" s="3" t="s">
        <v>1373</v>
      </c>
      <c r="R150" s="3" t="s">
        <v>188</v>
      </c>
      <c r="S150" s="3">
        <v>25</v>
      </c>
      <c r="T150" s="3">
        <v>25</v>
      </c>
      <c r="U150" s="3">
        <v>4154567.83</v>
      </c>
      <c r="V150" s="3">
        <v>546485</v>
      </c>
      <c r="W150" s="3">
        <v>50</v>
      </c>
      <c r="X150" s="3">
        <v>7</v>
      </c>
      <c r="Y150" s="3">
        <v>1</v>
      </c>
      <c r="Z150" s="3">
        <v>1</v>
      </c>
      <c r="AA150" s="3" t="s">
        <v>2088</v>
      </c>
      <c r="AB150" s="3">
        <v>1</v>
      </c>
      <c r="AC150" s="3" t="s">
        <v>602</v>
      </c>
      <c r="AD150" s="4" t="s">
        <v>2135</v>
      </c>
    </row>
    <row r="151" spans="1:40" ht="14.25" customHeight="1" x14ac:dyDescent="0.3">
      <c r="A151" s="3">
        <v>20600263286</v>
      </c>
      <c r="B151" s="3">
        <v>2025</v>
      </c>
      <c r="C151" s="3">
        <v>6</v>
      </c>
      <c r="D151" s="3">
        <v>46</v>
      </c>
      <c r="E151" s="3">
        <v>5910</v>
      </c>
      <c r="F151" s="3" t="s">
        <v>265</v>
      </c>
      <c r="G151" s="3">
        <v>23342</v>
      </c>
      <c r="H151" s="3" t="s">
        <v>803</v>
      </c>
      <c r="I151" s="3" t="s">
        <v>137</v>
      </c>
      <c r="J151" s="3" t="s">
        <v>954</v>
      </c>
      <c r="K151" s="3" t="s">
        <v>2119</v>
      </c>
      <c r="L151" s="3" t="s">
        <v>210</v>
      </c>
      <c r="M151" s="3" t="s">
        <v>2139</v>
      </c>
      <c r="N151" s="3">
        <v>175697.41</v>
      </c>
      <c r="O151" s="3">
        <v>20700</v>
      </c>
      <c r="P151" s="3">
        <v>2</v>
      </c>
      <c r="Q151" s="3" t="s">
        <v>1373</v>
      </c>
      <c r="R151" s="3" t="s">
        <v>188</v>
      </c>
      <c r="S151" s="3">
        <v>25</v>
      </c>
      <c r="T151" s="3">
        <v>25</v>
      </c>
      <c r="U151" s="3">
        <v>4154567.83</v>
      </c>
      <c r="V151" s="3">
        <v>546485</v>
      </c>
      <c r="W151" s="3">
        <v>50</v>
      </c>
      <c r="X151" s="3">
        <v>7</v>
      </c>
      <c r="Y151" s="3">
        <v>1</v>
      </c>
      <c r="Z151" s="3">
        <v>1</v>
      </c>
      <c r="AA151" s="3" t="s">
        <v>2088</v>
      </c>
      <c r="AB151" s="3">
        <v>1</v>
      </c>
      <c r="AC151" s="3" t="s">
        <v>602</v>
      </c>
      <c r="AD151" s="4" t="s">
        <v>2140</v>
      </c>
    </row>
    <row r="152" spans="1:40" ht="14.25" customHeight="1" x14ac:dyDescent="0.3">
      <c r="A152" s="3">
        <v>20600263286</v>
      </c>
      <c r="B152" s="3">
        <v>2025</v>
      </c>
      <c r="C152" s="3">
        <v>7</v>
      </c>
      <c r="D152" s="3">
        <v>46</v>
      </c>
      <c r="E152" s="3">
        <v>5910</v>
      </c>
      <c r="F152" s="3" t="s">
        <v>265</v>
      </c>
      <c r="G152" s="3">
        <v>26083</v>
      </c>
      <c r="H152" s="3" t="s">
        <v>2145</v>
      </c>
      <c r="I152" s="3" t="s">
        <v>137</v>
      </c>
      <c r="J152" s="3" t="s">
        <v>1005</v>
      </c>
      <c r="K152" s="3" t="s">
        <v>2146</v>
      </c>
      <c r="L152" s="3" t="s">
        <v>210</v>
      </c>
      <c r="M152" s="3" t="s">
        <v>2147</v>
      </c>
      <c r="N152" s="3">
        <v>104733.91</v>
      </c>
      <c r="O152" s="3">
        <v>20700</v>
      </c>
      <c r="P152" s="3">
        <v>2</v>
      </c>
      <c r="Q152" s="3" t="s">
        <v>1373</v>
      </c>
      <c r="R152" s="3" t="s">
        <v>188</v>
      </c>
      <c r="S152" s="3">
        <v>25</v>
      </c>
      <c r="T152" s="3">
        <v>25</v>
      </c>
      <c r="U152" s="3">
        <v>4154567.83</v>
      </c>
      <c r="V152" s="3">
        <v>546485</v>
      </c>
      <c r="W152" s="3">
        <v>50</v>
      </c>
      <c r="X152" s="3">
        <v>7</v>
      </c>
      <c r="Y152" s="3">
        <v>1</v>
      </c>
      <c r="Z152" s="3">
        <v>1</v>
      </c>
      <c r="AA152" s="3" t="s">
        <v>2088</v>
      </c>
      <c r="AB152" s="3">
        <v>1</v>
      </c>
      <c r="AC152" s="3" t="s">
        <v>281</v>
      </c>
      <c r="AD152" s="4" t="s">
        <v>2148</v>
      </c>
      <c r="AN152" s="4" t="s">
        <v>2149</v>
      </c>
    </row>
    <row r="153" spans="1:40" ht="14.25" customHeight="1" x14ac:dyDescent="0.3">
      <c r="A153" s="3">
        <v>20600263286</v>
      </c>
      <c r="B153" s="3">
        <v>2025</v>
      </c>
      <c r="C153" s="3">
        <v>7</v>
      </c>
      <c r="D153" s="3">
        <v>46</v>
      </c>
      <c r="E153" s="3">
        <v>5910</v>
      </c>
      <c r="F153" s="3" t="s">
        <v>265</v>
      </c>
      <c r="G153" s="3">
        <v>27107</v>
      </c>
      <c r="H153" s="3" t="s">
        <v>1066</v>
      </c>
      <c r="I153" s="3" t="s">
        <v>137</v>
      </c>
      <c r="J153" s="3" t="s">
        <v>1035</v>
      </c>
      <c r="K153" s="3" t="s">
        <v>2146</v>
      </c>
      <c r="L153" s="3" t="s">
        <v>210</v>
      </c>
      <c r="M153" s="3" t="s">
        <v>2152</v>
      </c>
      <c r="N153" s="3">
        <v>246432.73</v>
      </c>
      <c r="O153" s="3">
        <v>41400</v>
      </c>
      <c r="P153" s="3">
        <v>2</v>
      </c>
      <c r="Q153" s="3" t="s">
        <v>1373</v>
      </c>
      <c r="R153" s="3" t="s">
        <v>188</v>
      </c>
      <c r="S153" s="3">
        <v>25</v>
      </c>
      <c r="T153" s="3">
        <v>25</v>
      </c>
      <c r="U153" s="3">
        <v>4154567.83</v>
      </c>
      <c r="V153" s="3">
        <v>546485</v>
      </c>
      <c r="W153" s="3">
        <v>50</v>
      </c>
      <c r="X153" s="3">
        <v>7</v>
      </c>
      <c r="Y153" s="3">
        <v>1</v>
      </c>
      <c r="Z153" s="3">
        <v>1</v>
      </c>
      <c r="AA153" s="3" t="s">
        <v>2088</v>
      </c>
      <c r="AB153" s="3">
        <v>1</v>
      </c>
      <c r="AC153" s="3" t="s">
        <v>602</v>
      </c>
      <c r="AD153" s="4" t="s">
        <v>2154</v>
      </c>
    </row>
    <row r="154" spans="1:40" ht="14.25" customHeight="1" x14ac:dyDescent="0.3">
      <c r="A154" s="3">
        <v>20600263286</v>
      </c>
      <c r="B154" s="3">
        <v>2025</v>
      </c>
      <c r="C154" s="3">
        <v>7</v>
      </c>
      <c r="D154" s="3">
        <v>46</v>
      </c>
      <c r="E154" s="3">
        <v>5910</v>
      </c>
      <c r="F154" s="3" t="s">
        <v>1396</v>
      </c>
      <c r="G154" s="3">
        <v>27523</v>
      </c>
      <c r="H154" s="3" t="s">
        <v>949</v>
      </c>
      <c r="I154" s="3" t="s">
        <v>137</v>
      </c>
      <c r="J154" s="3" t="s">
        <v>1072</v>
      </c>
      <c r="K154" s="3" t="s">
        <v>2156</v>
      </c>
      <c r="L154" s="3" t="s">
        <v>210</v>
      </c>
      <c r="M154" s="3" t="s">
        <v>2157</v>
      </c>
      <c r="N154" s="3">
        <v>129605.35799999999</v>
      </c>
      <c r="O154" s="3">
        <v>20700</v>
      </c>
      <c r="P154" s="3">
        <v>2</v>
      </c>
      <c r="Q154" s="3" t="s">
        <v>1373</v>
      </c>
      <c r="R154" s="3" t="s">
        <v>188</v>
      </c>
      <c r="S154" s="3">
        <v>25</v>
      </c>
      <c r="T154" s="3">
        <v>25</v>
      </c>
      <c r="U154" s="3">
        <v>4154567.83</v>
      </c>
      <c r="V154" s="3">
        <v>546485</v>
      </c>
      <c r="W154" s="3">
        <v>50</v>
      </c>
      <c r="X154" s="3">
        <v>7</v>
      </c>
      <c r="Y154" s="3">
        <v>1</v>
      </c>
      <c r="Z154" s="3">
        <v>1</v>
      </c>
      <c r="AA154" s="3" t="s">
        <v>2088</v>
      </c>
      <c r="AB154" s="3">
        <v>1</v>
      </c>
      <c r="AC154" s="3" t="s">
        <v>281</v>
      </c>
      <c r="AD154" s="4" t="s">
        <v>2158</v>
      </c>
      <c r="AN154" s="4" t="s">
        <v>2159</v>
      </c>
    </row>
    <row r="155" spans="1:40" ht="14.25" customHeight="1" x14ac:dyDescent="0.3">
      <c r="A155" s="3">
        <v>20600263286</v>
      </c>
      <c r="B155" s="3">
        <v>2025</v>
      </c>
      <c r="C155" s="3">
        <v>7</v>
      </c>
      <c r="D155" s="3">
        <v>46</v>
      </c>
      <c r="E155" s="3">
        <v>5910</v>
      </c>
      <c r="F155" s="3" t="s">
        <v>1396</v>
      </c>
      <c r="G155" s="3">
        <v>27524</v>
      </c>
      <c r="H155" s="3" t="s">
        <v>949</v>
      </c>
      <c r="I155" s="3" t="s">
        <v>137</v>
      </c>
      <c r="J155" s="3" t="s">
        <v>1085</v>
      </c>
      <c r="K155" s="3" t="s">
        <v>2156</v>
      </c>
      <c r="L155" s="3" t="s">
        <v>210</v>
      </c>
      <c r="M155" s="3" t="s">
        <v>2163</v>
      </c>
      <c r="N155" s="3">
        <v>161550.33799999999</v>
      </c>
      <c r="O155" s="3">
        <v>20700</v>
      </c>
      <c r="P155" s="3">
        <v>2</v>
      </c>
      <c r="Q155" s="3" t="s">
        <v>1373</v>
      </c>
      <c r="R155" s="3" t="s">
        <v>188</v>
      </c>
      <c r="S155" s="3">
        <v>25</v>
      </c>
      <c r="T155" s="3">
        <v>25</v>
      </c>
      <c r="U155" s="3">
        <v>4154567.83</v>
      </c>
      <c r="V155" s="3">
        <v>546485</v>
      </c>
      <c r="W155" s="3">
        <v>50</v>
      </c>
      <c r="X155" s="3">
        <v>7</v>
      </c>
      <c r="Y155" s="3">
        <v>1</v>
      </c>
      <c r="Z155" s="3">
        <v>1</v>
      </c>
      <c r="AA155" s="3" t="s">
        <v>2088</v>
      </c>
      <c r="AB155" s="3">
        <v>1</v>
      </c>
      <c r="AC155" s="3" t="s">
        <v>281</v>
      </c>
      <c r="AD155" s="4" t="s">
        <v>2164</v>
      </c>
      <c r="AN155" s="4" t="s">
        <v>2168</v>
      </c>
    </row>
    <row r="156" spans="1:40" ht="14.25" customHeight="1" x14ac:dyDescent="0.3">
      <c r="A156" s="3">
        <v>20600263286</v>
      </c>
      <c r="B156" s="3">
        <v>2025</v>
      </c>
      <c r="C156" s="3">
        <v>8</v>
      </c>
      <c r="D156" s="3">
        <v>46</v>
      </c>
      <c r="E156" s="3">
        <v>5910</v>
      </c>
      <c r="F156" s="3" t="s">
        <v>2169</v>
      </c>
      <c r="G156" s="3">
        <v>32995</v>
      </c>
      <c r="H156" s="3" t="s">
        <v>1689</v>
      </c>
      <c r="I156" s="3" t="s">
        <v>137</v>
      </c>
      <c r="J156" s="3" t="s">
        <v>1165</v>
      </c>
      <c r="K156" s="3" t="s">
        <v>2170</v>
      </c>
      <c r="L156" s="3" t="s">
        <v>210</v>
      </c>
      <c r="M156" s="3" t="s">
        <v>2171</v>
      </c>
      <c r="N156" s="3">
        <v>139624.1</v>
      </c>
      <c r="O156" s="3">
        <v>19250</v>
      </c>
      <c r="P156" s="3">
        <v>2</v>
      </c>
      <c r="Q156" s="3" t="s">
        <v>1373</v>
      </c>
      <c r="R156" s="3" t="s">
        <v>188</v>
      </c>
      <c r="S156" s="3">
        <v>25</v>
      </c>
      <c r="T156" s="3">
        <v>25</v>
      </c>
      <c r="U156" s="3">
        <v>4154567.83</v>
      </c>
      <c r="V156" s="3">
        <v>546485</v>
      </c>
      <c r="W156" s="3">
        <v>50</v>
      </c>
      <c r="X156" s="3">
        <v>7</v>
      </c>
      <c r="Y156" s="3">
        <v>1</v>
      </c>
      <c r="Z156" s="3">
        <v>1</v>
      </c>
      <c r="AA156" s="3" t="s">
        <v>2088</v>
      </c>
      <c r="AB156" s="3">
        <v>1</v>
      </c>
      <c r="AC156" s="3" t="s">
        <v>602</v>
      </c>
      <c r="AD156" s="4" t="s">
        <v>2173</v>
      </c>
    </row>
    <row r="157" spans="1:40" ht="14.25" customHeight="1" x14ac:dyDescent="0.3">
      <c r="A157" s="3">
        <v>20600263286</v>
      </c>
      <c r="B157" s="3">
        <v>2025</v>
      </c>
      <c r="C157" s="3">
        <v>8</v>
      </c>
      <c r="D157" s="3">
        <v>46</v>
      </c>
      <c r="E157" s="3">
        <v>5910</v>
      </c>
      <c r="F157" s="3" t="s">
        <v>1396</v>
      </c>
      <c r="G157" s="3">
        <v>32303</v>
      </c>
      <c r="H157" s="3" t="s">
        <v>1401</v>
      </c>
      <c r="I157" s="3" t="s">
        <v>137</v>
      </c>
      <c r="J157" s="3" t="s">
        <v>1412</v>
      </c>
      <c r="K157" s="3" t="s">
        <v>2176</v>
      </c>
      <c r="L157" s="3" t="s">
        <v>210</v>
      </c>
      <c r="M157" s="3" t="s">
        <v>2177</v>
      </c>
      <c r="N157" s="3">
        <v>147859.76999999999</v>
      </c>
      <c r="O157" s="3">
        <v>20700</v>
      </c>
      <c r="P157" s="3">
        <v>2</v>
      </c>
      <c r="Q157" s="3" t="s">
        <v>1373</v>
      </c>
      <c r="R157" s="3" t="s">
        <v>188</v>
      </c>
      <c r="S157" s="3">
        <v>25</v>
      </c>
      <c r="T157" s="3">
        <v>25</v>
      </c>
      <c r="U157" s="3">
        <v>4154567.83</v>
      </c>
      <c r="V157" s="3">
        <v>546485</v>
      </c>
      <c r="W157" s="3">
        <v>50</v>
      </c>
      <c r="X157" s="3">
        <v>7</v>
      </c>
      <c r="Y157" s="3">
        <v>1</v>
      </c>
      <c r="Z157" s="3">
        <v>1</v>
      </c>
      <c r="AA157" s="3" t="s">
        <v>2088</v>
      </c>
      <c r="AB157" s="3">
        <v>1</v>
      </c>
      <c r="AC157" s="3" t="s">
        <v>281</v>
      </c>
      <c r="AD157" s="4" t="s">
        <v>2179</v>
      </c>
      <c r="AN157" s="4" t="s">
        <v>2180</v>
      </c>
    </row>
    <row r="158" spans="1:40" ht="14.25" customHeight="1" x14ac:dyDescent="0.3">
      <c r="A158" s="3">
        <v>20600263286</v>
      </c>
      <c r="B158" s="3">
        <v>2025</v>
      </c>
      <c r="C158" s="3">
        <v>8</v>
      </c>
      <c r="D158" s="3">
        <v>46</v>
      </c>
      <c r="E158" s="3">
        <v>5910</v>
      </c>
      <c r="F158" s="3" t="s">
        <v>302</v>
      </c>
      <c r="G158" s="3">
        <v>30765</v>
      </c>
      <c r="H158" s="3" t="s">
        <v>1214</v>
      </c>
      <c r="I158" s="3" t="s">
        <v>137</v>
      </c>
      <c r="J158" s="3" t="s">
        <v>1184</v>
      </c>
      <c r="K158" s="3" t="s">
        <v>2184</v>
      </c>
      <c r="L158" s="3" t="s">
        <v>210</v>
      </c>
      <c r="M158" s="3" t="s">
        <v>2185</v>
      </c>
      <c r="N158" s="3">
        <v>168852.19</v>
      </c>
      <c r="O158" s="3">
        <v>20700</v>
      </c>
      <c r="P158" s="3">
        <v>2</v>
      </c>
      <c r="Q158" s="3" t="s">
        <v>1373</v>
      </c>
      <c r="R158" s="3" t="s">
        <v>188</v>
      </c>
      <c r="S158" s="3">
        <v>25</v>
      </c>
      <c r="T158" s="3">
        <v>25</v>
      </c>
      <c r="U158" s="3">
        <v>4154567.83</v>
      </c>
      <c r="V158" s="3">
        <v>546485</v>
      </c>
      <c r="W158" s="3">
        <v>50</v>
      </c>
      <c r="X158" s="3">
        <v>7</v>
      </c>
      <c r="Y158" s="3">
        <v>1</v>
      </c>
      <c r="Z158" s="3">
        <v>1</v>
      </c>
      <c r="AA158" s="3" t="s">
        <v>2088</v>
      </c>
      <c r="AB158" s="3">
        <v>1</v>
      </c>
      <c r="AC158" s="3" t="s">
        <v>281</v>
      </c>
      <c r="AD158" s="4" t="s">
        <v>2187</v>
      </c>
      <c r="AN158" s="4" t="s">
        <v>2189</v>
      </c>
    </row>
    <row r="159" spans="1:40" ht="14.25" customHeight="1" x14ac:dyDescent="0.3">
      <c r="A159" s="3">
        <v>20600263286</v>
      </c>
      <c r="B159" s="3">
        <v>2025</v>
      </c>
      <c r="C159" s="3">
        <v>8</v>
      </c>
      <c r="D159" s="3">
        <v>46</v>
      </c>
      <c r="E159" s="3">
        <v>5910</v>
      </c>
      <c r="F159" s="3" t="s">
        <v>302</v>
      </c>
      <c r="G159" s="3">
        <v>30768</v>
      </c>
      <c r="H159" s="3" t="s">
        <v>1214</v>
      </c>
      <c r="I159" s="3" t="s">
        <v>137</v>
      </c>
      <c r="J159" s="3" t="s">
        <v>1199</v>
      </c>
      <c r="K159" s="3" t="s">
        <v>2184</v>
      </c>
      <c r="L159" s="3" t="s">
        <v>210</v>
      </c>
      <c r="M159" s="3" t="s">
        <v>2192</v>
      </c>
      <c r="N159" s="3">
        <v>168852.19</v>
      </c>
      <c r="O159" s="3">
        <v>20700</v>
      </c>
      <c r="P159" s="3">
        <v>2</v>
      </c>
      <c r="Q159" s="3" t="s">
        <v>1373</v>
      </c>
      <c r="R159" s="3" t="s">
        <v>188</v>
      </c>
      <c r="S159" s="3">
        <v>25</v>
      </c>
      <c r="T159" s="3">
        <v>25</v>
      </c>
      <c r="U159" s="3">
        <v>4154567.83</v>
      </c>
      <c r="V159" s="3">
        <v>546485</v>
      </c>
      <c r="W159" s="3">
        <v>50</v>
      </c>
      <c r="X159" s="3">
        <v>7</v>
      </c>
      <c r="Y159" s="3">
        <v>1</v>
      </c>
      <c r="Z159" s="3">
        <v>1</v>
      </c>
      <c r="AA159" s="3" t="s">
        <v>2088</v>
      </c>
      <c r="AB159" s="3">
        <v>1</v>
      </c>
      <c r="AC159" s="3" t="s">
        <v>281</v>
      </c>
      <c r="AD159" s="4" t="s">
        <v>2193</v>
      </c>
      <c r="AN159" s="4" t="s">
        <v>2196</v>
      </c>
    </row>
    <row r="160" spans="1:40" ht="14.25" customHeight="1" x14ac:dyDescent="0.3">
      <c r="A160" s="3">
        <v>20600263286</v>
      </c>
      <c r="B160" s="3">
        <v>2025</v>
      </c>
      <c r="C160" s="3">
        <v>9</v>
      </c>
      <c r="D160" s="3">
        <v>46</v>
      </c>
      <c r="E160" s="3">
        <v>5910</v>
      </c>
      <c r="F160" s="3" t="s">
        <v>340</v>
      </c>
      <c r="G160" s="3">
        <v>35724</v>
      </c>
      <c r="H160" s="3" t="s">
        <v>1448</v>
      </c>
      <c r="I160" s="3" t="s">
        <v>137</v>
      </c>
      <c r="J160" s="3" t="s">
        <v>1325</v>
      </c>
      <c r="K160" s="3" t="s">
        <v>2198</v>
      </c>
      <c r="L160" s="3" t="s">
        <v>210</v>
      </c>
      <c r="M160" s="3" t="s">
        <v>2199</v>
      </c>
      <c r="N160" s="3">
        <v>109525.656</v>
      </c>
      <c r="O160" s="3">
        <v>20700</v>
      </c>
      <c r="P160" s="3">
        <v>2</v>
      </c>
      <c r="Q160" s="3" t="s">
        <v>1373</v>
      </c>
      <c r="R160" s="3" t="s">
        <v>188</v>
      </c>
      <c r="S160" s="3">
        <v>25</v>
      </c>
      <c r="T160" s="3">
        <v>25</v>
      </c>
      <c r="U160" s="3">
        <v>4154567.83</v>
      </c>
      <c r="V160" s="3">
        <v>546485</v>
      </c>
      <c r="W160" s="3">
        <v>50</v>
      </c>
      <c r="X160" s="3">
        <v>7</v>
      </c>
      <c r="Y160" s="3">
        <v>1</v>
      </c>
      <c r="Z160" s="3">
        <v>1</v>
      </c>
      <c r="AA160" s="3" t="s">
        <v>2088</v>
      </c>
      <c r="AB160" s="3">
        <v>1</v>
      </c>
      <c r="AC160" s="3" t="s">
        <v>602</v>
      </c>
      <c r="AD160" s="4" t="s">
        <v>2200</v>
      </c>
    </row>
    <row r="161" spans="1:40" ht="14.25" customHeight="1" x14ac:dyDescent="0.3">
      <c r="A161" s="3">
        <v>20600263286</v>
      </c>
      <c r="B161" s="3">
        <v>2025</v>
      </c>
      <c r="C161" s="3">
        <v>9</v>
      </c>
      <c r="D161" s="3">
        <v>46</v>
      </c>
      <c r="E161" s="3">
        <v>5910</v>
      </c>
      <c r="F161" s="3" t="s">
        <v>302</v>
      </c>
      <c r="G161" s="3">
        <v>35721</v>
      </c>
      <c r="H161" s="3" t="s">
        <v>1448</v>
      </c>
      <c r="I161" s="3" t="s">
        <v>137</v>
      </c>
      <c r="J161" s="3" t="s">
        <v>1305</v>
      </c>
      <c r="K161" s="3" t="s">
        <v>2201</v>
      </c>
      <c r="L161" s="3" t="s">
        <v>210</v>
      </c>
      <c r="M161" s="3" t="s">
        <v>2202</v>
      </c>
      <c r="N161" s="3">
        <v>155465.57999999999</v>
      </c>
      <c r="O161" s="3">
        <v>19320</v>
      </c>
      <c r="P161" s="3">
        <v>2</v>
      </c>
      <c r="Q161" s="3" t="s">
        <v>1373</v>
      </c>
      <c r="R161" s="3" t="s">
        <v>188</v>
      </c>
      <c r="S161" s="3">
        <v>25</v>
      </c>
      <c r="T161" s="3">
        <v>25</v>
      </c>
      <c r="U161" s="3">
        <v>4154567.83</v>
      </c>
      <c r="V161" s="3">
        <v>546485</v>
      </c>
      <c r="W161" s="3">
        <v>50</v>
      </c>
      <c r="X161" s="3">
        <v>7</v>
      </c>
      <c r="Y161" s="3">
        <v>1</v>
      </c>
      <c r="Z161" s="3">
        <v>1</v>
      </c>
      <c r="AA161" s="3" t="s">
        <v>2088</v>
      </c>
      <c r="AB161" s="3">
        <v>1</v>
      </c>
      <c r="AC161" s="3" t="s">
        <v>602</v>
      </c>
      <c r="AD161" s="4" t="s">
        <v>2204</v>
      </c>
    </row>
    <row r="162" spans="1:40" ht="14.25" customHeight="1" x14ac:dyDescent="0.3">
      <c r="A162" s="3">
        <v>20600263286</v>
      </c>
      <c r="B162" s="3">
        <v>2025</v>
      </c>
      <c r="C162" s="3">
        <v>9</v>
      </c>
      <c r="D162" s="3">
        <v>46</v>
      </c>
      <c r="E162" s="3">
        <v>5910</v>
      </c>
      <c r="F162" s="3" t="s">
        <v>302</v>
      </c>
      <c r="G162" s="3">
        <v>37026</v>
      </c>
      <c r="H162" s="3" t="s">
        <v>1746</v>
      </c>
      <c r="I162" s="3" t="s">
        <v>137</v>
      </c>
      <c r="J162" s="3" t="s">
        <v>1591</v>
      </c>
      <c r="K162" s="3" t="s">
        <v>2201</v>
      </c>
      <c r="L162" s="3" t="s">
        <v>210</v>
      </c>
      <c r="M162" s="3" t="s">
        <v>2208</v>
      </c>
      <c r="N162" s="3">
        <v>148506.13200000001</v>
      </c>
      <c r="O162" s="3">
        <v>18975</v>
      </c>
      <c r="P162" s="3">
        <v>2</v>
      </c>
      <c r="Q162" s="3" t="s">
        <v>1373</v>
      </c>
      <c r="R162" s="3" t="s">
        <v>188</v>
      </c>
      <c r="S162" s="3">
        <v>25</v>
      </c>
      <c r="T162" s="3">
        <v>25</v>
      </c>
      <c r="U162" s="3">
        <v>4154567.83</v>
      </c>
      <c r="V162" s="3">
        <v>546485</v>
      </c>
      <c r="W162" s="3">
        <v>50</v>
      </c>
      <c r="X162" s="3">
        <v>7</v>
      </c>
      <c r="Y162" s="3">
        <v>1</v>
      </c>
      <c r="Z162" s="3">
        <v>1</v>
      </c>
      <c r="AA162" s="3" t="s">
        <v>2088</v>
      </c>
      <c r="AB162" s="3">
        <v>1</v>
      </c>
      <c r="AC162" s="3" t="s">
        <v>281</v>
      </c>
      <c r="AD162" s="4" t="s">
        <v>2210</v>
      </c>
      <c r="AN162" s="4" t="s">
        <v>2211</v>
      </c>
    </row>
    <row r="163" spans="1:40" ht="14.25" customHeight="1" x14ac:dyDescent="0.3">
      <c r="A163" s="3">
        <v>20600263286</v>
      </c>
      <c r="B163" s="3">
        <v>2025</v>
      </c>
      <c r="C163" s="3">
        <v>9</v>
      </c>
      <c r="D163" s="3">
        <v>46</v>
      </c>
      <c r="E163" s="3">
        <v>5910</v>
      </c>
      <c r="F163" s="3" t="s">
        <v>1396</v>
      </c>
      <c r="G163" s="3">
        <v>35063</v>
      </c>
      <c r="H163" s="3" t="s">
        <v>410</v>
      </c>
      <c r="I163" s="3" t="s">
        <v>137</v>
      </c>
      <c r="J163" s="3" t="s">
        <v>1452</v>
      </c>
      <c r="K163" s="3" t="s">
        <v>2212</v>
      </c>
      <c r="L163" s="3" t="s">
        <v>210</v>
      </c>
      <c r="M163" s="3" t="s">
        <v>2213</v>
      </c>
      <c r="N163" s="3">
        <v>137819.78599999999</v>
      </c>
      <c r="O163" s="3">
        <v>20670</v>
      </c>
      <c r="P163" s="3">
        <v>2</v>
      </c>
      <c r="Q163" s="3" t="s">
        <v>1373</v>
      </c>
      <c r="R163" s="3" t="s">
        <v>188</v>
      </c>
      <c r="S163" s="3">
        <v>25</v>
      </c>
      <c r="T163" s="3">
        <v>25</v>
      </c>
      <c r="U163" s="3">
        <v>4154567.83</v>
      </c>
      <c r="V163" s="3">
        <v>546485</v>
      </c>
      <c r="W163" s="3">
        <v>50</v>
      </c>
      <c r="X163" s="3">
        <v>7</v>
      </c>
      <c r="Y163" s="3">
        <v>1</v>
      </c>
      <c r="Z163" s="3">
        <v>1</v>
      </c>
      <c r="AA163" s="3" t="s">
        <v>2088</v>
      </c>
      <c r="AB163" s="3">
        <v>1</v>
      </c>
      <c r="AC163" s="3" t="s">
        <v>281</v>
      </c>
      <c r="AD163" s="4" t="s">
        <v>2214</v>
      </c>
      <c r="AN163" s="4" t="s">
        <v>2221</v>
      </c>
    </row>
    <row r="164" spans="1:40" ht="14.25" customHeight="1" x14ac:dyDescent="0.3">
      <c r="A164" s="3">
        <v>20600263286</v>
      </c>
      <c r="B164" s="3">
        <v>2025</v>
      </c>
      <c r="C164" s="3">
        <v>9</v>
      </c>
      <c r="D164" s="3">
        <v>46</v>
      </c>
      <c r="E164" s="3">
        <v>5910</v>
      </c>
      <c r="F164" s="3" t="s">
        <v>1396</v>
      </c>
      <c r="G164" s="3">
        <v>37021</v>
      </c>
      <c r="H164" s="3" t="s">
        <v>1746</v>
      </c>
      <c r="I164" s="3" t="s">
        <v>137</v>
      </c>
      <c r="J164" s="3" t="s">
        <v>1441</v>
      </c>
      <c r="K164" s="3" t="s">
        <v>2212</v>
      </c>
      <c r="L164" s="3" t="s">
        <v>210</v>
      </c>
      <c r="M164" s="3" t="s">
        <v>2223</v>
      </c>
      <c r="N164" s="3">
        <v>147403.27600000001</v>
      </c>
      <c r="O164" s="3">
        <v>20610</v>
      </c>
      <c r="P164" s="3">
        <v>2</v>
      </c>
      <c r="Q164" s="3" t="s">
        <v>1373</v>
      </c>
      <c r="R164" s="3" t="s">
        <v>188</v>
      </c>
      <c r="S164" s="3">
        <v>25</v>
      </c>
      <c r="T164" s="3">
        <v>25</v>
      </c>
      <c r="U164" s="3">
        <v>4154567.83</v>
      </c>
      <c r="V164" s="3">
        <v>546485</v>
      </c>
      <c r="W164" s="3">
        <v>50</v>
      </c>
      <c r="X164" s="3">
        <v>7</v>
      </c>
      <c r="Y164" s="3">
        <v>1</v>
      </c>
      <c r="Z164" s="3">
        <v>1</v>
      </c>
      <c r="AA164" s="3" t="s">
        <v>2088</v>
      </c>
      <c r="AB164" s="3">
        <v>1</v>
      </c>
      <c r="AC164" s="3" t="s">
        <v>602</v>
      </c>
      <c r="AD164" s="4" t="s">
        <v>2224</v>
      </c>
    </row>
    <row r="165" spans="1:40" ht="14.25" customHeight="1" x14ac:dyDescent="0.3">
      <c r="A165" s="3">
        <v>20600263286</v>
      </c>
      <c r="B165" s="3">
        <v>2025</v>
      </c>
      <c r="C165" s="3">
        <v>9</v>
      </c>
      <c r="D165" s="3">
        <v>46</v>
      </c>
      <c r="E165" s="3">
        <v>5910</v>
      </c>
      <c r="F165" s="3" t="s">
        <v>2169</v>
      </c>
      <c r="G165" s="3">
        <v>35551</v>
      </c>
      <c r="H165" s="3" t="s">
        <v>1532</v>
      </c>
      <c r="I165" s="3" t="s">
        <v>137</v>
      </c>
      <c r="J165" s="3" t="s">
        <v>1289</v>
      </c>
      <c r="K165" s="3" t="s">
        <v>2225</v>
      </c>
      <c r="L165" s="3" t="s">
        <v>210</v>
      </c>
      <c r="M165" s="3" t="s">
        <v>2226</v>
      </c>
      <c r="N165" s="3">
        <v>142859.54</v>
      </c>
      <c r="O165" s="3">
        <v>20000</v>
      </c>
      <c r="P165" s="3">
        <v>2</v>
      </c>
      <c r="Q165" s="3" t="s">
        <v>1373</v>
      </c>
      <c r="R165" s="3" t="s">
        <v>188</v>
      </c>
      <c r="S165" s="3">
        <v>25</v>
      </c>
      <c r="T165" s="3">
        <v>25</v>
      </c>
      <c r="U165" s="3">
        <v>4154567.83</v>
      </c>
      <c r="V165" s="3">
        <v>546485</v>
      </c>
      <c r="W165" s="3">
        <v>50</v>
      </c>
      <c r="X165" s="3">
        <v>7</v>
      </c>
      <c r="Y165" s="3">
        <v>1</v>
      </c>
      <c r="Z165" s="3">
        <v>1</v>
      </c>
      <c r="AA165" s="3" t="s">
        <v>2088</v>
      </c>
      <c r="AB165" s="3">
        <v>1</v>
      </c>
      <c r="AC165" s="3" t="s">
        <v>602</v>
      </c>
      <c r="AD165" s="4" t="s">
        <v>2228</v>
      </c>
    </row>
    <row r="166" spans="1:40" ht="14.25" customHeight="1" x14ac:dyDescent="0.3">
      <c r="A166" s="3">
        <v>20600263286</v>
      </c>
      <c r="B166" s="3">
        <v>2025</v>
      </c>
      <c r="C166" s="3">
        <v>9</v>
      </c>
      <c r="D166" s="3">
        <v>46</v>
      </c>
      <c r="E166" s="3">
        <v>5910</v>
      </c>
      <c r="F166" s="3" t="s">
        <v>2169</v>
      </c>
      <c r="G166" s="3">
        <v>36679</v>
      </c>
      <c r="H166" s="3" t="s">
        <v>1589</v>
      </c>
      <c r="I166" s="3" t="s">
        <v>137</v>
      </c>
      <c r="J166" s="3" t="s">
        <v>1363</v>
      </c>
      <c r="K166" s="3" t="s">
        <v>2225</v>
      </c>
      <c r="L166" s="3" t="s">
        <v>210</v>
      </c>
      <c r="M166" s="3" t="s">
        <v>2232</v>
      </c>
      <c r="N166" s="3">
        <v>146386.94</v>
      </c>
      <c r="O166" s="3">
        <v>20000</v>
      </c>
      <c r="P166" s="3">
        <v>2</v>
      </c>
      <c r="Q166" s="3" t="s">
        <v>1373</v>
      </c>
      <c r="R166" s="3" t="s">
        <v>188</v>
      </c>
      <c r="S166" s="3">
        <v>25</v>
      </c>
      <c r="T166" s="3">
        <v>25</v>
      </c>
      <c r="U166" s="3">
        <v>4154567.83</v>
      </c>
      <c r="V166" s="3">
        <v>546485</v>
      </c>
      <c r="W166" s="3">
        <v>50</v>
      </c>
      <c r="X166" s="3">
        <v>7</v>
      </c>
      <c r="Y166" s="3">
        <v>1</v>
      </c>
      <c r="Z166" s="3">
        <v>1</v>
      </c>
      <c r="AA166" s="3" t="s">
        <v>2088</v>
      </c>
      <c r="AB166" s="3">
        <v>1</v>
      </c>
      <c r="AC166" s="3" t="s">
        <v>602</v>
      </c>
      <c r="AD166" s="4" t="s">
        <v>2233</v>
      </c>
    </row>
    <row r="167" spans="1:40" ht="14.25" customHeight="1" x14ac:dyDescent="0.3">
      <c r="A167" s="3">
        <v>20600263286</v>
      </c>
      <c r="B167" s="3">
        <v>2025</v>
      </c>
      <c r="C167" s="3">
        <v>9</v>
      </c>
      <c r="D167" s="3">
        <v>46</v>
      </c>
      <c r="E167" s="3">
        <v>5910</v>
      </c>
      <c r="F167" s="3" t="s">
        <v>2169</v>
      </c>
      <c r="G167" s="3">
        <v>37017</v>
      </c>
      <c r="H167" s="3" t="s">
        <v>2234</v>
      </c>
      <c r="I167" s="3" t="s">
        <v>137</v>
      </c>
      <c r="J167" s="3" t="s">
        <v>1433</v>
      </c>
      <c r="K167" s="3" t="s">
        <v>2225</v>
      </c>
      <c r="L167" s="3" t="s">
        <v>210</v>
      </c>
      <c r="M167" s="3" t="s">
        <v>2235</v>
      </c>
      <c r="N167" s="3">
        <v>139045.54999999999</v>
      </c>
      <c r="O167" s="3">
        <v>18550</v>
      </c>
      <c r="P167" s="3">
        <v>2</v>
      </c>
      <c r="Q167" s="3" t="s">
        <v>1373</v>
      </c>
      <c r="R167" s="3" t="s">
        <v>188</v>
      </c>
      <c r="S167" s="3">
        <v>25</v>
      </c>
      <c r="T167" s="3">
        <v>25</v>
      </c>
      <c r="U167" s="3">
        <v>4154567.83</v>
      </c>
      <c r="V167" s="3">
        <v>546485</v>
      </c>
      <c r="W167" s="3">
        <v>50</v>
      </c>
      <c r="X167" s="3">
        <v>7</v>
      </c>
      <c r="Y167" s="3">
        <v>1</v>
      </c>
      <c r="Z167" s="3">
        <v>1</v>
      </c>
      <c r="AA167" s="3" t="s">
        <v>2088</v>
      </c>
      <c r="AB167" s="3">
        <v>1</v>
      </c>
      <c r="AC167" s="3" t="s">
        <v>602</v>
      </c>
      <c r="AD167" s="4" t="s">
        <v>2236</v>
      </c>
    </row>
    <row r="168" spans="1:40" ht="14.25" customHeight="1" x14ac:dyDescent="0.3">
      <c r="A168" s="3">
        <v>20600263286</v>
      </c>
      <c r="B168" s="3">
        <v>2025</v>
      </c>
      <c r="C168" s="3">
        <v>10</v>
      </c>
      <c r="D168" s="3">
        <v>46</v>
      </c>
      <c r="E168" s="3">
        <v>5910</v>
      </c>
      <c r="F168" s="3" t="s">
        <v>340</v>
      </c>
      <c r="G168" s="3">
        <v>41865</v>
      </c>
      <c r="H168" s="3" t="s">
        <v>2238</v>
      </c>
      <c r="I168" s="3" t="s">
        <v>137</v>
      </c>
      <c r="J168" s="3" t="s">
        <v>1793</v>
      </c>
      <c r="K168" s="3" t="s">
        <v>2240</v>
      </c>
      <c r="L168" s="3" t="s">
        <v>210</v>
      </c>
      <c r="M168" s="3" t="s">
        <v>2241</v>
      </c>
      <c r="N168" s="3">
        <v>195910.29</v>
      </c>
      <c r="O168" s="3">
        <v>20660</v>
      </c>
      <c r="P168" s="3">
        <v>2</v>
      </c>
      <c r="Q168" s="3" t="s">
        <v>1373</v>
      </c>
      <c r="R168" s="3" t="s">
        <v>188</v>
      </c>
      <c r="S168" s="3">
        <v>25</v>
      </c>
      <c r="T168" s="3">
        <v>25</v>
      </c>
      <c r="U168" s="3">
        <v>4154567.83</v>
      </c>
      <c r="V168" s="3">
        <v>546485</v>
      </c>
      <c r="W168" s="3">
        <v>50</v>
      </c>
      <c r="X168" s="3">
        <v>7</v>
      </c>
      <c r="Y168" s="3">
        <v>1</v>
      </c>
      <c r="Z168" s="3">
        <v>1</v>
      </c>
      <c r="AA168" s="3" t="s">
        <v>2088</v>
      </c>
      <c r="AB168" s="3">
        <v>1</v>
      </c>
      <c r="AC168" s="3" t="s">
        <v>281</v>
      </c>
      <c r="AD168" s="4" t="s">
        <v>2244</v>
      </c>
      <c r="AN168" s="4" t="s">
        <v>2245</v>
      </c>
    </row>
    <row r="169" spans="1:40" ht="14.25" customHeight="1" x14ac:dyDescent="0.3">
      <c r="A169" s="3">
        <v>20600263286</v>
      </c>
      <c r="B169" s="3">
        <v>2025</v>
      </c>
      <c r="C169" s="3">
        <v>10</v>
      </c>
      <c r="D169" s="3">
        <v>46</v>
      </c>
      <c r="E169" s="3">
        <v>5910</v>
      </c>
      <c r="F169" s="3" t="s">
        <v>302</v>
      </c>
      <c r="G169" s="3">
        <v>38806</v>
      </c>
      <c r="H169" s="3" t="s">
        <v>2248</v>
      </c>
      <c r="I169" s="3" t="s">
        <v>137</v>
      </c>
      <c r="J169" s="3" t="s">
        <v>1473</v>
      </c>
      <c r="K169" s="3" t="s">
        <v>2249</v>
      </c>
      <c r="L169" s="3" t="s">
        <v>210</v>
      </c>
      <c r="M169" s="3" t="s">
        <v>2250</v>
      </c>
      <c r="N169" s="3">
        <v>387903.37</v>
      </c>
      <c r="O169" s="3">
        <v>41400</v>
      </c>
      <c r="P169" s="3">
        <v>2</v>
      </c>
      <c r="Q169" s="3" t="s">
        <v>1373</v>
      </c>
      <c r="R169" s="3" t="s">
        <v>188</v>
      </c>
      <c r="S169" s="3">
        <v>25</v>
      </c>
      <c r="T169" s="3">
        <v>25</v>
      </c>
      <c r="U169" s="3">
        <v>4154567.83</v>
      </c>
      <c r="V169" s="3">
        <v>546485</v>
      </c>
      <c r="W169" s="3">
        <v>50</v>
      </c>
      <c r="X169" s="3">
        <v>7</v>
      </c>
      <c r="Y169" s="3">
        <v>1</v>
      </c>
      <c r="Z169" s="3">
        <v>1</v>
      </c>
      <c r="AA169" s="3" t="s">
        <v>2088</v>
      </c>
      <c r="AB169" s="3">
        <v>1</v>
      </c>
      <c r="AC169" s="3" t="s">
        <v>602</v>
      </c>
      <c r="AD169" s="4" t="s">
        <v>2253</v>
      </c>
    </row>
    <row r="170" spans="1:40" ht="14.25" customHeight="1" x14ac:dyDescent="0.3">
      <c r="A170" s="3">
        <v>20600263286</v>
      </c>
      <c r="B170" s="3">
        <v>2025</v>
      </c>
      <c r="C170" s="3">
        <v>11</v>
      </c>
      <c r="D170" s="3">
        <v>46</v>
      </c>
      <c r="E170" s="3">
        <v>5910</v>
      </c>
      <c r="F170" s="3" t="s">
        <v>2257</v>
      </c>
      <c r="G170" s="3">
        <v>54693</v>
      </c>
      <c r="H170" s="3" t="s">
        <v>1894</v>
      </c>
      <c r="I170" s="3" t="s">
        <v>137</v>
      </c>
      <c r="J170" s="3" t="s">
        <v>1938</v>
      </c>
      <c r="K170" s="3" t="s">
        <v>2259</v>
      </c>
      <c r="L170" s="3" t="s">
        <v>210</v>
      </c>
      <c r="M170" s="3" t="s">
        <v>2260</v>
      </c>
      <c r="N170" s="3">
        <v>182983.67999999999</v>
      </c>
      <c r="O170" s="3">
        <v>20000</v>
      </c>
      <c r="P170" s="3">
        <v>2</v>
      </c>
      <c r="Q170" s="3" t="s">
        <v>1373</v>
      </c>
      <c r="R170" s="3" t="s">
        <v>188</v>
      </c>
      <c r="S170" s="3">
        <v>25</v>
      </c>
      <c r="T170" s="3">
        <v>25</v>
      </c>
      <c r="U170" s="3">
        <v>4154567.83</v>
      </c>
      <c r="V170" s="3">
        <v>546485</v>
      </c>
      <c r="W170" s="3">
        <v>50</v>
      </c>
      <c r="X170" s="3">
        <v>7</v>
      </c>
      <c r="Y170" s="3">
        <v>1</v>
      </c>
      <c r="Z170" s="3">
        <v>1</v>
      </c>
      <c r="AA170" s="3" t="s">
        <v>2088</v>
      </c>
      <c r="AB170" s="3">
        <v>1</v>
      </c>
      <c r="AC170" s="3" t="s">
        <v>281</v>
      </c>
      <c r="AD170" s="4" t="s">
        <v>2261</v>
      </c>
      <c r="AN170" s="4" t="s">
        <v>2262</v>
      </c>
    </row>
    <row r="171" spans="1:40" ht="14.25" customHeight="1" x14ac:dyDescent="0.3">
      <c r="A171" s="3">
        <v>20601558204</v>
      </c>
      <c r="B171" s="3">
        <v>2024</v>
      </c>
      <c r="C171" s="3">
        <v>8</v>
      </c>
      <c r="D171" s="3">
        <v>46</v>
      </c>
      <c r="E171" s="3">
        <v>5901</v>
      </c>
      <c r="F171" s="3" t="s">
        <v>302</v>
      </c>
      <c r="G171" s="3">
        <v>21443</v>
      </c>
      <c r="H171" s="3" t="s">
        <v>2265</v>
      </c>
      <c r="I171" s="3" t="s">
        <v>137</v>
      </c>
      <c r="J171" s="3" t="s">
        <v>668</v>
      </c>
      <c r="K171" s="3" t="s">
        <v>2266</v>
      </c>
      <c r="L171" s="3" t="s">
        <v>295</v>
      </c>
      <c r="M171" s="3" t="s">
        <v>2267</v>
      </c>
      <c r="N171" s="3">
        <v>101788.97</v>
      </c>
      <c r="O171" s="3">
        <v>9315</v>
      </c>
      <c r="P171" s="3">
        <v>2</v>
      </c>
      <c r="Q171" s="3" t="s">
        <v>1373</v>
      </c>
      <c r="R171" s="3" t="s">
        <v>188</v>
      </c>
      <c r="S171" s="3">
        <v>4</v>
      </c>
      <c r="T171" s="3">
        <v>2</v>
      </c>
      <c r="U171" s="3">
        <v>162281.28</v>
      </c>
      <c r="V171" s="3">
        <v>41055</v>
      </c>
      <c r="W171" s="3">
        <v>8</v>
      </c>
      <c r="X171" s="3">
        <v>1</v>
      </c>
      <c r="Y171" s="3">
        <v>1</v>
      </c>
      <c r="Z171" s="3">
        <v>1</v>
      </c>
      <c r="AA171" s="3" t="s">
        <v>2268</v>
      </c>
      <c r="AB171" s="3">
        <v>2</v>
      </c>
      <c r="AC171" s="3" t="s">
        <v>281</v>
      </c>
      <c r="AD171" s="4" t="s">
        <v>2271</v>
      </c>
      <c r="AE171" s="4" t="s">
        <v>2274</v>
      </c>
      <c r="AN171" s="4" t="s">
        <v>2275</v>
      </c>
    </row>
    <row r="172" spans="1:40" ht="14.25" customHeight="1" x14ac:dyDescent="0.3">
      <c r="A172" s="3">
        <v>20601558204</v>
      </c>
      <c r="B172" s="3">
        <v>2024</v>
      </c>
      <c r="C172" s="3">
        <v>12</v>
      </c>
      <c r="D172" s="3">
        <v>46</v>
      </c>
      <c r="E172" s="3">
        <v>5901</v>
      </c>
      <c r="F172" s="3" t="s">
        <v>302</v>
      </c>
      <c r="G172" s="3">
        <v>42807</v>
      </c>
      <c r="H172" s="3" t="s">
        <v>2276</v>
      </c>
      <c r="I172" s="3" t="s">
        <v>137</v>
      </c>
      <c r="J172" s="3" t="s">
        <v>1809</v>
      </c>
      <c r="K172" s="3" t="s">
        <v>2277</v>
      </c>
      <c r="L172" s="3" t="s">
        <v>295</v>
      </c>
      <c r="M172" s="3" t="s">
        <v>2278</v>
      </c>
      <c r="N172" s="3">
        <v>108372.41</v>
      </c>
      <c r="O172" s="3">
        <v>9315</v>
      </c>
      <c r="P172" s="3">
        <v>2</v>
      </c>
      <c r="Q172" s="3" t="s">
        <v>1373</v>
      </c>
      <c r="R172" s="3" t="s">
        <v>188</v>
      </c>
      <c r="S172" s="3">
        <v>4</v>
      </c>
      <c r="T172" s="3">
        <v>2</v>
      </c>
      <c r="U172" s="3">
        <v>162281.28</v>
      </c>
      <c r="V172" s="3">
        <v>41055</v>
      </c>
      <c r="W172" s="3">
        <v>8</v>
      </c>
      <c r="X172" s="3">
        <v>1</v>
      </c>
      <c r="Y172" s="3">
        <v>1</v>
      </c>
      <c r="Z172" s="3">
        <v>1</v>
      </c>
      <c r="AA172" s="3" t="s">
        <v>2268</v>
      </c>
      <c r="AB172" s="3">
        <v>2</v>
      </c>
      <c r="AC172" s="3" t="s">
        <v>281</v>
      </c>
      <c r="AD172" s="4" t="s">
        <v>2283</v>
      </c>
      <c r="AE172" s="4" t="s">
        <v>2286</v>
      </c>
      <c r="AN172" s="4" t="s">
        <v>2287</v>
      </c>
    </row>
    <row r="173" spans="1:40" ht="14.25" customHeight="1" x14ac:dyDescent="0.3">
      <c r="A173" s="3">
        <v>20601558204</v>
      </c>
      <c r="B173" s="3">
        <v>2024</v>
      </c>
      <c r="C173" s="3">
        <v>12</v>
      </c>
      <c r="D173" s="3">
        <v>46</v>
      </c>
      <c r="E173" s="3">
        <v>5901</v>
      </c>
      <c r="F173" s="3" t="s">
        <v>302</v>
      </c>
      <c r="G173" s="3">
        <v>51536</v>
      </c>
      <c r="H173" s="3" t="s">
        <v>2288</v>
      </c>
      <c r="I173" s="3" t="s">
        <v>137</v>
      </c>
      <c r="J173" s="3" t="s">
        <v>1897</v>
      </c>
      <c r="K173" s="3" t="s">
        <v>2277</v>
      </c>
      <c r="L173" s="3" t="s">
        <v>295</v>
      </c>
      <c r="M173" s="3" t="s">
        <v>2289</v>
      </c>
      <c r="N173" s="3">
        <v>121501.1</v>
      </c>
      <c r="O173" s="3">
        <v>3450</v>
      </c>
      <c r="P173" s="3">
        <v>2</v>
      </c>
      <c r="Q173" s="3" t="s">
        <v>1373</v>
      </c>
      <c r="R173" s="3" t="s">
        <v>188</v>
      </c>
      <c r="S173" s="3">
        <v>4</v>
      </c>
      <c r="T173" s="3">
        <v>2</v>
      </c>
      <c r="U173" s="3">
        <v>162281.28</v>
      </c>
      <c r="V173" s="3">
        <v>41055</v>
      </c>
      <c r="W173" s="3">
        <v>8</v>
      </c>
      <c r="X173" s="3">
        <v>1</v>
      </c>
      <c r="Y173" s="3">
        <v>1</v>
      </c>
      <c r="Z173" s="3">
        <v>1</v>
      </c>
      <c r="AA173" s="3" t="s">
        <v>2268</v>
      </c>
      <c r="AB173" s="3">
        <v>3</v>
      </c>
      <c r="AC173" s="3" t="s">
        <v>281</v>
      </c>
      <c r="AD173" s="4" t="s">
        <v>2290</v>
      </c>
      <c r="AE173" s="4" t="s">
        <v>2296</v>
      </c>
      <c r="AF173" s="4" t="s">
        <v>2299</v>
      </c>
      <c r="AN173" s="4" t="s">
        <v>2300</v>
      </c>
    </row>
    <row r="174" spans="1:40" ht="14.25" customHeight="1" x14ac:dyDescent="0.3">
      <c r="A174" s="3">
        <v>20601558204</v>
      </c>
      <c r="B174" s="3">
        <v>2024</v>
      </c>
      <c r="C174" s="3">
        <v>9</v>
      </c>
      <c r="D174" s="3">
        <v>46</v>
      </c>
      <c r="E174" s="3">
        <v>5901</v>
      </c>
      <c r="F174" s="3" t="s">
        <v>302</v>
      </c>
      <c r="G174" s="3">
        <v>24882</v>
      </c>
      <c r="H174" s="3" t="s">
        <v>2302</v>
      </c>
      <c r="I174" s="3" t="s">
        <v>137</v>
      </c>
      <c r="J174" s="3" t="s">
        <v>902</v>
      </c>
      <c r="K174" s="3" t="s">
        <v>2303</v>
      </c>
      <c r="L174" s="3" t="s">
        <v>295</v>
      </c>
      <c r="M174" s="3" t="s">
        <v>2304</v>
      </c>
      <c r="N174" s="3">
        <v>110776.87</v>
      </c>
      <c r="O174" s="3">
        <v>18975</v>
      </c>
      <c r="P174" s="3">
        <v>2</v>
      </c>
      <c r="Q174" s="3" t="s">
        <v>1373</v>
      </c>
      <c r="R174" s="3" t="s">
        <v>188</v>
      </c>
      <c r="S174" s="3">
        <v>4</v>
      </c>
      <c r="T174" s="3">
        <v>2</v>
      </c>
      <c r="U174" s="3">
        <v>162281.28</v>
      </c>
      <c r="V174" s="3">
        <v>41055</v>
      </c>
      <c r="W174" s="3">
        <v>8</v>
      </c>
      <c r="X174" s="3">
        <v>1</v>
      </c>
      <c r="Y174" s="3">
        <v>1</v>
      </c>
      <c r="Z174" s="3">
        <v>1</v>
      </c>
      <c r="AA174" s="3" t="s">
        <v>2268</v>
      </c>
      <c r="AB174" s="3">
        <v>1</v>
      </c>
      <c r="AC174" s="3" t="s">
        <v>281</v>
      </c>
      <c r="AD174" s="4" t="s">
        <v>2307</v>
      </c>
      <c r="AN174" s="4" t="s">
        <v>2311</v>
      </c>
    </row>
    <row r="175" spans="1:40" ht="14.25" customHeight="1" x14ac:dyDescent="0.3">
      <c r="A175" s="3">
        <v>20602054480</v>
      </c>
      <c r="B175" s="3">
        <v>2024</v>
      </c>
      <c r="C175" s="3">
        <v>1</v>
      </c>
      <c r="D175" s="3">
        <v>118</v>
      </c>
      <c r="E175" s="3">
        <v>5901</v>
      </c>
      <c r="F175" s="3" t="s">
        <v>340</v>
      </c>
      <c r="G175" s="3">
        <v>135927</v>
      </c>
      <c r="H175" s="3" t="s">
        <v>230</v>
      </c>
      <c r="I175" s="3" t="s">
        <v>137</v>
      </c>
      <c r="J175" s="3" t="s">
        <v>2312</v>
      </c>
      <c r="K175" s="3" t="s">
        <v>2313</v>
      </c>
      <c r="L175" s="3" t="s">
        <v>275</v>
      </c>
      <c r="M175" s="3" t="s">
        <v>279</v>
      </c>
      <c r="N175" s="3">
        <v>94922.15</v>
      </c>
      <c r="O175" s="3">
        <v>690</v>
      </c>
      <c r="P175" s="3">
        <v>1</v>
      </c>
      <c r="Q175" s="3" t="s">
        <v>273</v>
      </c>
      <c r="R175" s="3" t="s">
        <v>188</v>
      </c>
      <c r="S175" s="3">
        <v>5</v>
      </c>
      <c r="T175" s="3">
        <v>1</v>
      </c>
      <c r="U175" s="3">
        <v>181491.18</v>
      </c>
      <c r="V175" s="3">
        <v>34776</v>
      </c>
      <c r="W175" s="3">
        <v>5</v>
      </c>
      <c r="X175" s="3">
        <v>2</v>
      </c>
      <c r="Y175" s="3">
        <v>1</v>
      </c>
      <c r="Z175" s="3">
        <v>2</v>
      </c>
      <c r="AA175" s="3" t="s">
        <v>2088</v>
      </c>
      <c r="AB175" s="3">
        <v>4</v>
      </c>
      <c r="AC175" s="3" t="s">
        <v>281</v>
      </c>
      <c r="AD175" s="4" t="s">
        <v>2314</v>
      </c>
      <c r="AE175" s="4" t="s">
        <v>2315</v>
      </c>
      <c r="AF175" s="4" t="s">
        <v>2316</v>
      </c>
      <c r="AG175" s="4" t="s">
        <v>2322</v>
      </c>
      <c r="AN175" s="4" t="s">
        <v>2330</v>
      </c>
    </row>
    <row r="176" spans="1:40" ht="14.25" customHeight="1" x14ac:dyDescent="0.3">
      <c r="A176" s="3">
        <v>20602054480</v>
      </c>
      <c r="B176" s="3">
        <v>2025</v>
      </c>
      <c r="C176" s="3">
        <v>10</v>
      </c>
      <c r="D176" s="3">
        <v>118</v>
      </c>
      <c r="E176" s="3">
        <v>7648</v>
      </c>
      <c r="F176" s="3" t="s">
        <v>340</v>
      </c>
      <c r="G176" s="3">
        <v>103464</v>
      </c>
      <c r="H176" s="3" t="s">
        <v>490</v>
      </c>
      <c r="I176" s="3" t="s">
        <v>137</v>
      </c>
      <c r="J176" s="3" t="s">
        <v>1837</v>
      </c>
      <c r="K176" s="3" t="s">
        <v>2331</v>
      </c>
      <c r="L176" s="3" t="s">
        <v>275</v>
      </c>
      <c r="M176" s="3" t="s">
        <v>1835</v>
      </c>
      <c r="N176" s="3">
        <v>200868.32500000001</v>
      </c>
      <c r="O176" s="3">
        <v>5175</v>
      </c>
      <c r="P176" s="3">
        <v>1</v>
      </c>
      <c r="Q176" s="3" t="s">
        <v>273</v>
      </c>
      <c r="R176" s="3" t="s">
        <v>188</v>
      </c>
      <c r="S176" s="3">
        <v>5</v>
      </c>
      <c r="T176" s="3">
        <v>1</v>
      </c>
      <c r="U176" s="3">
        <v>181491.18</v>
      </c>
      <c r="V176" s="3">
        <v>34776</v>
      </c>
      <c r="W176" s="3">
        <v>5</v>
      </c>
      <c r="X176" s="3">
        <v>2</v>
      </c>
      <c r="Y176" s="3">
        <v>1</v>
      </c>
      <c r="Z176" s="3">
        <v>2</v>
      </c>
      <c r="AA176" s="3" t="s">
        <v>2088</v>
      </c>
      <c r="AB176" s="3">
        <v>2</v>
      </c>
      <c r="AC176" s="3" t="s">
        <v>602</v>
      </c>
      <c r="AD176" s="4" t="s">
        <v>2332</v>
      </c>
      <c r="AE176" s="4" t="s">
        <v>2334</v>
      </c>
    </row>
    <row r="177" spans="1:40" ht="14.25" customHeight="1" x14ac:dyDescent="0.3">
      <c r="A177" s="3">
        <v>20602054480</v>
      </c>
      <c r="B177" s="3">
        <v>2025</v>
      </c>
      <c r="C177" s="3">
        <v>10</v>
      </c>
      <c r="D177" s="3">
        <v>118</v>
      </c>
      <c r="E177" s="3">
        <v>7648</v>
      </c>
      <c r="F177" s="3" t="s">
        <v>340</v>
      </c>
      <c r="G177" s="3">
        <v>111570</v>
      </c>
      <c r="H177" s="3" t="s">
        <v>490</v>
      </c>
      <c r="I177" s="3" t="s">
        <v>137</v>
      </c>
      <c r="J177" s="3" t="s">
        <v>2339</v>
      </c>
      <c r="K177" s="3" t="s">
        <v>2331</v>
      </c>
      <c r="L177" s="3" t="s">
        <v>275</v>
      </c>
      <c r="M177" s="3" t="s">
        <v>2340</v>
      </c>
      <c r="N177" s="3">
        <v>130594.09</v>
      </c>
      <c r="O177" s="3">
        <v>7935</v>
      </c>
      <c r="P177" s="3">
        <v>1</v>
      </c>
      <c r="Q177" s="3" t="s">
        <v>273</v>
      </c>
      <c r="R177" s="3" t="s">
        <v>188</v>
      </c>
      <c r="S177" s="3">
        <v>5</v>
      </c>
      <c r="T177" s="3">
        <v>1</v>
      </c>
      <c r="U177" s="3">
        <v>181491.18</v>
      </c>
      <c r="V177" s="3">
        <v>34776</v>
      </c>
      <c r="W177" s="3">
        <v>5</v>
      </c>
      <c r="X177" s="3">
        <v>2</v>
      </c>
      <c r="Y177" s="3">
        <v>1</v>
      </c>
      <c r="Z177" s="3">
        <v>2</v>
      </c>
      <c r="AA177" s="3" t="s">
        <v>2088</v>
      </c>
      <c r="AB177" s="3">
        <v>3</v>
      </c>
      <c r="AC177" s="3" t="s">
        <v>281</v>
      </c>
      <c r="AD177" s="4" t="s">
        <v>2341</v>
      </c>
      <c r="AE177" s="4" t="s">
        <v>2342</v>
      </c>
      <c r="AF177" s="4" t="s">
        <v>2345</v>
      </c>
      <c r="AN177" s="4" t="s">
        <v>2348</v>
      </c>
    </row>
    <row r="178" spans="1:40" ht="14.25" customHeight="1" x14ac:dyDescent="0.3">
      <c r="A178" s="3">
        <v>20602054480</v>
      </c>
      <c r="B178" s="3">
        <v>2025</v>
      </c>
      <c r="C178" s="3">
        <v>11</v>
      </c>
      <c r="D178" s="3">
        <v>118</v>
      </c>
      <c r="E178" s="3">
        <v>7648</v>
      </c>
      <c r="F178" s="3" t="s">
        <v>340</v>
      </c>
      <c r="G178" s="3">
        <v>122024</v>
      </c>
      <c r="H178" s="3" t="s">
        <v>501</v>
      </c>
      <c r="I178" s="3" t="s">
        <v>137</v>
      </c>
      <c r="J178" s="3" t="s">
        <v>2350</v>
      </c>
      <c r="K178" s="3" t="s">
        <v>2351</v>
      </c>
      <c r="L178" s="3" t="s">
        <v>275</v>
      </c>
      <c r="M178" s="3" t="s">
        <v>2352</v>
      </c>
      <c r="N178" s="3">
        <v>205603.93</v>
      </c>
      <c r="O178" s="3">
        <v>2001</v>
      </c>
      <c r="P178" s="3">
        <v>1</v>
      </c>
      <c r="Q178" s="3" t="s">
        <v>273</v>
      </c>
      <c r="R178" s="3" t="s">
        <v>188</v>
      </c>
      <c r="S178" s="3">
        <v>5</v>
      </c>
      <c r="T178" s="3">
        <v>1</v>
      </c>
      <c r="U178" s="3">
        <v>181491.18</v>
      </c>
      <c r="V178" s="3">
        <v>34776</v>
      </c>
      <c r="W178" s="3">
        <v>5</v>
      </c>
      <c r="X178" s="3">
        <v>2</v>
      </c>
      <c r="Y178" s="3">
        <v>1</v>
      </c>
      <c r="Z178" s="3">
        <v>2</v>
      </c>
      <c r="AA178" s="3" t="s">
        <v>2088</v>
      </c>
      <c r="AB178" s="3">
        <v>9</v>
      </c>
      <c r="AC178" s="3" t="s">
        <v>281</v>
      </c>
      <c r="AD178" s="4" t="s">
        <v>2353</v>
      </c>
      <c r="AE178" s="4" t="s">
        <v>2355</v>
      </c>
      <c r="AF178" s="4" t="s">
        <v>2356</v>
      </c>
      <c r="AG178" s="4" t="s">
        <v>2360</v>
      </c>
      <c r="AH178" s="4" t="s">
        <v>2362</v>
      </c>
      <c r="AI178" s="4" t="s">
        <v>2363</v>
      </c>
      <c r="AJ178" s="4" t="s">
        <v>2365</v>
      </c>
      <c r="AK178" s="4" t="s">
        <v>2368</v>
      </c>
      <c r="AL178" s="4" t="s">
        <v>2369</v>
      </c>
      <c r="AN178" s="4" t="s">
        <v>2370</v>
      </c>
    </row>
    <row r="179" spans="1:40" ht="14.25" customHeight="1" x14ac:dyDescent="0.3">
      <c r="A179" s="3">
        <v>20602054480</v>
      </c>
      <c r="B179" s="3">
        <v>2025</v>
      </c>
      <c r="C179" s="3">
        <v>11</v>
      </c>
      <c r="D179" s="3">
        <v>118</v>
      </c>
      <c r="E179" s="3">
        <v>7648</v>
      </c>
      <c r="F179" s="3" t="s">
        <v>265</v>
      </c>
      <c r="G179" s="3">
        <v>125732</v>
      </c>
      <c r="H179" s="3" t="s">
        <v>1958</v>
      </c>
      <c r="I179" s="3" t="s">
        <v>137</v>
      </c>
      <c r="J179" s="3" t="s">
        <v>2373</v>
      </c>
      <c r="K179" s="3" t="s">
        <v>2374</v>
      </c>
      <c r="L179" s="3" t="s">
        <v>275</v>
      </c>
      <c r="M179" s="3" t="s">
        <v>2375</v>
      </c>
      <c r="N179" s="3">
        <v>181491.18</v>
      </c>
      <c r="O179" s="3">
        <v>18975</v>
      </c>
      <c r="P179" s="3">
        <v>1</v>
      </c>
      <c r="Q179" s="3" t="s">
        <v>273</v>
      </c>
      <c r="R179" s="3" t="s">
        <v>188</v>
      </c>
      <c r="S179" s="3">
        <v>5</v>
      </c>
      <c r="T179" s="3">
        <v>1</v>
      </c>
      <c r="U179" s="3">
        <v>181491.18</v>
      </c>
      <c r="V179" s="3">
        <v>34776</v>
      </c>
      <c r="W179" s="3">
        <v>5</v>
      </c>
      <c r="X179" s="3">
        <v>2</v>
      </c>
      <c r="Y179" s="3">
        <v>1</v>
      </c>
      <c r="Z179" s="3">
        <v>2</v>
      </c>
      <c r="AA179" s="3" t="s">
        <v>2088</v>
      </c>
      <c r="AB179" s="3">
        <v>1</v>
      </c>
      <c r="AC179" s="3" t="s">
        <v>281</v>
      </c>
      <c r="AD179" s="4" t="s">
        <v>2377</v>
      </c>
      <c r="AN179" s="4" t="s">
        <v>2378</v>
      </c>
    </row>
    <row r="180" spans="1:40" ht="14.25" customHeight="1" x14ac:dyDescent="0.3">
      <c r="A180" s="3">
        <v>20602650643</v>
      </c>
      <c r="B180" s="3">
        <v>2025</v>
      </c>
      <c r="C180" s="3">
        <v>5</v>
      </c>
      <c r="D180" s="3">
        <v>46</v>
      </c>
      <c r="E180" s="3">
        <v>5901</v>
      </c>
      <c r="F180" s="3" t="s">
        <v>2379</v>
      </c>
      <c r="G180" s="3">
        <v>21325</v>
      </c>
      <c r="H180" s="3" t="s">
        <v>2380</v>
      </c>
      <c r="I180" s="3" t="s">
        <v>137</v>
      </c>
      <c r="J180" s="3" t="s">
        <v>820</v>
      </c>
      <c r="K180" s="3" t="s">
        <v>2381</v>
      </c>
      <c r="L180" s="3" t="s">
        <v>29</v>
      </c>
      <c r="M180" s="3" t="s">
        <v>2382</v>
      </c>
      <c r="N180" s="3">
        <v>163900.56</v>
      </c>
      <c r="O180" s="3">
        <v>18975</v>
      </c>
      <c r="P180" s="3">
        <v>2</v>
      </c>
      <c r="Q180" s="3" t="s">
        <v>1373</v>
      </c>
      <c r="R180" s="3" t="s">
        <v>188</v>
      </c>
      <c r="S180" s="3">
        <v>36</v>
      </c>
      <c r="T180" s="3">
        <v>35</v>
      </c>
      <c r="U180" s="3">
        <v>5449611.0499999998</v>
      </c>
      <c r="V180" s="3">
        <v>780215</v>
      </c>
      <c r="W180" s="3">
        <v>70</v>
      </c>
      <c r="X180" s="3">
        <v>11</v>
      </c>
      <c r="Y180" s="3">
        <v>1</v>
      </c>
      <c r="Z180" s="3">
        <v>3</v>
      </c>
      <c r="AA180" s="3" t="s">
        <v>1630</v>
      </c>
      <c r="AB180" s="3">
        <v>1</v>
      </c>
      <c r="AC180" s="3" t="s">
        <v>602</v>
      </c>
      <c r="AD180" s="4" t="s">
        <v>2384</v>
      </c>
    </row>
    <row r="181" spans="1:40" ht="14.25" customHeight="1" x14ac:dyDescent="0.3">
      <c r="A181" s="3">
        <v>20602650643</v>
      </c>
      <c r="B181" s="3">
        <v>2025</v>
      </c>
      <c r="C181" s="3">
        <v>5</v>
      </c>
      <c r="D181" s="3">
        <v>46</v>
      </c>
      <c r="E181" s="3">
        <v>5901</v>
      </c>
      <c r="F181" s="3" t="s">
        <v>265</v>
      </c>
      <c r="G181" s="3">
        <v>16329</v>
      </c>
      <c r="H181" s="3" t="s">
        <v>2388</v>
      </c>
      <c r="I181" s="3" t="s">
        <v>137</v>
      </c>
      <c r="J181" s="3" t="s">
        <v>560</v>
      </c>
      <c r="K181" s="3" t="s">
        <v>2389</v>
      </c>
      <c r="L181" s="3" t="s">
        <v>29</v>
      </c>
      <c r="M181" s="3" t="s">
        <v>2390</v>
      </c>
      <c r="N181" s="3">
        <v>168690.4</v>
      </c>
      <c r="O181" s="3">
        <v>18975</v>
      </c>
      <c r="P181" s="3">
        <v>2</v>
      </c>
      <c r="Q181" s="3" t="s">
        <v>1373</v>
      </c>
      <c r="R181" s="3" t="s">
        <v>188</v>
      </c>
      <c r="S181" s="3">
        <v>36</v>
      </c>
      <c r="T181" s="3">
        <v>35</v>
      </c>
      <c r="U181" s="3">
        <v>5449611.0499999998</v>
      </c>
      <c r="V181" s="3">
        <v>780215</v>
      </c>
      <c r="W181" s="3">
        <v>70</v>
      </c>
      <c r="X181" s="3">
        <v>11</v>
      </c>
      <c r="Y181" s="3">
        <v>1</v>
      </c>
      <c r="Z181" s="3">
        <v>3</v>
      </c>
      <c r="AA181" s="3" t="s">
        <v>1630</v>
      </c>
      <c r="AB181" s="3">
        <v>1</v>
      </c>
      <c r="AC181" s="3" t="s">
        <v>281</v>
      </c>
      <c r="AD181" s="4" t="s">
        <v>2392</v>
      </c>
      <c r="AN181" s="4" t="s">
        <v>2394</v>
      </c>
    </row>
    <row r="182" spans="1:40" ht="14.25" customHeight="1" x14ac:dyDescent="0.3">
      <c r="A182" s="3">
        <v>20602650643</v>
      </c>
      <c r="B182" s="3">
        <v>2025</v>
      </c>
      <c r="C182" s="3">
        <v>6</v>
      </c>
      <c r="D182" s="3">
        <v>46</v>
      </c>
      <c r="E182" s="3">
        <v>7558</v>
      </c>
      <c r="F182" s="3" t="s">
        <v>262</v>
      </c>
      <c r="G182" s="3">
        <v>22202</v>
      </c>
      <c r="H182" s="3" t="s">
        <v>920</v>
      </c>
      <c r="I182" s="3" t="s">
        <v>137</v>
      </c>
      <c r="J182" s="3" t="s">
        <v>718</v>
      </c>
      <c r="K182" s="3" t="s">
        <v>2395</v>
      </c>
      <c r="L182" s="3" t="s">
        <v>29</v>
      </c>
      <c r="M182" s="3" t="s">
        <v>2396</v>
      </c>
      <c r="N182" s="3">
        <v>157500.15</v>
      </c>
      <c r="O182" s="3">
        <v>18975</v>
      </c>
      <c r="P182" s="3">
        <v>2</v>
      </c>
      <c r="Q182" s="3" t="s">
        <v>1373</v>
      </c>
      <c r="R182" s="3" t="s">
        <v>188</v>
      </c>
      <c r="S182" s="3">
        <v>36</v>
      </c>
      <c r="T182" s="3">
        <v>35</v>
      </c>
      <c r="U182" s="3">
        <v>5449611.0499999998</v>
      </c>
      <c r="V182" s="3">
        <v>780215</v>
      </c>
      <c r="W182" s="3">
        <v>70</v>
      </c>
      <c r="X182" s="3">
        <v>11</v>
      </c>
      <c r="Y182" s="3">
        <v>1</v>
      </c>
      <c r="Z182" s="3">
        <v>3</v>
      </c>
      <c r="AA182" s="3" t="s">
        <v>1630</v>
      </c>
      <c r="AB182" s="3">
        <v>1</v>
      </c>
      <c r="AC182" s="3" t="s">
        <v>281</v>
      </c>
      <c r="AD182" s="4" t="s">
        <v>2397</v>
      </c>
      <c r="AN182" s="4" t="s">
        <v>2399</v>
      </c>
    </row>
    <row r="183" spans="1:40" ht="14.25" customHeight="1" x14ac:dyDescent="0.3">
      <c r="A183" s="3">
        <v>20602650643</v>
      </c>
      <c r="B183" s="3">
        <v>2025</v>
      </c>
      <c r="C183" s="3">
        <v>6</v>
      </c>
      <c r="D183" s="3">
        <v>46</v>
      </c>
      <c r="E183" s="3">
        <v>5901</v>
      </c>
      <c r="F183" s="3" t="s">
        <v>1396</v>
      </c>
      <c r="G183" s="3">
        <v>21606</v>
      </c>
      <c r="H183" s="3" t="s">
        <v>424</v>
      </c>
      <c r="I183" s="3" t="s">
        <v>137</v>
      </c>
      <c r="J183" s="3" t="s">
        <v>690</v>
      </c>
      <c r="K183" s="3" t="s">
        <v>2402</v>
      </c>
      <c r="L183" s="3" t="s">
        <v>29</v>
      </c>
      <c r="M183" s="3" t="s">
        <v>2403</v>
      </c>
      <c r="N183" s="3">
        <v>346831.21</v>
      </c>
      <c r="S183" s="3">
        <v>36</v>
      </c>
      <c r="T183" s="3">
        <v>35</v>
      </c>
      <c r="U183" s="3">
        <v>5449611.0499999998</v>
      </c>
      <c r="V183" s="3">
        <v>780215</v>
      </c>
      <c r="W183" s="3">
        <v>70</v>
      </c>
      <c r="X183" s="3">
        <v>11</v>
      </c>
      <c r="Y183" s="3">
        <v>1</v>
      </c>
      <c r="Z183" s="3">
        <v>3</v>
      </c>
      <c r="AA183" s="3" t="s">
        <v>1630</v>
      </c>
      <c r="AB183" s="3">
        <v>1</v>
      </c>
      <c r="AC183" s="3" t="s">
        <v>281</v>
      </c>
      <c r="AD183" s="4" t="s">
        <v>2405</v>
      </c>
      <c r="AN183" s="4" t="s">
        <v>2406</v>
      </c>
    </row>
    <row r="184" spans="1:40" ht="14.25" customHeight="1" x14ac:dyDescent="0.3">
      <c r="A184" s="3">
        <v>20602650643</v>
      </c>
      <c r="B184" s="3">
        <v>2025</v>
      </c>
      <c r="C184" s="3">
        <v>6</v>
      </c>
      <c r="D184" s="3">
        <v>46</v>
      </c>
      <c r="E184" s="3">
        <v>7558</v>
      </c>
      <c r="F184" s="3" t="s">
        <v>1655</v>
      </c>
      <c r="G184" s="3">
        <v>22206</v>
      </c>
      <c r="H184" s="3" t="s">
        <v>2408</v>
      </c>
      <c r="I184" s="3" t="s">
        <v>137</v>
      </c>
      <c r="J184" s="3" t="s">
        <v>736</v>
      </c>
      <c r="K184" s="3" t="s">
        <v>2409</v>
      </c>
      <c r="L184" s="3" t="s">
        <v>29</v>
      </c>
      <c r="M184" s="3" t="s">
        <v>2410</v>
      </c>
      <c r="N184" s="3">
        <v>142377.62599999999</v>
      </c>
      <c r="O184" s="3">
        <v>18975</v>
      </c>
      <c r="P184" s="3">
        <v>2</v>
      </c>
      <c r="Q184" s="3" t="s">
        <v>1373</v>
      </c>
      <c r="R184" s="3" t="s">
        <v>188</v>
      </c>
      <c r="S184" s="3">
        <v>36</v>
      </c>
      <c r="T184" s="3">
        <v>35</v>
      </c>
      <c r="U184" s="3">
        <v>5449611.0499999998</v>
      </c>
      <c r="V184" s="3">
        <v>780215</v>
      </c>
      <c r="W184" s="3">
        <v>70</v>
      </c>
      <c r="X184" s="3">
        <v>11</v>
      </c>
      <c r="Y184" s="3">
        <v>1</v>
      </c>
      <c r="Z184" s="3">
        <v>3</v>
      </c>
      <c r="AA184" s="3" t="s">
        <v>1630</v>
      </c>
      <c r="AB184" s="3">
        <v>1</v>
      </c>
      <c r="AC184" s="3" t="s">
        <v>281</v>
      </c>
      <c r="AD184" s="4" t="s">
        <v>2411</v>
      </c>
      <c r="AN184" s="4" t="s">
        <v>2414</v>
      </c>
    </row>
    <row r="185" spans="1:40" ht="14.25" customHeight="1" x14ac:dyDescent="0.3">
      <c r="A185" s="3">
        <v>20602650643</v>
      </c>
      <c r="B185" s="3">
        <v>2025</v>
      </c>
      <c r="C185" s="3">
        <v>7</v>
      </c>
      <c r="D185" s="3">
        <v>46</v>
      </c>
      <c r="E185" s="3">
        <v>5901</v>
      </c>
      <c r="F185" s="3" t="s">
        <v>307</v>
      </c>
      <c r="G185" s="3">
        <v>26875</v>
      </c>
      <c r="H185" s="3" t="s">
        <v>1663</v>
      </c>
      <c r="I185" s="3" t="s">
        <v>137</v>
      </c>
      <c r="J185" s="3" t="s">
        <v>1022</v>
      </c>
      <c r="K185" s="3" t="s">
        <v>2418</v>
      </c>
      <c r="L185" s="3" t="s">
        <v>29</v>
      </c>
      <c r="M185" s="3" t="s">
        <v>2419</v>
      </c>
      <c r="N185" s="3">
        <v>150635.76</v>
      </c>
      <c r="O185" s="3">
        <v>20700</v>
      </c>
      <c r="P185" s="3">
        <v>2</v>
      </c>
      <c r="Q185" s="3" t="s">
        <v>1373</v>
      </c>
      <c r="R185" s="3" t="s">
        <v>188</v>
      </c>
      <c r="S185" s="3">
        <v>36</v>
      </c>
      <c r="T185" s="3">
        <v>35</v>
      </c>
      <c r="U185" s="3">
        <v>5449611.0499999998</v>
      </c>
      <c r="V185" s="3">
        <v>780215</v>
      </c>
      <c r="W185" s="3">
        <v>70</v>
      </c>
      <c r="X185" s="3">
        <v>11</v>
      </c>
      <c r="Y185" s="3">
        <v>1</v>
      </c>
      <c r="Z185" s="3">
        <v>3</v>
      </c>
      <c r="AA185" s="3" t="s">
        <v>1630</v>
      </c>
      <c r="AB185" s="3">
        <v>1</v>
      </c>
      <c r="AC185" s="3" t="s">
        <v>281</v>
      </c>
      <c r="AD185" s="4" t="s">
        <v>2420</v>
      </c>
      <c r="AN185" s="4" t="s">
        <v>2421</v>
      </c>
    </row>
    <row r="186" spans="1:40" ht="14.25" customHeight="1" x14ac:dyDescent="0.3">
      <c r="A186" s="3">
        <v>20602650643</v>
      </c>
      <c r="B186" s="3">
        <v>2025</v>
      </c>
      <c r="C186" s="3">
        <v>7</v>
      </c>
      <c r="D186" s="3">
        <v>46</v>
      </c>
      <c r="E186" s="3">
        <v>5901</v>
      </c>
      <c r="F186" s="3" t="s">
        <v>307</v>
      </c>
      <c r="G186" s="3">
        <v>26881</v>
      </c>
      <c r="H186" s="3" t="s">
        <v>1663</v>
      </c>
      <c r="I186" s="3" t="s">
        <v>137</v>
      </c>
      <c r="J186" s="3" t="s">
        <v>1036</v>
      </c>
      <c r="K186" s="3" t="s">
        <v>2418</v>
      </c>
      <c r="L186" s="3" t="s">
        <v>29</v>
      </c>
      <c r="M186" s="3" t="s">
        <v>2424</v>
      </c>
      <c r="N186" s="3">
        <v>163581.09</v>
      </c>
      <c r="O186" s="3">
        <v>20700</v>
      </c>
      <c r="P186" s="3">
        <v>2</v>
      </c>
      <c r="Q186" s="3" t="s">
        <v>1373</v>
      </c>
      <c r="R186" s="3" t="s">
        <v>188</v>
      </c>
      <c r="S186" s="3">
        <v>36</v>
      </c>
      <c r="T186" s="3">
        <v>35</v>
      </c>
      <c r="U186" s="3">
        <v>5449611.0499999998</v>
      </c>
      <c r="V186" s="3">
        <v>780215</v>
      </c>
      <c r="W186" s="3">
        <v>70</v>
      </c>
      <c r="X186" s="3">
        <v>11</v>
      </c>
      <c r="Y186" s="3">
        <v>1</v>
      </c>
      <c r="Z186" s="3">
        <v>3</v>
      </c>
      <c r="AA186" s="3" t="s">
        <v>1630</v>
      </c>
      <c r="AB186" s="3">
        <v>1</v>
      </c>
      <c r="AC186" s="3" t="s">
        <v>281</v>
      </c>
      <c r="AD186" s="4" t="s">
        <v>2425</v>
      </c>
      <c r="AN186" s="4" t="s">
        <v>2426</v>
      </c>
    </row>
    <row r="187" spans="1:40" ht="14.25" customHeight="1" x14ac:dyDescent="0.3">
      <c r="A187" s="3">
        <v>20602650643</v>
      </c>
      <c r="B187" s="3">
        <v>2025</v>
      </c>
      <c r="C187" s="3">
        <v>7</v>
      </c>
      <c r="D187" s="3">
        <v>46</v>
      </c>
      <c r="E187" s="3">
        <v>5901</v>
      </c>
      <c r="F187" s="3" t="s">
        <v>265</v>
      </c>
      <c r="G187" s="3">
        <v>25165</v>
      </c>
      <c r="H187" s="3" t="s">
        <v>934</v>
      </c>
      <c r="I187" s="3" t="s">
        <v>137</v>
      </c>
      <c r="J187" s="3" t="s">
        <v>931</v>
      </c>
      <c r="K187" s="3" t="s">
        <v>2429</v>
      </c>
      <c r="L187" s="3" t="s">
        <v>29</v>
      </c>
      <c r="M187" s="3" t="s">
        <v>2430</v>
      </c>
      <c r="N187" s="3">
        <v>128375.17</v>
      </c>
      <c r="O187" s="3">
        <v>20000</v>
      </c>
      <c r="P187" s="3">
        <v>2</v>
      </c>
      <c r="Q187" s="3" t="s">
        <v>1373</v>
      </c>
      <c r="R187" s="3" t="s">
        <v>188</v>
      </c>
      <c r="S187" s="3">
        <v>36</v>
      </c>
      <c r="T187" s="3">
        <v>35</v>
      </c>
      <c r="U187" s="3">
        <v>5449611.0499999998</v>
      </c>
      <c r="V187" s="3">
        <v>780215</v>
      </c>
      <c r="W187" s="3">
        <v>70</v>
      </c>
      <c r="X187" s="3">
        <v>11</v>
      </c>
      <c r="Y187" s="3">
        <v>1</v>
      </c>
      <c r="Z187" s="3">
        <v>3</v>
      </c>
      <c r="AA187" s="3" t="s">
        <v>1630</v>
      </c>
      <c r="AB187" s="3">
        <v>1</v>
      </c>
      <c r="AC187" s="3" t="s">
        <v>281</v>
      </c>
      <c r="AD187" s="4" t="s">
        <v>2434</v>
      </c>
      <c r="AN187" s="4" t="s">
        <v>2436</v>
      </c>
    </row>
    <row r="188" spans="1:40" ht="14.25" customHeight="1" x14ac:dyDescent="0.3">
      <c r="A188" s="3">
        <v>20602650643</v>
      </c>
      <c r="B188" s="3">
        <v>2025</v>
      </c>
      <c r="C188" s="3">
        <v>7</v>
      </c>
      <c r="D188" s="3">
        <v>46</v>
      </c>
      <c r="E188" s="3">
        <v>5901</v>
      </c>
      <c r="F188" s="3" t="s">
        <v>265</v>
      </c>
      <c r="G188" s="3">
        <v>25701</v>
      </c>
      <c r="H188" s="3" t="s">
        <v>2145</v>
      </c>
      <c r="I188" s="3" t="s">
        <v>137</v>
      </c>
      <c r="J188" s="3" t="s">
        <v>971</v>
      </c>
      <c r="K188" s="3" t="s">
        <v>2429</v>
      </c>
      <c r="L188" s="3" t="s">
        <v>29</v>
      </c>
      <c r="M188" s="3" t="s">
        <v>2437</v>
      </c>
      <c r="N188" s="3">
        <v>132640.10399999999</v>
      </c>
      <c r="O188" s="3">
        <v>20700</v>
      </c>
      <c r="P188" s="3">
        <v>2</v>
      </c>
      <c r="Q188" s="3" t="s">
        <v>1373</v>
      </c>
      <c r="R188" s="3" t="s">
        <v>188</v>
      </c>
      <c r="S188" s="3">
        <v>36</v>
      </c>
      <c r="T188" s="3">
        <v>35</v>
      </c>
      <c r="U188" s="3">
        <v>5449611.0499999998</v>
      </c>
      <c r="V188" s="3">
        <v>780215</v>
      </c>
      <c r="W188" s="3">
        <v>70</v>
      </c>
      <c r="X188" s="3">
        <v>11</v>
      </c>
      <c r="Y188" s="3">
        <v>1</v>
      </c>
      <c r="Z188" s="3">
        <v>3</v>
      </c>
      <c r="AA188" s="3" t="s">
        <v>1630</v>
      </c>
      <c r="AB188" s="3">
        <v>1</v>
      </c>
      <c r="AC188" s="3" t="s">
        <v>281</v>
      </c>
      <c r="AD188" s="4" t="s">
        <v>2438</v>
      </c>
      <c r="AN188" s="4" t="s">
        <v>2443</v>
      </c>
    </row>
    <row r="189" spans="1:40" ht="14.25" customHeight="1" x14ac:dyDescent="0.3">
      <c r="A189" s="3">
        <v>20602650643</v>
      </c>
      <c r="B189" s="3">
        <v>2025</v>
      </c>
      <c r="C189" s="3">
        <v>7</v>
      </c>
      <c r="D189" s="3">
        <v>46</v>
      </c>
      <c r="E189" s="3">
        <v>5901</v>
      </c>
      <c r="F189" s="3" t="s">
        <v>265</v>
      </c>
      <c r="G189" s="3">
        <v>25702</v>
      </c>
      <c r="H189" s="3" t="s">
        <v>2145</v>
      </c>
      <c r="I189" s="3" t="s">
        <v>137</v>
      </c>
      <c r="J189" s="3" t="s">
        <v>989</v>
      </c>
      <c r="K189" s="3" t="s">
        <v>2429</v>
      </c>
      <c r="L189" s="3" t="s">
        <v>29</v>
      </c>
      <c r="M189" s="3" t="s">
        <v>2446</v>
      </c>
      <c r="N189" s="3">
        <v>83969.652000000002</v>
      </c>
      <c r="O189" s="3">
        <v>20700</v>
      </c>
      <c r="P189" s="3">
        <v>2</v>
      </c>
      <c r="Q189" s="3" t="s">
        <v>1373</v>
      </c>
      <c r="R189" s="3" t="s">
        <v>188</v>
      </c>
      <c r="S189" s="3">
        <v>36</v>
      </c>
      <c r="T189" s="3">
        <v>35</v>
      </c>
      <c r="U189" s="3">
        <v>5449611.0499999998</v>
      </c>
      <c r="V189" s="3">
        <v>780215</v>
      </c>
      <c r="W189" s="3">
        <v>70</v>
      </c>
      <c r="X189" s="3">
        <v>11</v>
      </c>
      <c r="Y189" s="3">
        <v>1</v>
      </c>
      <c r="Z189" s="3">
        <v>3</v>
      </c>
      <c r="AA189" s="3" t="s">
        <v>1630</v>
      </c>
      <c r="AB189" s="3">
        <v>1</v>
      </c>
      <c r="AC189" s="3" t="s">
        <v>281</v>
      </c>
      <c r="AD189" s="4" t="s">
        <v>2447</v>
      </c>
      <c r="AN189" s="4" t="s">
        <v>2448</v>
      </c>
    </row>
    <row r="190" spans="1:40" ht="14.25" customHeight="1" x14ac:dyDescent="0.3">
      <c r="A190" s="3">
        <v>20602650643</v>
      </c>
      <c r="B190" s="3">
        <v>2025</v>
      </c>
      <c r="C190" s="3">
        <v>7</v>
      </c>
      <c r="D190" s="3">
        <v>46</v>
      </c>
      <c r="E190" s="3">
        <v>5901</v>
      </c>
      <c r="F190" s="3" t="s">
        <v>187</v>
      </c>
      <c r="G190" s="3">
        <v>25167</v>
      </c>
      <c r="H190" s="3" t="s">
        <v>934</v>
      </c>
      <c r="I190" s="3" t="s">
        <v>137</v>
      </c>
      <c r="J190" s="3" t="s">
        <v>968</v>
      </c>
      <c r="K190" s="3" t="s">
        <v>2451</v>
      </c>
      <c r="L190" s="3" t="s">
        <v>29</v>
      </c>
      <c r="M190" s="3" t="s">
        <v>2452</v>
      </c>
      <c r="N190" s="3">
        <v>301271.54800000001</v>
      </c>
      <c r="O190" s="3">
        <v>41400</v>
      </c>
      <c r="P190" s="3">
        <v>2</v>
      </c>
      <c r="Q190" s="3" t="s">
        <v>1373</v>
      </c>
      <c r="R190" s="3" t="s">
        <v>188</v>
      </c>
      <c r="S190" s="3">
        <v>36</v>
      </c>
      <c r="T190" s="3">
        <v>35</v>
      </c>
      <c r="U190" s="3">
        <v>5449611.0499999998</v>
      </c>
      <c r="V190" s="3">
        <v>780215</v>
      </c>
      <c r="W190" s="3">
        <v>70</v>
      </c>
      <c r="X190" s="3">
        <v>11</v>
      </c>
      <c r="Y190" s="3">
        <v>1</v>
      </c>
      <c r="Z190" s="3">
        <v>3</v>
      </c>
      <c r="AA190" s="3" t="s">
        <v>1630</v>
      </c>
      <c r="AB190" s="3">
        <v>1</v>
      </c>
      <c r="AC190" s="3" t="s">
        <v>602</v>
      </c>
      <c r="AD190" s="4" t="s">
        <v>2454</v>
      </c>
    </row>
    <row r="191" spans="1:40" ht="14.25" customHeight="1" x14ac:dyDescent="0.3">
      <c r="A191" s="3">
        <v>20602650643</v>
      </c>
      <c r="B191" s="3">
        <v>2025</v>
      </c>
      <c r="C191" s="3">
        <v>7</v>
      </c>
      <c r="D191" s="3">
        <v>46</v>
      </c>
      <c r="E191" s="3">
        <v>7558</v>
      </c>
      <c r="F191" s="3" t="s">
        <v>262</v>
      </c>
      <c r="G191" s="3">
        <v>27875</v>
      </c>
      <c r="H191" s="3" t="s">
        <v>2456</v>
      </c>
      <c r="I191" s="3" t="s">
        <v>137</v>
      </c>
      <c r="J191" s="3" t="s">
        <v>1120</v>
      </c>
      <c r="K191" s="3" t="s">
        <v>2457</v>
      </c>
      <c r="L191" s="3" t="s">
        <v>29</v>
      </c>
      <c r="M191" s="3" t="s">
        <v>2458</v>
      </c>
      <c r="N191" s="3">
        <v>146979.23000000001</v>
      </c>
      <c r="O191" s="3">
        <v>18975</v>
      </c>
      <c r="P191" s="3">
        <v>2</v>
      </c>
      <c r="Q191" s="3" t="s">
        <v>1373</v>
      </c>
      <c r="R191" s="3" t="s">
        <v>188</v>
      </c>
      <c r="S191" s="3">
        <v>36</v>
      </c>
      <c r="T191" s="3">
        <v>35</v>
      </c>
      <c r="U191" s="3">
        <v>5449611.0499999998</v>
      </c>
      <c r="V191" s="3">
        <v>780215</v>
      </c>
      <c r="W191" s="3">
        <v>70</v>
      </c>
      <c r="X191" s="3">
        <v>11</v>
      </c>
      <c r="Y191" s="3">
        <v>1</v>
      </c>
      <c r="Z191" s="3">
        <v>3</v>
      </c>
      <c r="AA191" s="3" t="s">
        <v>1630</v>
      </c>
      <c r="AB191" s="3">
        <v>1</v>
      </c>
      <c r="AC191" s="3" t="s">
        <v>281</v>
      </c>
      <c r="AD191" s="4" t="s">
        <v>2459</v>
      </c>
      <c r="AN191" s="4" t="s">
        <v>2461</v>
      </c>
    </row>
    <row r="192" spans="1:40" ht="14.25" customHeight="1" x14ac:dyDescent="0.3">
      <c r="A192" s="3">
        <v>20602650643</v>
      </c>
      <c r="B192" s="3">
        <v>2025</v>
      </c>
      <c r="C192" s="3">
        <v>7</v>
      </c>
      <c r="D192" s="3">
        <v>46</v>
      </c>
      <c r="E192" s="3">
        <v>7558</v>
      </c>
      <c r="F192" s="3" t="s">
        <v>302</v>
      </c>
      <c r="G192" s="3">
        <v>25601</v>
      </c>
      <c r="H192" s="3" t="s">
        <v>1672</v>
      </c>
      <c r="I192" s="3" t="s">
        <v>137</v>
      </c>
      <c r="J192" s="3" t="s">
        <v>987</v>
      </c>
      <c r="K192" s="3" t="s">
        <v>2464</v>
      </c>
      <c r="L192" s="3" t="s">
        <v>29</v>
      </c>
      <c r="M192" s="3" t="s">
        <v>2465</v>
      </c>
      <c r="N192" s="3">
        <v>148025.04</v>
      </c>
      <c r="O192" s="3">
        <v>18975</v>
      </c>
      <c r="P192" s="3">
        <v>2</v>
      </c>
      <c r="Q192" s="3" t="s">
        <v>1373</v>
      </c>
      <c r="R192" s="3" t="s">
        <v>188</v>
      </c>
      <c r="S192" s="3">
        <v>36</v>
      </c>
      <c r="T192" s="3">
        <v>35</v>
      </c>
      <c r="U192" s="3">
        <v>5449611.0499999998</v>
      </c>
      <c r="V192" s="3">
        <v>780215</v>
      </c>
      <c r="W192" s="3">
        <v>70</v>
      </c>
      <c r="X192" s="3">
        <v>11</v>
      </c>
      <c r="Y192" s="3">
        <v>1</v>
      </c>
      <c r="Z192" s="3">
        <v>3</v>
      </c>
      <c r="AA192" s="3" t="s">
        <v>1630</v>
      </c>
      <c r="AB192" s="3">
        <v>1</v>
      </c>
      <c r="AC192" s="3" t="s">
        <v>602</v>
      </c>
      <c r="AD192" s="4" t="s">
        <v>2466</v>
      </c>
    </row>
    <row r="193" spans="1:40" ht="14.25" customHeight="1" x14ac:dyDescent="0.3">
      <c r="A193" s="3">
        <v>20602650643</v>
      </c>
      <c r="B193" s="3">
        <v>2025</v>
      </c>
      <c r="C193" s="3">
        <v>8</v>
      </c>
      <c r="D193" s="3">
        <v>46</v>
      </c>
      <c r="E193" s="3">
        <v>5901</v>
      </c>
      <c r="F193" s="3" t="s">
        <v>265</v>
      </c>
      <c r="G193" s="3">
        <v>28973</v>
      </c>
      <c r="H193" s="3" t="s">
        <v>1397</v>
      </c>
      <c r="I193" s="3" t="s">
        <v>137</v>
      </c>
      <c r="J193" s="3" t="s">
        <v>1071</v>
      </c>
      <c r="K193" s="3" t="s">
        <v>2467</v>
      </c>
      <c r="L193" s="3" t="s">
        <v>29</v>
      </c>
      <c r="M193" s="3" t="s">
        <v>2468</v>
      </c>
      <c r="N193" s="3">
        <v>130061.69</v>
      </c>
      <c r="O193" s="3">
        <v>20700</v>
      </c>
      <c r="P193" s="3">
        <v>2</v>
      </c>
      <c r="Q193" s="3" t="s">
        <v>1373</v>
      </c>
      <c r="R193" s="3" t="s">
        <v>188</v>
      </c>
      <c r="S193" s="3">
        <v>36</v>
      </c>
      <c r="T193" s="3">
        <v>35</v>
      </c>
      <c r="U193" s="3">
        <v>5449611.0499999998</v>
      </c>
      <c r="V193" s="3">
        <v>780215</v>
      </c>
      <c r="W193" s="3">
        <v>70</v>
      </c>
      <c r="X193" s="3">
        <v>11</v>
      </c>
      <c r="Y193" s="3">
        <v>1</v>
      </c>
      <c r="Z193" s="3">
        <v>3</v>
      </c>
      <c r="AA193" s="3" t="s">
        <v>1630</v>
      </c>
      <c r="AB193" s="3">
        <v>1</v>
      </c>
      <c r="AC193" s="3" t="s">
        <v>602</v>
      </c>
      <c r="AD193" s="4" t="s">
        <v>2473</v>
      </c>
    </row>
    <row r="194" spans="1:40" ht="14.25" customHeight="1" x14ac:dyDescent="0.3">
      <c r="A194" s="3">
        <v>20602650643</v>
      </c>
      <c r="B194" s="3">
        <v>2025</v>
      </c>
      <c r="C194" s="3">
        <v>8</v>
      </c>
      <c r="D194" s="3">
        <v>46</v>
      </c>
      <c r="E194" s="3">
        <v>5901</v>
      </c>
      <c r="F194" s="3" t="s">
        <v>265</v>
      </c>
      <c r="G194" s="3">
        <v>32115</v>
      </c>
      <c r="H194" s="3" t="s">
        <v>1413</v>
      </c>
      <c r="I194" s="3" t="s">
        <v>137</v>
      </c>
      <c r="J194" s="3" t="s">
        <v>1150</v>
      </c>
      <c r="K194" s="3" t="s">
        <v>2467</v>
      </c>
      <c r="L194" s="3" t="s">
        <v>29</v>
      </c>
      <c r="M194" s="3" t="s">
        <v>2476</v>
      </c>
      <c r="N194" s="3">
        <v>273449.03000000003</v>
      </c>
      <c r="O194" s="3">
        <v>41355</v>
      </c>
      <c r="P194" s="3">
        <v>2</v>
      </c>
      <c r="Q194" s="3" t="s">
        <v>1373</v>
      </c>
      <c r="R194" s="3" t="s">
        <v>188</v>
      </c>
      <c r="S194" s="3">
        <v>36</v>
      </c>
      <c r="T194" s="3">
        <v>35</v>
      </c>
      <c r="U194" s="3">
        <v>5449611.0499999998</v>
      </c>
      <c r="V194" s="3">
        <v>780215</v>
      </c>
      <c r="W194" s="3">
        <v>70</v>
      </c>
      <c r="X194" s="3">
        <v>11</v>
      </c>
      <c r="Y194" s="3">
        <v>1</v>
      </c>
      <c r="Z194" s="3">
        <v>3</v>
      </c>
      <c r="AA194" s="3" t="s">
        <v>1630</v>
      </c>
      <c r="AB194" s="3">
        <v>1</v>
      </c>
      <c r="AC194" s="3" t="s">
        <v>602</v>
      </c>
      <c r="AD194" s="4" t="s">
        <v>2477</v>
      </c>
    </row>
    <row r="195" spans="1:40" ht="14.25" customHeight="1" x14ac:dyDescent="0.3">
      <c r="A195" s="3">
        <v>20602650643</v>
      </c>
      <c r="B195" s="3">
        <v>2025</v>
      </c>
      <c r="C195" s="3">
        <v>8</v>
      </c>
      <c r="D195" s="3">
        <v>46</v>
      </c>
      <c r="E195" s="3">
        <v>5901</v>
      </c>
      <c r="F195" s="3" t="s">
        <v>265</v>
      </c>
      <c r="G195" s="3">
        <v>32165</v>
      </c>
      <c r="H195" s="3" t="s">
        <v>1413</v>
      </c>
      <c r="I195" s="3" t="s">
        <v>137</v>
      </c>
      <c r="J195" s="3" t="s">
        <v>1359</v>
      </c>
      <c r="K195" s="3" t="s">
        <v>2467</v>
      </c>
      <c r="L195" s="3" t="s">
        <v>29</v>
      </c>
      <c r="M195" s="3" t="s">
        <v>2478</v>
      </c>
      <c r="N195" s="3">
        <v>120934.55</v>
      </c>
      <c r="O195" s="3">
        <v>20690</v>
      </c>
      <c r="P195" s="3">
        <v>2</v>
      </c>
      <c r="Q195" s="3" t="s">
        <v>1373</v>
      </c>
      <c r="R195" s="3" t="s">
        <v>188</v>
      </c>
      <c r="S195" s="3">
        <v>36</v>
      </c>
      <c r="T195" s="3">
        <v>35</v>
      </c>
      <c r="U195" s="3">
        <v>5449611.0499999998</v>
      </c>
      <c r="V195" s="3">
        <v>780215</v>
      </c>
      <c r="W195" s="3">
        <v>70</v>
      </c>
      <c r="X195" s="3">
        <v>11</v>
      </c>
      <c r="Y195" s="3">
        <v>1</v>
      </c>
      <c r="Z195" s="3">
        <v>3</v>
      </c>
      <c r="AA195" s="3" t="s">
        <v>1630</v>
      </c>
      <c r="AB195" s="3">
        <v>1</v>
      </c>
      <c r="AC195" s="3" t="s">
        <v>281</v>
      </c>
      <c r="AD195" s="4" t="s">
        <v>2481</v>
      </c>
      <c r="AN195" s="4" t="s">
        <v>2483</v>
      </c>
    </row>
    <row r="196" spans="1:40" ht="14.25" customHeight="1" x14ac:dyDescent="0.3">
      <c r="A196" s="3">
        <v>20602650643</v>
      </c>
      <c r="B196" s="3">
        <v>2025</v>
      </c>
      <c r="C196" s="3">
        <v>8</v>
      </c>
      <c r="D196" s="3">
        <v>46</v>
      </c>
      <c r="E196" s="3">
        <v>7620</v>
      </c>
      <c r="F196" s="3" t="s">
        <v>1682</v>
      </c>
      <c r="G196" s="3">
        <v>30455</v>
      </c>
      <c r="H196" s="3" t="s">
        <v>2486</v>
      </c>
      <c r="I196" s="3" t="s">
        <v>137</v>
      </c>
      <c r="J196" s="3" t="s">
        <v>1168</v>
      </c>
      <c r="K196" s="3" t="s">
        <v>2488</v>
      </c>
      <c r="L196" s="3" t="s">
        <v>29</v>
      </c>
      <c r="M196" s="3" t="s">
        <v>2489</v>
      </c>
      <c r="N196" s="3">
        <v>137523.12400000001</v>
      </c>
      <c r="O196" s="3">
        <v>20700</v>
      </c>
      <c r="P196" s="3">
        <v>2</v>
      </c>
      <c r="Q196" s="3" t="s">
        <v>1373</v>
      </c>
      <c r="R196" s="3" t="s">
        <v>188</v>
      </c>
      <c r="S196" s="3">
        <v>36</v>
      </c>
      <c r="T196" s="3">
        <v>35</v>
      </c>
      <c r="U196" s="3">
        <v>5449611.0499999998</v>
      </c>
      <c r="V196" s="3">
        <v>780215</v>
      </c>
      <c r="W196" s="3">
        <v>70</v>
      </c>
      <c r="X196" s="3">
        <v>11</v>
      </c>
      <c r="Y196" s="3">
        <v>1</v>
      </c>
      <c r="Z196" s="3">
        <v>3</v>
      </c>
      <c r="AA196" s="3" t="s">
        <v>1630</v>
      </c>
      <c r="AB196" s="3">
        <v>1</v>
      </c>
      <c r="AC196" s="3" t="s">
        <v>281</v>
      </c>
      <c r="AD196" s="4" t="s">
        <v>2490</v>
      </c>
      <c r="AN196" s="4" t="s">
        <v>2491</v>
      </c>
    </row>
    <row r="197" spans="1:40" ht="14.25" customHeight="1" x14ac:dyDescent="0.3">
      <c r="A197" s="3">
        <v>20602650643</v>
      </c>
      <c r="B197" s="3">
        <v>2025</v>
      </c>
      <c r="C197" s="3">
        <v>8</v>
      </c>
      <c r="D197" s="3">
        <v>46</v>
      </c>
      <c r="E197" s="3">
        <v>5901</v>
      </c>
      <c r="F197" s="3" t="s">
        <v>302</v>
      </c>
      <c r="G197" s="3">
        <v>29744</v>
      </c>
      <c r="H197" s="3" t="s">
        <v>1397</v>
      </c>
      <c r="I197" s="3" t="s">
        <v>137</v>
      </c>
      <c r="J197" s="3" t="s">
        <v>1155</v>
      </c>
      <c r="K197" s="3" t="s">
        <v>2492</v>
      </c>
      <c r="L197" s="3" t="s">
        <v>29</v>
      </c>
      <c r="M197" s="3" t="s">
        <v>2493</v>
      </c>
      <c r="N197" s="3">
        <v>138152.51999999999</v>
      </c>
      <c r="O197" s="3">
        <v>18975</v>
      </c>
      <c r="P197" s="3">
        <v>2</v>
      </c>
      <c r="Q197" s="3" t="s">
        <v>1373</v>
      </c>
      <c r="R197" s="3" t="s">
        <v>188</v>
      </c>
      <c r="S197" s="3">
        <v>36</v>
      </c>
      <c r="T197" s="3">
        <v>35</v>
      </c>
      <c r="U197" s="3">
        <v>5449611.0499999998</v>
      </c>
      <c r="V197" s="3">
        <v>780215</v>
      </c>
      <c r="W197" s="3">
        <v>70</v>
      </c>
      <c r="X197" s="3">
        <v>11</v>
      </c>
      <c r="Y197" s="3">
        <v>1</v>
      </c>
      <c r="Z197" s="3">
        <v>3</v>
      </c>
      <c r="AA197" s="3" t="s">
        <v>1630</v>
      </c>
      <c r="AB197" s="3">
        <v>1</v>
      </c>
      <c r="AC197" s="3" t="s">
        <v>281</v>
      </c>
      <c r="AD197" s="4" t="s">
        <v>2494</v>
      </c>
      <c r="AN197" s="4" t="s">
        <v>2496</v>
      </c>
    </row>
    <row r="198" spans="1:40" ht="14.25" customHeight="1" x14ac:dyDescent="0.3">
      <c r="A198" s="3">
        <v>20602650643</v>
      </c>
      <c r="B198" s="3">
        <v>2025</v>
      </c>
      <c r="C198" s="3">
        <v>8</v>
      </c>
      <c r="D198" s="3">
        <v>46</v>
      </c>
      <c r="E198" s="3">
        <v>5901</v>
      </c>
      <c r="F198" s="3" t="s">
        <v>302</v>
      </c>
      <c r="G198" s="3">
        <v>31217</v>
      </c>
      <c r="H198" s="3" t="s">
        <v>1250</v>
      </c>
      <c r="I198" s="3" t="s">
        <v>137</v>
      </c>
      <c r="J198" s="3" t="s">
        <v>1220</v>
      </c>
      <c r="K198" s="3" t="s">
        <v>2492</v>
      </c>
      <c r="L198" s="3" t="s">
        <v>29</v>
      </c>
      <c r="M198" s="3" t="s">
        <v>2501</v>
      </c>
      <c r="N198" s="3">
        <v>131459.29</v>
      </c>
      <c r="O198" s="3">
        <v>18975</v>
      </c>
      <c r="P198" s="3">
        <v>2</v>
      </c>
      <c r="Q198" s="3" t="s">
        <v>1373</v>
      </c>
      <c r="R198" s="3" t="s">
        <v>188</v>
      </c>
      <c r="S198" s="3">
        <v>36</v>
      </c>
      <c r="T198" s="3">
        <v>35</v>
      </c>
      <c r="U198" s="3">
        <v>5449611.0499999998</v>
      </c>
      <c r="V198" s="3">
        <v>780215</v>
      </c>
      <c r="W198" s="3">
        <v>70</v>
      </c>
      <c r="X198" s="3">
        <v>11</v>
      </c>
      <c r="Y198" s="3">
        <v>1</v>
      </c>
      <c r="Z198" s="3">
        <v>3</v>
      </c>
      <c r="AA198" s="3" t="s">
        <v>1630</v>
      </c>
      <c r="AB198" s="3">
        <v>1</v>
      </c>
      <c r="AC198" s="3" t="s">
        <v>281</v>
      </c>
      <c r="AD198" s="4" t="s">
        <v>2503</v>
      </c>
      <c r="AN198" s="4" t="s">
        <v>2504</v>
      </c>
    </row>
    <row r="199" spans="1:40" ht="14.25" customHeight="1" x14ac:dyDescent="0.3">
      <c r="A199" s="3">
        <v>20602650643</v>
      </c>
      <c r="B199" s="3">
        <v>2025</v>
      </c>
      <c r="C199" s="3">
        <v>9</v>
      </c>
      <c r="D199" s="3">
        <v>46</v>
      </c>
      <c r="E199" s="3">
        <v>7620</v>
      </c>
      <c r="F199" s="3" t="s">
        <v>265</v>
      </c>
      <c r="G199" s="3">
        <v>33465</v>
      </c>
      <c r="H199" s="3" t="s">
        <v>1042</v>
      </c>
      <c r="I199" s="3" t="s">
        <v>137</v>
      </c>
      <c r="J199" s="3" t="s">
        <v>1182</v>
      </c>
      <c r="K199" s="3" t="s">
        <v>2505</v>
      </c>
      <c r="L199" s="3" t="s">
        <v>29</v>
      </c>
      <c r="M199" s="3" t="s">
        <v>2506</v>
      </c>
      <c r="N199" s="3">
        <v>135775.274</v>
      </c>
      <c r="O199" s="3">
        <v>20700</v>
      </c>
      <c r="P199" s="3">
        <v>2</v>
      </c>
      <c r="Q199" s="3" t="s">
        <v>1373</v>
      </c>
      <c r="R199" s="3" t="s">
        <v>188</v>
      </c>
      <c r="S199" s="3">
        <v>36</v>
      </c>
      <c r="T199" s="3">
        <v>35</v>
      </c>
      <c r="U199" s="3">
        <v>5449611.0499999998</v>
      </c>
      <c r="V199" s="3">
        <v>780215</v>
      </c>
      <c r="W199" s="3">
        <v>70</v>
      </c>
      <c r="X199" s="3">
        <v>11</v>
      </c>
      <c r="Y199" s="3">
        <v>1</v>
      </c>
      <c r="Z199" s="3">
        <v>3</v>
      </c>
      <c r="AA199" s="3" t="s">
        <v>1630</v>
      </c>
      <c r="AB199" s="3">
        <v>1</v>
      </c>
      <c r="AC199" s="3" t="s">
        <v>602</v>
      </c>
      <c r="AD199" s="4" t="s">
        <v>2508</v>
      </c>
    </row>
    <row r="200" spans="1:40" ht="14.25" customHeight="1" x14ac:dyDescent="0.3">
      <c r="A200" s="3">
        <v>20602650643</v>
      </c>
      <c r="B200" s="3">
        <v>2025</v>
      </c>
      <c r="C200" s="3">
        <v>9</v>
      </c>
      <c r="D200" s="3">
        <v>46</v>
      </c>
      <c r="E200" s="3">
        <v>5901</v>
      </c>
      <c r="F200" s="3" t="s">
        <v>265</v>
      </c>
      <c r="G200" s="3">
        <v>34337</v>
      </c>
      <c r="H200" s="3" t="s">
        <v>1427</v>
      </c>
      <c r="I200" s="3" t="s">
        <v>137</v>
      </c>
      <c r="J200" s="3" t="s">
        <v>1232</v>
      </c>
      <c r="K200" s="3" t="s">
        <v>2511</v>
      </c>
      <c r="L200" s="3" t="s">
        <v>29</v>
      </c>
      <c r="M200" s="3" t="s">
        <v>2512</v>
      </c>
      <c r="N200" s="3">
        <v>124653.86</v>
      </c>
      <c r="O200" s="3">
        <v>20700</v>
      </c>
      <c r="P200" s="3">
        <v>2</v>
      </c>
      <c r="Q200" s="3" t="s">
        <v>1373</v>
      </c>
      <c r="R200" s="3" t="s">
        <v>188</v>
      </c>
      <c r="S200" s="3">
        <v>36</v>
      </c>
      <c r="T200" s="3">
        <v>35</v>
      </c>
      <c r="U200" s="3">
        <v>5449611.0499999998</v>
      </c>
      <c r="V200" s="3">
        <v>780215</v>
      </c>
      <c r="W200" s="3">
        <v>70</v>
      </c>
      <c r="X200" s="3">
        <v>11</v>
      </c>
      <c r="Y200" s="3">
        <v>1</v>
      </c>
      <c r="Z200" s="3">
        <v>3</v>
      </c>
      <c r="AA200" s="3" t="s">
        <v>1630</v>
      </c>
      <c r="AB200" s="3">
        <v>1</v>
      </c>
      <c r="AC200" s="3" t="s">
        <v>602</v>
      </c>
      <c r="AD200" s="4" t="s">
        <v>2513</v>
      </c>
    </row>
    <row r="201" spans="1:40" ht="14.25" customHeight="1" x14ac:dyDescent="0.3">
      <c r="A201" s="3">
        <v>20602650643</v>
      </c>
      <c r="B201" s="3">
        <v>2025</v>
      </c>
      <c r="C201" s="3">
        <v>9</v>
      </c>
      <c r="D201" s="3">
        <v>46</v>
      </c>
      <c r="E201" s="3">
        <v>5901</v>
      </c>
      <c r="F201" s="3" t="s">
        <v>340</v>
      </c>
      <c r="G201" s="3">
        <v>35949</v>
      </c>
      <c r="H201" s="3" t="s">
        <v>1074</v>
      </c>
      <c r="I201" s="3" t="s">
        <v>137</v>
      </c>
      <c r="J201" s="3" t="s">
        <v>1349</v>
      </c>
      <c r="K201" s="3" t="s">
        <v>2516</v>
      </c>
      <c r="L201" s="3" t="s">
        <v>29</v>
      </c>
      <c r="M201" s="3" t="s">
        <v>2517</v>
      </c>
      <c r="N201" s="3">
        <v>399275.75</v>
      </c>
      <c r="O201" s="3">
        <v>62100</v>
      </c>
      <c r="P201" s="3">
        <v>2</v>
      </c>
      <c r="Q201" s="3" t="s">
        <v>1373</v>
      </c>
      <c r="R201" s="3" t="s">
        <v>188</v>
      </c>
      <c r="S201" s="3">
        <v>36</v>
      </c>
      <c r="T201" s="3">
        <v>35</v>
      </c>
      <c r="U201" s="3">
        <v>5449611.0499999998</v>
      </c>
      <c r="V201" s="3">
        <v>780215</v>
      </c>
      <c r="W201" s="3">
        <v>70</v>
      </c>
      <c r="X201" s="3">
        <v>11</v>
      </c>
      <c r="Y201" s="3">
        <v>1</v>
      </c>
      <c r="Z201" s="3">
        <v>3</v>
      </c>
      <c r="AA201" s="3" t="s">
        <v>1630</v>
      </c>
      <c r="AB201" s="3">
        <v>1</v>
      </c>
      <c r="AC201" s="3" t="s">
        <v>602</v>
      </c>
      <c r="AD201" s="4" t="s">
        <v>2518</v>
      </c>
    </row>
    <row r="202" spans="1:40" ht="14.25" customHeight="1" x14ac:dyDescent="0.3">
      <c r="A202" s="3">
        <v>20602650643</v>
      </c>
      <c r="B202" s="3">
        <v>2025</v>
      </c>
      <c r="C202" s="3">
        <v>9</v>
      </c>
      <c r="D202" s="3">
        <v>46</v>
      </c>
      <c r="E202" s="3">
        <v>5901</v>
      </c>
      <c r="F202" s="3" t="s">
        <v>307</v>
      </c>
      <c r="G202" s="3">
        <v>35862</v>
      </c>
      <c r="H202" s="3" t="s">
        <v>1448</v>
      </c>
      <c r="I202" s="3" t="s">
        <v>137</v>
      </c>
      <c r="J202" s="3" t="s">
        <v>1519</v>
      </c>
      <c r="K202" s="3" t="s">
        <v>2520</v>
      </c>
      <c r="L202" s="3" t="s">
        <v>29</v>
      </c>
      <c r="M202" s="3" t="s">
        <v>2521</v>
      </c>
      <c r="N202" s="3">
        <v>134625.26</v>
      </c>
      <c r="O202" s="3">
        <v>20700</v>
      </c>
      <c r="P202" s="3">
        <v>2</v>
      </c>
      <c r="Q202" s="3" t="s">
        <v>1373</v>
      </c>
      <c r="R202" s="3" t="s">
        <v>188</v>
      </c>
      <c r="S202" s="3">
        <v>36</v>
      </c>
      <c r="T202" s="3">
        <v>35</v>
      </c>
      <c r="U202" s="3">
        <v>5449611.0499999998</v>
      </c>
      <c r="V202" s="3">
        <v>780215</v>
      </c>
      <c r="W202" s="3">
        <v>70</v>
      </c>
      <c r="X202" s="3">
        <v>11</v>
      </c>
      <c r="Y202" s="3">
        <v>1</v>
      </c>
      <c r="Z202" s="3">
        <v>3</v>
      </c>
      <c r="AA202" s="3" t="s">
        <v>1630</v>
      </c>
      <c r="AB202" s="3">
        <v>1</v>
      </c>
      <c r="AC202" s="3" t="s">
        <v>281</v>
      </c>
      <c r="AD202" s="4" t="s">
        <v>2522</v>
      </c>
      <c r="AN202" s="4" t="s">
        <v>2523</v>
      </c>
    </row>
    <row r="203" spans="1:40" ht="14.25" customHeight="1" x14ac:dyDescent="0.3">
      <c r="A203" s="3">
        <v>20602650643</v>
      </c>
      <c r="B203" s="3">
        <v>2025</v>
      </c>
      <c r="C203" s="3">
        <v>9</v>
      </c>
      <c r="D203" s="3">
        <v>46</v>
      </c>
      <c r="E203" s="3">
        <v>5901</v>
      </c>
      <c r="F203" s="3" t="s">
        <v>933</v>
      </c>
      <c r="G203" s="3">
        <v>35940</v>
      </c>
      <c r="H203" s="3" t="s">
        <v>1074</v>
      </c>
      <c r="I203" s="3" t="s">
        <v>137</v>
      </c>
      <c r="J203" s="3" t="s">
        <v>1335</v>
      </c>
      <c r="K203" s="3" t="s">
        <v>2524</v>
      </c>
      <c r="L203" s="3" t="s">
        <v>29</v>
      </c>
      <c r="M203" s="3" t="s">
        <v>2525</v>
      </c>
      <c r="N203" s="3">
        <v>160219.28</v>
      </c>
      <c r="O203" s="3">
        <v>18975</v>
      </c>
      <c r="P203" s="3">
        <v>2</v>
      </c>
      <c r="Q203" s="3" t="s">
        <v>1373</v>
      </c>
      <c r="R203" s="3" t="s">
        <v>188</v>
      </c>
      <c r="S203" s="3">
        <v>36</v>
      </c>
      <c r="T203" s="3">
        <v>35</v>
      </c>
      <c r="U203" s="3">
        <v>5449611.0499999998</v>
      </c>
      <c r="V203" s="3">
        <v>780215</v>
      </c>
      <c r="W203" s="3">
        <v>70</v>
      </c>
      <c r="X203" s="3">
        <v>11</v>
      </c>
      <c r="Y203" s="3">
        <v>1</v>
      </c>
      <c r="Z203" s="3">
        <v>3</v>
      </c>
      <c r="AA203" s="3" t="s">
        <v>1630</v>
      </c>
      <c r="AB203" s="3">
        <v>1</v>
      </c>
      <c r="AC203" s="3" t="s">
        <v>602</v>
      </c>
      <c r="AD203" s="4" t="s">
        <v>2527</v>
      </c>
    </row>
    <row r="204" spans="1:40" ht="14.25" customHeight="1" x14ac:dyDescent="0.3">
      <c r="A204" s="3">
        <v>20602650643</v>
      </c>
      <c r="B204" s="3">
        <v>2025</v>
      </c>
      <c r="C204" s="3">
        <v>9</v>
      </c>
      <c r="D204" s="3">
        <v>46</v>
      </c>
      <c r="E204" s="3">
        <v>5901</v>
      </c>
      <c r="F204" s="3" t="s">
        <v>933</v>
      </c>
      <c r="G204" s="3">
        <v>35941</v>
      </c>
      <c r="H204" s="3" t="s">
        <v>1074</v>
      </c>
      <c r="I204" s="3" t="s">
        <v>137</v>
      </c>
      <c r="J204" s="3" t="s">
        <v>1556</v>
      </c>
      <c r="K204" s="3" t="s">
        <v>2524</v>
      </c>
      <c r="L204" s="3" t="s">
        <v>29</v>
      </c>
      <c r="M204" s="3" t="s">
        <v>2530</v>
      </c>
      <c r="N204" s="3">
        <v>160219.28</v>
      </c>
      <c r="O204" s="3">
        <v>18975</v>
      </c>
      <c r="P204" s="3">
        <v>2</v>
      </c>
      <c r="Q204" s="3" t="s">
        <v>1373</v>
      </c>
      <c r="R204" s="3" t="s">
        <v>188</v>
      </c>
      <c r="S204" s="3">
        <v>36</v>
      </c>
      <c r="T204" s="3">
        <v>35</v>
      </c>
      <c r="U204" s="3">
        <v>5449611.0499999998</v>
      </c>
      <c r="V204" s="3">
        <v>780215</v>
      </c>
      <c r="W204" s="3">
        <v>70</v>
      </c>
      <c r="X204" s="3">
        <v>11</v>
      </c>
      <c r="Y204" s="3">
        <v>1</v>
      </c>
      <c r="Z204" s="3">
        <v>3</v>
      </c>
      <c r="AA204" s="3" t="s">
        <v>1630</v>
      </c>
      <c r="AB204" s="3">
        <v>1</v>
      </c>
      <c r="AC204" s="3" t="s">
        <v>281</v>
      </c>
      <c r="AD204" s="4" t="s">
        <v>2531</v>
      </c>
      <c r="AN204" s="4" t="s">
        <v>2532</v>
      </c>
    </row>
    <row r="205" spans="1:40" ht="14.25" customHeight="1" x14ac:dyDescent="0.3">
      <c r="A205" s="3">
        <v>20602650643</v>
      </c>
      <c r="B205" s="3">
        <v>2025</v>
      </c>
      <c r="C205" s="3">
        <v>9</v>
      </c>
      <c r="D205" s="3">
        <v>46</v>
      </c>
      <c r="E205" s="3">
        <v>5901</v>
      </c>
      <c r="F205" s="3" t="s">
        <v>1396</v>
      </c>
      <c r="G205" s="3">
        <v>36930</v>
      </c>
      <c r="H205" s="3" t="s">
        <v>1746</v>
      </c>
      <c r="I205" s="3" t="s">
        <v>137</v>
      </c>
      <c r="J205" s="3" t="s">
        <v>1420</v>
      </c>
      <c r="K205" s="3" t="s">
        <v>2535</v>
      </c>
      <c r="L205" s="3" t="s">
        <v>29</v>
      </c>
      <c r="M205" s="3" t="s">
        <v>2536</v>
      </c>
      <c r="N205" s="3">
        <v>604251.55000000005</v>
      </c>
      <c r="O205" s="3">
        <v>20700</v>
      </c>
      <c r="P205" s="3">
        <v>2</v>
      </c>
      <c r="Q205" s="3" t="s">
        <v>1373</v>
      </c>
      <c r="R205" s="3" t="s">
        <v>188</v>
      </c>
      <c r="S205" s="3">
        <v>36</v>
      </c>
      <c r="T205" s="3">
        <v>35</v>
      </c>
      <c r="U205" s="3">
        <v>5449611.0499999998</v>
      </c>
      <c r="V205" s="3">
        <v>780215</v>
      </c>
      <c r="W205" s="3">
        <v>70</v>
      </c>
      <c r="X205" s="3">
        <v>11</v>
      </c>
      <c r="Y205" s="3">
        <v>1</v>
      </c>
      <c r="Z205" s="3">
        <v>3</v>
      </c>
      <c r="AA205" s="3" t="s">
        <v>1630</v>
      </c>
      <c r="AB205" s="3">
        <v>3</v>
      </c>
      <c r="AC205" s="3" t="s">
        <v>602</v>
      </c>
      <c r="AD205" s="4" t="s">
        <v>2537</v>
      </c>
      <c r="AE205" s="4" t="s">
        <v>2538</v>
      </c>
      <c r="AF205" s="4" t="s">
        <v>2541</v>
      </c>
    </row>
    <row r="206" spans="1:40" ht="14.25" customHeight="1" x14ac:dyDescent="0.3">
      <c r="A206" s="3">
        <v>20602650643</v>
      </c>
      <c r="B206" s="3">
        <v>2025</v>
      </c>
      <c r="C206" s="3">
        <v>10</v>
      </c>
      <c r="D206" s="3">
        <v>46</v>
      </c>
      <c r="E206" s="3">
        <v>7620</v>
      </c>
      <c r="F206" s="3" t="s">
        <v>265</v>
      </c>
      <c r="G206" s="3">
        <v>37479</v>
      </c>
      <c r="H206" s="3" t="s">
        <v>1718</v>
      </c>
      <c r="I206" s="3" t="s">
        <v>137</v>
      </c>
      <c r="J206" s="3" t="s">
        <v>1651</v>
      </c>
      <c r="K206" s="3" t="s">
        <v>2543</v>
      </c>
      <c r="L206" s="3" t="s">
        <v>29</v>
      </c>
      <c r="M206" s="3" t="s">
        <v>2544</v>
      </c>
      <c r="N206" s="3">
        <v>137660.03200000001</v>
      </c>
      <c r="O206" s="3">
        <v>20700</v>
      </c>
      <c r="P206" s="3">
        <v>2</v>
      </c>
      <c r="Q206" s="3" t="s">
        <v>1373</v>
      </c>
      <c r="R206" s="3" t="s">
        <v>188</v>
      </c>
      <c r="S206" s="3">
        <v>36</v>
      </c>
      <c r="T206" s="3">
        <v>35</v>
      </c>
      <c r="U206" s="3">
        <v>5449611.0499999998</v>
      </c>
      <c r="V206" s="3">
        <v>780215</v>
      </c>
      <c r="W206" s="3">
        <v>70</v>
      </c>
      <c r="X206" s="3">
        <v>11</v>
      </c>
      <c r="Y206" s="3">
        <v>1</v>
      </c>
      <c r="Z206" s="3">
        <v>3</v>
      </c>
      <c r="AA206" s="3" t="s">
        <v>1630</v>
      </c>
      <c r="AB206" s="3">
        <v>1</v>
      </c>
      <c r="AC206" s="3" t="s">
        <v>281</v>
      </c>
      <c r="AD206" s="4" t="s">
        <v>2546</v>
      </c>
      <c r="AN206" s="4" t="s">
        <v>2549</v>
      </c>
    </row>
    <row r="207" spans="1:40" ht="14.25" customHeight="1" x14ac:dyDescent="0.3">
      <c r="A207" s="3">
        <v>20602650643</v>
      </c>
      <c r="B207" s="3">
        <v>2025</v>
      </c>
      <c r="C207" s="3">
        <v>10</v>
      </c>
      <c r="D207" s="3">
        <v>46</v>
      </c>
      <c r="E207" s="3">
        <v>7620</v>
      </c>
      <c r="F207" s="3" t="s">
        <v>265</v>
      </c>
      <c r="G207" s="3">
        <v>37480</v>
      </c>
      <c r="H207" s="3" t="s">
        <v>1718</v>
      </c>
      <c r="I207" s="3" t="s">
        <v>137</v>
      </c>
      <c r="J207" s="3" t="s">
        <v>1459</v>
      </c>
      <c r="K207" s="3" t="s">
        <v>2543</v>
      </c>
      <c r="L207" s="3" t="s">
        <v>29</v>
      </c>
      <c r="M207" s="3" t="s">
        <v>2551</v>
      </c>
      <c r="N207" s="3">
        <v>142223.59400000001</v>
      </c>
      <c r="O207" s="3">
        <v>20620</v>
      </c>
      <c r="P207" s="3">
        <v>2</v>
      </c>
      <c r="Q207" s="3" t="s">
        <v>1373</v>
      </c>
      <c r="R207" s="3" t="s">
        <v>188</v>
      </c>
      <c r="S207" s="3">
        <v>36</v>
      </c>
      <c r="T207" s="3">
        <v>35</v>
      </c>
      <c r="U207" s="3">
        <v>5449611.0499999998</v>
      </c>
      <c r="V207" s="3">
        <v>780215</v>
      </c>
      <c r="W207" s="3">
        <v>70</v>
      </c>
      <c r="X207" s="3">
        <v>11</v>
      </c>
      <c r="Y207" s="3">
        <v>1</v>
      </c>
      <c r="Z207" s="3">
        <v>3</v>
      </c>
      <c r="AA207" s="3" t="s">
        <v>1630</v>
      </c>
      <c r="AB207" s="3">
        <v>1</v>
      </c>
      <c r="AC207" s="3" t="s">
        <v>602</v>
      </c>
      <c r="AD207" s="4" t="s">
        <v>2552</v>
      </c>
    </row>
    <row r="208" spans="1:40" ht="14.25" customHeight="1" x14ac:dyDescent="0.3">
      <c r="A208" s="3">
        <v>20602650643</v>
      </c>
      <c r="B208" s="3">
        <v>2025</v>
      </c>
      <c r="C208" s="3">
        <v>10</v>
      </c>
      <c r="D208" s="3">
        <v>46</v>
      </c>
      <c r="E208" s="3">
        <v>5901</v>
      </c>
      <c r="F208" s="3" t="s">
        <v>265</v>
      </c>
      <c r="G208" s="3">
        <v>39250</v>
      </c>
      <c r="H208" s="3" t="s">
        <v>446</v>
      </c>
      <c r="I208" s="3" t="s">
        <v>137</v>
      </c>
      <c r="J208" s="3" t="s">
        <v>1486</v>
      </c>
      <c r="K208" s="3" t="s">
        <v>2553</v>
      </c>
      <c r="L208" s="3" t="s">
        <v>29</v>
      </c>
      <c r="M208" s="3" t="s">
        <v>2554</v>
      </c>
      <c r="N208" s="3">
        <v>386167.7</v>
      </c>
      <c r="O208" s="3">
        <v>20700</v>
      </c>
      <c r="P208" s="3">
        <v>2</v>
      </c>
      <c r="Q208" s="3" t="s">
        <v>1373</v>
      </c>
      <c r="R208" s="3" t="s">
        <v>188</v>
      </c>
      <c r="S208" s="3">
        <v>36</v>
      </c>
      <c r="T208" s="3">
        <v>35</v>
      </c>
      <c r="U208" s="3">
        <v>5449611.0499999998</v>
      </c>
      <c r="V208" s="3">
        <v>780215</v>
      </c>
      <c r="W208" s="3">
        <v>70</v>
      </c>
      <c r="X208" s="3">
        <v>11</v>
      </c>
      <c r="Y208" s="3">
        <v>1</v>
      </c>
      <c r="Z208" s="3">
        <v>3</v>
      </c>
      <c r="AA208" s="3" t="s">
        <v>1630</v>
      </c>
      <c r="AB208" s="3">
        <v>2</v>
      </c>
      <c r="AC208" s="3" t="s">
        <v>602</v>
      </c>
      <c r="AD208" s="4" t="s">
        <v>2555</v>
      </c>
      <c r="AE208" s="4" t="s">
        <v>2560</v>
      </c>
    </row>
    <row r="209" spans="1:40" ht="14.25" customHeight="1" x14ac:dyDescent="0.3">
      <c r="A209" s="3">
        <v>20602650643</v>
      </c>
      <c r="B209" s="3">
        <v>2025</v>
      </c>
      <c r="C209" s="3">
        <v>10</v>
      </c>
      <c r="D209" s="3">
        <v>46</v>
      </c>
      <c r="E209" s="3">
        <v>5901</v>
      </c>
      <c r="F209" s="3" t="s">
        <v>933</v>
      </c>
      <c r="G209" s="3">
        <v>38421</v>
      </c>
      <c r="H209" s="3" t="s">
        <v>2432</v>
      </c>
      <c r="I209" s="3" t="s">
        <v>137</v>
      </c>
      <c r="J209" s="3" t="s">
        <v>1708</v>
      </c>
      <c r="K209" s="3" t="s">
        <v>2561</v>
      </c>
      <c r="L209" s="3" t="s">
        <v>29</v>
      </c>
      <c r="M209" s="3" t="s">
        <v>2562</v>
      </c>
      <c r="N209" s="3">
        <v>160219.28</v>
      </c>
      <c r="O209" s="3">
        <v>18975</v>
      </c>
      <c r="P209" s="3">
        <v>2</v>
      </c>
      <c r="Q209" s="3" t="s">
        <v>1373</v>
      </c>
      <c r="R209" s="3" t="s">
        <v>188</v>
      </c>
      <c r="S209" s="3">
        <v>36</v>
      </c>
      <c r="T209" s="3">
        <v>35</v>
      </c>
      <c r="U209" s="3">
        <v>5449611.0499999998</v>
      </c>
      <c r="V209" s="3">
        <v>780215</v>
      </c>
      <c r="W209" s="3">
        <v>70</v>
      </c>
      <c r="X209" s="3">
        <v>11</v>
      </c>
      <c r="Y209" s="3">
        <v>1</v>
      </c>
      <c r="Z209" s="3">
        <v>3</v>
      </c>
      <c r="AA209" s="3" t="s">
        <v>1630</v>
      </c>
      <c r="AB209" s="3">
        <v>1</v>
      </c>
      <c r="AC209" s="3" t="s">
        <v>281</v>
      </c>
      <c r="AD209" s="4" t="s">
        <v>2563</v>
      </c>
      <c r="AN209" s="4" t="s">
        <v>2565</v>
      </c>
    </row>
    <row r="210" spans="1:40" ht="14.25" customHeight="1" x14ac:dyDescent="0.3">
      <c r="A210" s="3">
        <v>20602650643</v>
      </c>
      <c r="B210" s="3">
        <v>2025</v>
      </c>
      <c r="C210" s="3">
        <v>11</v>
      </c>
      <c r="D210" s="3">
        <v>46</v>
      </c>
      <c r="E210" s="3">
        <v>5901</v>
      </c>
      <c r="F210" s="3" t="s">
        <v>933</v>
      </c>
      <c r="G210" s="3">
        <v>48257</v>
      </c>
      <c r="H210" s="3" t="s">
        <v>2568</v>
      </c>
      <c r="I210" s="3" t="s">
        <v>137</v>
      </c>
      <c r="J210" s="3" t="s">
        <v>1858</v>
      </c>
      <c r="K210" s="3" t="s">
        <v>2569</v>
      </c>
      <c r="L210" s="3" t="s">
        <v>29</v>
      </c>
      <c r="M210" s="3" t="s">
        <v>2570</v>
      </c>
      <c r="N210" s="3">
        <v>165239.20000000001</v>
      </c>
      <c r="O210" s="3">
        <v>18975</v>
      </c>
      <c r="P210" s="3">
        <v>2</v>
      </c>
      <c r="Q210" s="3" t="s">
        <v>1373</v>
      </c>
      <c r="R210" s="3" t="s">
        <v>188</v>
      </c>
      <c r="S210" s="3">
        <v>36</v>
      </c>
      <c r="T210" s="3">
        <v>35</v>
      </c>
      <c r="U210" s="3">
        <v>5449611.0499999998</v>
      </c>
      <c r="V210" s="3">
        <v>780215</v>
      </c>
      <c r="W210" s="3">
        <v>70</v>
      </c>
      <c r="X210" s="3">
        <v>11</v>
      </c>
      <c r="Y210" s="3">
        <v>1</v>
      </c>
      <c r="Z210" s="3">
        <v>3</v>
      </c>
      <c r="AA210" s="3" t="s">
        <v>1630</v>
      </c>
      <c r="AB210" s="3">
        <v>1</v>
      </c>
      <c r="AC210" s="3" t="s">
        <v>281</v>
      </c>
      <c r="AD210" s="4" t="s">
        <v>2572</v>
      </c>
      <c r="AN210" s="4" t="s">
        <v>2573</v>
      </c>
    </row>
    <row r="211" spans="1:40" ht="14.25" customHeight="1" x14ac:dyDescent="0.3">
      <c r="A211" s="3">
        <v>20602650643</v>
      </c>
      <c r="B211" s="3">
        <v>2025</v>
      </c>
      <c r="C211" s="3">
        <v>11</v>
      </c>
      <c r="D211" s="3">
        <v>46</v>
      </c>
      <c r="E211" s="3">
        <v>5901</v>
      </c>
      <c r="F211" s="3" t="s">
        <v>265</v>
      </c>
      <c r="G211" s="3">
        <v>47915</v>
      </c>
      <c r="H211" s="3" t="s">
        <v>2568</v>
      </c>
      <c r="I211" s="3" t="s">
        <v>137</v>
      </c>
      <c r="J211" s="3" t="s">
        <v>1833</v>
      </c>
      <c r="K211" s="3" t="s">
        <v>2575</v>
      </c>
      <c r="L211" s="3" t="s">
        <v>29</v>
      </c>
      <c r="M211" s="3" t="s">
        <v>2576</v>
      </c>
      <c r="N211" s="3">
        <v>167551.31</v>
      </c>
      <c r="O211" s="3">
        <v>20000</v>
      </c>
      <c r="P211" s="3">
        <v>2</v>
      </c>
      <c r="Q211" s="3" t="s">
        <v>1373</v>
      </c>
      <c r="R211" s="3" t="s">
        <v>188</v>
      </c>
      <c r="S211" s="3">
        <v>36</v>
      </c>
      <c r="T211" s="3">
        <v>35</v>
      </c>
      <c r="U211" s="3">
        <v>5449611.0499999998</v>
      </c>
      <c r="V211" s="3">
        <v>780215</v>
      </c>
      <c r="W211" s="3">
        <v>70</v>
      </c>
      <c r="X211" s="3">
        <v>11</v>
      </c>
      <c r="Y211" s="3">
        <v>1</v>
      </c>
      <c r="Z211" s="3">
        <v>3</v>
      </c>
      <c r="AA211" s="3" t="s">
        <v>1630</v>
      </c>
      <c r="AB211" s="3">
        <v>1</v>
      </c>
      <c r="AC211" s="3" t="s">
        <v>281</v>
      </c>
      <c r="AD211" s="4" t="s">
        <v>2578</v>
      </c>
      <c r="AN211" s="4" t="s">
        <v>2580</v>
      </c>
    </row>
    <row r="212" spans="1:40" ht="14.25" customHeight="1" x14ac:dyDescent="0.3">
      <c r="A212" s="3">
        <v>20602650643</v>
      </c>
      <c r="B212" s="3">
        <v>2025</v>
      </c>
      <c r="C212" s="3">
        <v>11</v>
      </c>
      <c r="D212" s="3">
        <v>46</v>
      </c>
      <c r="E212" s="3">
        <v>5901</v>
      </c>
      <c r="F212" s="3" t="s">
        <v>265</v>
      </c>
      <c r="G212" s="3">
        <v>48062</v>
      </c>
      <c r="H212" s="3" t="s">
        <v>2568</v>
      </c>
      <c r="I212" s="3" t="s">
        <v>137</v>
      </c>
      <c r="J212" s="3" t="s">
        <v>1846</v>
      </c>
      <c r="K212" s="3" t="s">
        <v>2575</v>
      </c>
      <c r="L212" s="3" t="s">
        <v>29</v>
      </c>
      <c r="M212" s="3" t="s">
        <v>2581</v>
      </c>
      <c r="N212" s="3">
        <v>170858.23999999999</v>
      </c>
      <c r="O212" s="3">
        <v>20000</v>
      </c>
      <c r="P212" s="3">
        <v>2</v>
      </c>
      <c r="Q212" s="3" t="s">
        <v>1373</v>
      </c>
      <c r="R212" s="3" t="s">
        <v>188</v>
      </c>
      <c r="S212" s="3">
        <v>36</v>
      </c>
      <c r="T212" s="3">
        <v>35</v>
      </c>
      <c r="U212" s="3">
        <v>5449611.0499999998</v>
      </c>
      <c r="V212" s="3">
        <v>780215</v>
      </c>
      <c r="W212" s="3">
        <v>70</v>
      </c>
      <c r="X212" s="3">
        <v>11</v>
      </c>
      <c r="Y212" s="3">
        <v>1</v>
      </c>
      <c r="Z212" s="3">
        <v>3</v>
      </c>
      <c r="AA212" s="3" t="s">
        <v>1630</v>
      </c>
      <c r="AB212" s="3">
        <v>1</v>
      </c>
      <c r="AC212" s="3" t="s">
        <v>281</v>
      </c>
      <c r="AD212" s="4" t="s">
        <v>2582</v>
      </c>
      <c r="AN212" s="4" t="s">
        <v>2584</v>
      </c>
    </row>
    <row r="213" spans="1:40" ht="14.25" customHeight="1" x14ac:dyDescent="0.3">
      <c r="A213" s="3">
        <v>20602650643</v>
      </c>
      <c r="B213" s="3">
        <v>2025</v>
      </c>
      <c r="C213" s="3">
        <v>11</v>
      </c>
      <c r="D213" s="3">
        <v>46</v>
      </c>
      <c r="E213" s="3">
        <v>5901</v>
      </c>
      <c r="F213" s="3" t="s">
        <v>265</v>
      </c>
      <c r="G213" s="3">
        <v>50021</v>
      </c>
      <c r="H213" s="3" t="s">
        <v>2586</v>
      </c>
      <c r="I213" s="3" t="s">
        <v>137</v>
      </c>
      <c r="J213" s="3" t="s">
        <v>1595</v>
      </c>
      <c r="K213" s="3" t="s">
        <v>2575</v>
      </c>
      <c r="L213" s="3" t="s">
        <v>29</v>
      </c>
      <c r="M213" s="3" t="s">
        <v>2587</v>
      </c>
      <c r="N213" s="3">
        <v>171916.46</v>
      </c>
      <c r="O213" s="3">
        <v>20000</v>
      </c>
      <c r="P213" s="3">
        <v>2</v>
      </c>
      <c r="Q213" s="3" t="s">
        <v>1373</v>
      </c>
      <c r="R213" s="3" t="s">
        <v>188</v>
      </c>
      <c r="S213" s="3">
        <v>36</v>
      </c>
      <c r="T213" s="3">
        <v>35</v>
      </c>
      <c r="U213" s="3">
        <v>5449611.0499999998</v>
      </c>
      <c r="V213" s="3">
        <v>780215</v>
      </c>
      <c r="W213" s="3">
        <v>70</v>
      </c>
      <c r="X213" s="3">
        <v>11</v>
      </c>
      <c r="Y213" s="3">
        <v>1</v>
      </c>
      <c r="Z213" s="3">
        <v>3</v>
      </c>
      <c r="AA213" s="3" t="s">
        <v>1630</v>
      </c>
      <c r="AB213" s="3">
        <v>1</v>
      </c>
      <c r="AC213" s="3" t="s">
        <v>602</v>
      </c>
      <c r="AD213" s="4" t="s">
        <v>2590</v>
      </c>
    </row>
    <row r="214" spans="1:40" ht="14.25" customHeight="1" x14ac:dyDescent="0.3">
      <c r="A214" s="3">
        <v>20602650643</v>
      </c>
      <c r="B214" s="3">
        <v>2025</v>
      </c>
      <c r="C214" s="3">
        <v>11</v>
      </c>
      <c r="D214" s="3">
        <v>46</v>
      </c>
      <c r="E214" s="3">
        <v>5901</v>
      </c>
      <c r="F214" s="3" t="s">
        <v>1655</v>
      </c>
      <c r="G214" s="3">
        <v>50051</v>
      </c>
      <c r="H214" s="3" t="s">
        <v>2591</v>
      </c>
      <c r="I214" s="3" t="s">
        <v>137</v>
      </c>
      <c r="J214" s="3" t="s">
        <v>1875</v>
      </c>
      <c r="K214" s="3" t="s">
        <v>2592</v>
      </c>
      <c r="L214" s="3" t="s">
        <v>29</v>
      </c>
      <c r="M214" s="3" t="s">
        <v>2594</v>
      </c>
      <c r="N214" s="3">
        <v>165239.20000000001</v>
      </c>
      <c r="O214" s="3">
        <v>18975</v>
      </c>
      <c r="P214" s="3">
        <v>2</v>
      </c>
      <c r="Q214" s="3" t="s">
        <v>1373</v>
      </c>
      <c r="R214" s="3" t="s">
        <v>188</v>
      </c>
      <c r="S214" s="3">
        <v>36</v>
      </c>
      <c r="T214" s="3">
        <v>35</v>
      </c>
      <c r="U214" s="3">
        <v>5449611.0499999998</v>
      </c>
      <c r="V214" s="3">
        <v>780215</v>
      </c>
      <c r="W214" s="3">
        <v>70</v>
      </c>
      <c r="X214" s="3">
        <v>11</v>
      </c>
      <c r="Y214" s="3">
        <v>1</v>
      </c>
      <c r="Z214" s="3">
        <v>3</v>
      </c>
      <c r="AA214" s="3" t="s">
        <v>1630</v>
      </c>
      <c r="AB214" s="3">
        <v>1</v>
      </c>
      <c r="AC214" s="3" t="s">
        <v>281</v>
      </c>
      <c r="AD214" s="4" t="s">
        <v>2596</v>
      </c>
      <c r="AN214" s="4" t="s">
        <v>2597</v>
      </c>
    </row>
    <row r="215" spans="1:40" ht="14.25" customHeight="1" x14ac:dyDescent="0.3">
      <c r="A215" s="3">
        <v>20602650643</v>
      </c>
      <c r="B215" s="3">
        <v>2026</v>
      </c>
      <c r="C215" s="3">
        <v>1</v>
      </c>
      <c r="D215" s="3">
        <v>46</v>
      </c>
      <c r="E215" s="3">
        <v>5901</v>
      </c>
      <c r="F215" s="3" t="s">
        <v>1655</v>
      </c>
      <c r="G215" s="3">
        <v>227</v>
      </c>
      <c r="H215" s="3" t="s">
        <v>2600</v>
      </c>
      <c r="I215" s="3" t="s">
        <v>137</v>
      </c>
      <c r="J215" s="3" t="s">
        <v>162</v>
      </c>
      <c r="K215" s="3" t="s">
        <v>2601</v>
      </c>
      <c r="L215" s="3" t="s">
        <v>29</v>
      </c>
      <c r="M215" s="3" t="s">
        <v>2602</v>
      </c>
      <c r="N215" s="3">
        <v>134408.49400000001</v>
      </c>
      <c r="O215" s="3">
        <v>18975</v>
      </c>
      <c r="P215" s="3">
        <v>2</v>
      </c>
      <c r="Q215" s="3" t="s">
        <v>1373</v>
      </c>
      <c r="R215" s="3" t="s">
        <v>188</v>
      </c>
      <c r="S215" s="3">
        <v>36</v>
      </c>
      <c r="T215" s="3">
        <v>35</v>
      </c>
      <c r="U215" s="3">
        <v>5449611.0499999998</v>
      </c>
      <c r="V215" s="3">
        <v>780215</v>
      </c>
      <c r="W215" s="3">
        <v>70</v>
      </c>
      <c r="X215" s="3">
        <v>11</v>
      </c>
      <c r="Y215" s="3">
        <v>1</v>
      </c>
      <c r="Z215" s="3">
        <v>3</v>
      </c>
      <c r="AA215" s="3" t="s">
        <v>1630</v>
      </c>
      <c r="AB215" s="3">
        <v>1</v>
      </c>
      <c r="AC215" s="3" t="s">
        <v>281</v>
      </c>
      <c r="AD215" s="4" t="s">
        <v>2603</v>
      </c>
      <c r="AN215" s="4" t="s">
        <v>2608</v>
      </c>
    </row>
    <row r="216" spans="1:40" ht="14.25" customHeight="1" x14ac:dyDescent="0.3">
      <c r="A216" s="3">
        <v>20603820691</v>
      </c>
      <c r="B216" s="3">
        <v>2025</v>
      </c>
      <c r="C216" s="3">
        <v>8</v>
      </c>
      <c r="D216" s="3">
        <v>118</v>
      </c>
      <c r="E216" s="3">
        <v>4939</v>
      </c>
      <c r="F216" s="3" t="s">
        <v>1682</v>
      </c>
      <c r="G216" s="3">
        <v>76099</v>
      </c>
      <c r="H216" s="3" t="s">
        <v>1008</v>
      </c>
      <c r="I216" s="3" t="s">
        <v>137</v>
      </c>
      <c r="J216" s="3" t="s">
        <v>1788</v>
      </c>
      <c r="K216" s="3" t="s">
        <v>2610</v>
      </c>
      <c r="L216" s="3" t="s">
        <v>227</v>
      </c>
      <c r="M216" s="3" t="s">
        <v>2611</v>
      </c>
      <c r="N216" s="3">
        <v>173080</v>
      </c>
      <c r="O216" s="3">
        <v>25000</v>
      </c>
      <c r="P216" s="3">
        <v>1</v>
      </c>
      <c r="Q216" s="3" t="s">
        <v>273</v>
      </c>
      <c r="R216" s="3" t="s">
        <v>516</v>
      </c>
      <c r="S216" s="3">
        <v>8</v>
      </c>
      <c r="T216" s="3">
        <v>7</v>
      </c>
      <c r="U216" s="3">
        <v>1025886.24</v>
      </c>
      <c r="V216" s="3">
        <v>170150</v>
      </c>
      <c r="W216" s="3">
        <v>14</v>
      </c>
      <c r="X216" s="3">
        <v>4</v>
      </c>
      <c r="Y216" s="3">
        <v>2</v>
      </c>
      <c r="Z216" s="3">
        <v>2</v>
      </c>
      <c r="AA216" s="3" t="s">
        <v>1630</v>
      </c>
      <c r="AB216" s="3">
        <v>1</v>
      </c>
      <c r="AC216" s="3" t="s">
        <v>602</v>
      </c>
      <c r="AD216" s="4" t="s">
        <v>2612</v>
      </c>
    </row>
    <row r="217" spans="1:40" ht="14.25" customHeight="1" x14ac:dyDescent="0.3">
      <c r="A217" s="3">
        <v>20603820691</v>
      </c>
      <c r="B217" s="3">
        <v>2025</v>
      </c>
      <c r="C217" s="3">
        <v>8</v>
      </c>
      <c r="D217" s="3">
        <v>46</v>
      </c>
      <c r="E217" s="3">
        <v>5901</v>
      </c>
      <c r="F217" s="3" t="s">
        <v>265</v>
      </c>
      <c r="G217" s="3">
        <v>32200</v>
      </c>
      <c r="H217" s="3" t="s">
        <v>1413</v>
      </c>
      <c r="I217" s="3" t="s">
        <v>137</v>
      </c>
      <c r="J217" s="3" t="s">
        <v>1378</v>
      </c>
      <c r="K217" s="3" t="s">
        <v>2614</v>
      </c>
      <c r="L217" s="3" t="s">
        <v>227</v>
      </c>
      <c r="M217" s="3" t="s">
        <v>2616</v>
      </c>
      <c r="N217" s="3">
        <v>130381.17</v>
      </c>
      <c r="O217" s="3">
        <v>20670</v>
      </c>
      <c r="P217" s="3">
        <v>2</v>
      </c>
      <c r="Q217" s="3" t="s">
        <v>1373</v>
      </c>
      <c r="R217" s="3" t="s">
        <v>188</v>
      </c>
      <c r="S217" s="3">
        <v>8</v>
      </c>
      <c r="T217" s="3">
        <v>7</v>
      </c>
      <c r="U217" s="3">
        <v>1025886.24</v>
      </c>
      <c r="V217" s="3">
        <v>170150</v>
      </c>
      <c r="W217" s="3">
        <v>14</v>
      </c>
      <c r="X217" s="3">
        <v>4</v>
      </c>
      <c r="Y217" s="3">
        <v>2</v>
      </c>
      <c r="Z217" s="3">
        <v>2</v>
      </c>
      <c r="AA217" s="3" t="s">
        <v>1630</v>
      </c>
      <c r="AB217" s="3">
        <v>1</v>
      </c>
      <c r="AC217" s="3" t="s">
        <v>281</v>
      </c>
      <c r="AD217" s="4" t="s">
        <v>2618</v>
      </c>
      <c r="AN217" s="4" t="s">
        <v>2622</v>
      </c>
    </row>
    <row r="218" spans="1:40" ht="14.25" customHeight="1" x14ac:dyDescent="0.3">
      <c r="A218" s="3">
        <v>20603820691</v>
      </c>
      <c r="B218" s="3">
        <v>2025</v>
      </c>
      <c r="C218" s="3">
        <v>9</v>
      </c>
      <c r="D218" s="3">
        <v>46</v>
      </c>
      <c r="E218" s="3">
        <v>5901</v>
      </c>
      <c r="F218" s="3" t="s">
        <v>302</v>
      </c>
      <c r="G218" s="3">
        <v>36798</v>
      </c>
      <c r="H218" s="3" t="s">
        <v>2234</v>
      </c>
      <c r="I218" s="3" t="s">
        <v>137</v>
      </c>
      <c r="J218" s="3" t="s">
        <v>1392</v>
      </c>
      <c r="K218" s="3" t="s">
        <v>2623</v>
      </c>
      <c r="L218" s="3" t="s">
        <v>227</v>
      </c>
      <c r="M218" s="3" t="s">
        <v>2624</v>
      </c>
      <c r="N218" s="3">
        <v>118498.42</v>
      </c>
      <c r="O218" s="3">
        <v>20000</v>
      </c>
      <c r="P218" s="3">
        <v>2</v>
      </c>
      <c r="Q218" s="3" t="s">
        <v>1373</v>
      </c>
      <c r="R218" s="3" t="s">
        <v>188</v>
      </c>
      <c r="S218" s="3">
        <v>8</v>
      </c>
      <c r="T218" s="3">
        <v>7</v>
      </c>
      <c r="U218" s="3">
        <v>1025886.24</v>
      </c>
      <c r="V218" s="3">
        <v>170150</v>
      </c>
      <c r="W218" s="3">
        <v>14</v>
      </c>
      <c r="X218" s="3">
        <v>4</v>
      </c>
      <c r="Y218" s="3">
        <v>2</v>
      </c>
      <c r="Z218" s="3">
        <v>2</v>
      </c>
      <c r="AA218" s="3" t="s">
        <v>1630</v>
      </c>
      <c r="AB218" s="3">
        <v>1</v>
      </c>
      <c r="AC218" s="3" t="s">
        <v>602</v>
      </c>
      <c r="AD218" s="4" t="s">
        <v>2625</v>
      </c>
    </row>
    <row r="219" spans="1:40" ht="14.25" customHeight="1" x14ac:dyDescent="0.3">
      <c r="A219" s="3">
        <v>20603820691</v>
      </c>
      <c r="B219" s="3">
        <v>2025</v>
      </c>
      <c r="C219" s="3">
        <v>9</v>
      </c>
      <c r="D219" s="3">
        <v>46</v>
      </c>
      <c r="E219" s="3">
        <v>5901</v>
      </c>
      <c r="F219" s="3" t="s">
        <v>265</v>
      </c>
      <c r="G219" s="3">
        <v>34443</v>
      </c>
      <c r="H219" s="3" t="s">
        <v>1741</v>
      </c>
      <c r="I219" s="3" t="s">
        <v>137</v>
      </c>
      <c r="J219" s="3" t="s">
        <v>1260</v>
      </c>
      <c r="K219" s="3" t="s">
        <v>2628</v>
      </c>
      <c r="L219" s="3" t="s">
        <v>227</v>
      </c>
      <c r="M219" s="3" t="s">
        <v>2629</v>
      </c>
      <c r="N219" s="3">
        <v>128053.75</v>
      </c>
      <c r="O219" s="3">
        <v>20700</v>
      </c>
      <c r="P219" s="3">
        <v>2</v>
      </c>
      <c r="Q219" s="3" t="s">
        <v>1373</v>
      </c>
      <c r="R219" s="3" t="s">
        <v>188</v>
      </c>
      <c r="S219" s="3">
        <v>8</v>
      </c>
      <c r="T219" s="3">
        <v>7</v>
      </c>
      <c r="U219" s="3">
        <v>1025886.24</v>
      </c>
      <c r="V219" s="3">
        <v>170150</v>
      </c>
      <c r="W219" s="3">
        <v>14</v>
      </c>
      <c r="X219" s="3">
        <v>4</v>
      </c>
      <c r="Y219" s="3">
        <v>2</v>
      </c>
      <c r="Z219" s="3">
        <v>2</v>
      </c>
      <c r="AA219" s="3" t="s">
        <v>1630</v>
      </c>
      <c r="AB219" s="3">
        <v>1</v>
      </c>
      <c r="AC219" s="3" t="s">
        <v>602</v>
      </c>
      <c r="AD219" s="4" t="s">
        <v>2630</v>
      </c>
    </row>
    <row r="220" spans="1:40" ht="14.25" customHeight="1" x14ac:dyDescent="0.3">
      <c r="A220" s="3">
        <v>20603820691</v>
      </c>
      <c r="B220" s="3">
        <v>2025</v>
      </c>
      <c r="C220" s="3">
        <v>10</v>
      </c>
      <c r="D220" s="3">
        <v>46</v>
      </c>
      <c r="E220" s="3">
        <v>5901</v>
      </c>
      <c r="F220" s="3" t="s">
        <v>340</v>
      </c>
      <c r="G220" s="3">
        <v>37555</v>
      </c>
      <c r="H220" s="3" t="s">
        <v>2432</v>
      </c>
      <c r="I220" s="3" t="s">
        <v>137</v>
      </c>
      <c r="J220" s="3" t="s">
        <v>1669</v>
      </c>
      <c r="K220" s="3" t="s">
        <v>2632</v>
      </c>
      <c r="L220" s="3" t="s">
        <v>227</v>
      </c>
      <c r="M220" s="3" t="s">
        <v>2633</v>
      </c>
      <c r="N220" s="3">
        <v>163582.94</v>
      </c>
      <c r="O220" s="3">
        <v>20000</v>
      </c>
      <c r="P220" s="3">
        <v>2</v>
      </c>
      <c r="Q220" s="3" t="s">
        <v>1373</v>
      </c>
      <c r="R220" s="3" t="s">
        <v>188</v>
      </c>
      <c r="S220" s="3">
        <v>8</v>
      </c>
      <c r="T220" s="3">
        <v>7</v>
      </c>
      <c r="U220" s="3">
        <v>1025886.24</v>
      </c>
      <c r="V220" s="3">
        <v>170150</v>
      </c>
      <c r="W220" s="3">
        <v>14</v>
      </c>
      <c r="X220" s="3">
        <v>4</v>
      </c>
      <c r="Y220" s="3">
        <v>2</v>
      </c>
      <c r="Z220" s="3">
        <v>2</v>
      </c>
      <c r="AA220" s="3" t="s">
        <v>1630</v>
      </c>
      <c r="AB220" s="3">
        <v>1</v>
      </c>
      <c r="AC220" s="3" t="s">
        <v>281</v>
      </c>
      <c r="AD220" s="4" t="s">
        <v>2635</v>
      </c>
      <c r="AN220" s="4" t="s">
        <v>2639</v>
      </c>
    </row>
    <row r="221" spans="1:40" ht="14.25" customHeight="1" x14ac:dyDescent="0.3">
      <c r="A221" s="3">
        <v>20603820691</v>
      </c>
      <c r="B221" s="3">
        <v>2025</v>
      </c>
      <c r="C221" s="3">
        <v>11</v>
      </c>
      <c r="D221" s="3">
        <v>46</v>
      </c>
      <c r="E221" s="3">
        <v>5901</v>
      </c>
      <c r="F221" s="3" t="s">
        <v>302</v>
      </c>
      <c r="G221" s="3">
        <v>53895</v>
      </c>
      <c r="H221" s="3" t="s">
        <v>1972</v>
      </c>
      <c r="I221" s="3" t="s">
        <v>137</v>
      </c>
      <c r="J221" s="3" t="s">
        <v>1914</v>
      </c>
      <c r="K221" s="3" t="s">
        <v>2641</v>
      </c>
      <c r="L221" s="3" t="s">
        <v>227</v>
      </c>
      <c r="M221" s="3" t="s">
        <v>2642</v>
      </c>
      <c r="N221" s="3">
        <v>183398.67</v>
      </c>
      <c r="O221" s="3">
        <v>20000</v>
      </c>
      <c r="P221" s="3">
        <v>2</v>
      </c>
      <c r="Q221" s="3" t="s">
        <v>1373</v>
      </c>
      <c r="R221" s="3" t="s">
        <v>188</v>
      </c>
      <c r="S221" s="3">
        <v>8</v>
      </c>
      <c r="T221" s="3">
        <v>7</v>
      </c>
      <c r="U221" s="3">
        <v>1025886.24</v>
      </c>
      <c r="V221" s="3">
        <v>170150</v>
      </c>
      <c r="W221" s="3">
        <v>14</v>
      </c>
      <c r="X221" s="3">
        <v>4</v>
      </c>
      <c r="Y221" s="3">
        <v>2</v>
      </c>
      <c r="Z221" s="3">
        <v>2</v>
      </c>
      <c r="AA221" s="3" t="s">
        <v>1630</v>
      </c>
      <c r="AB221" s="3">
        <v>1</v>
      </c>
      <c r="AC221" s="3" t="s">
        <v>281</v>
      </c>
      <c r="AD221" s="4" t="s">
        <v>2643</v>
      </c>
      <c r="AN221" s="4" t="s">
        <v>2645</v>
      </c>
    </row>
    <row r="222" spans="1:40" ht="14.25" customHeight="1" x14ac:dyDescent="0.3">
      <c r="A222" s="3">
        <v>20603820691</v>
      </c>
      <c r="B222" s="3">
        <v>2026</v>
      </c>
      <c r="C222" s="3">
        <v>3</v>
      </c>
      <c r="D222" s="3">
        <v>118</v>
      </c>
      <c r="E222" s="3">
        <v>4939</v>
      </c>
      <c r="F222" s="3" t="s">
        <v>302</v>
      </c>
      <c r="G222" s="3">
        <v>26882</v>
      </c>
      <c r="H222" s="3" t="s">
        <v>2647</v>
      </c>
      <c r="I222" s="3" t="s">
        <v>137</v>
      </c>
      <c r="J222" s="3" t="s">
        <v>1056</v>
      </c>
      <c r="K222" s="3" t="s">
        <v>2648</v>
      </c>
      <c r="L222" s="3" t="s">
        <v>227</v>
      </c>
      <c r="M222" s="3" t="s">
        <v>2649</v>
      </c>
      <c r="N222" s="3">
        <v>46349.03</v>
      </c>
      <c r="O222" s="3">
        <v>24115</v>
      </c>
      <c r="P222" s="3">
        <v>1</v>
      </c>
      <c r="Q222" s="3" t="s">
        <v>273</v>
      </c>
      <c r="R222" s="3" t="s">
        <v>516</v>
      </c>
      <c r="S222" s="3">
        <v>8</v>
      </c>
      <c r="T222" s="3">
        <v>7</v>
      </c>
      <c r="U222" s="3">
        <v>1025886.24</v>
      </c>
      <c r="V222" s="3">
        <v>170150</v>
      </c>
      <c r="W222" s="3">
        <v>14</v>
      </c>
      <c r="X222" s="3">
        <v>4</v>
      </c>
      <c r="Y222" s="3">
        <v>2</v>
      </c>
      <c r="Z222" s="3">
        <v>2</v>
      </c>
      <c r="AA222" s="3" t="s">
        <v>1630</v>
      </c>
      <c r="AB222" s="3">
        <v>1</v>
      </c>
      <c r="AC222" s="3" t="s">
        <v>281</v>
      </c>
      <c r="AD222" s="4" t="s">
        <v>2652</v>
      </c>
      <c r="AN222" s="4" t="s">
        <v>2655</v>
      </c>
    </row>
    <row r="223" spans="1:40" ht="14.25" customHeight="1" x14ac:dyDescent="0.3">
      <c r="A223" s="3">
        <v>20603820691</v>
      </c>
      <c r="B223" s="3">
        <v>2026</v>
      </c>
      <c r="C223" s="3">
        <v>4</v>
      </c>
      <c r="D223" s="3">
        <v>46</v>
      </c>
      <c r="E223" s="3">
        <v>5901</v>
      </c>
      <c r="F223" s="3" t="s">
        <v>265</v>
      </c>
      <c r="G223" s="3">
        <v>15736</v>
      </c>
      <c r="H223" s="3" t="s">
        <v>2657</v>
      </c>
      <c r="I223" s="3" t="s">
        <v>137</v>
      </c>
      <c r="J223" s="3" t="s">
        <v>664</v>
      </c>
      <c r="K223" s="3" t="s">
        <v>2658</v>
      </c>
      <c r="L223" s="3" t="s">
        <v>227</v>
      </c>
      <c r="M223" s="3" t="s">
        <v>2659</v>
      </c>
      <c r="N223" s="3">
        <v>257782.58</v>
      </c>
      <c r="O223" s="3">
        <v>19665</v>
      </c>
      <c r="P223" s="3">
        <v>2</v>
      </c>
      <c r="Q223" s="3" t="s">
        <v>1373</v>
      </c>
      <c r="R223" s="3" t="s">
        <v>188</v>
      </c>
      <c r="S223" s="3">
        <v>8</v>
      </c>
      <c r="T223" s="3">
        <v>7</v>
      </c>
      <c r="U223" s="3">
        <v>1025886.24</v>
      </c>
      <c r="V223" s="3">
        <v>170150</v>
      </c>
      <c r="W223" s="3">
        <v>14</v>
      </c>
      <c r="X223" s="3">
        <v>4</v>
      </c>
      <c r="Y223" s="3">
        <v>2</v>
      </c>
      <c r="Z223" s="3">
        <v>2</v>
      </c>
      <c r="AA223" s="3" t="s">
        <v>1630</v>
      </c>
      <c r="AB223" s="3">
        <v>2</v>
      </c>
      <c r="AC223" s="3" t="s">
        <v>602</v>
      </c>
      <c r="AD223" s="4" t="s">
        <v>2660</v>
      </c>
      <c r="AE223" s="4" t="s">
        <v>2661</v>
      </c>
    </row>
    <row r="224" spans="1:40" ht="14.25" customHeight="1" x14ac:dyDescent="0.3">
      <c r="A224" s="3">
        <v>20603862369</v>
      </c>
      <c r="B224" s="3">
        <v>2025</v>
      </c>
      <c r="C224" s="3">
        <v>11</v>
      </c>
      <c r="D224" s="3">
        <v>118</v>
      </c>
      <c r="E224" s="3">
        <v>5901</v>
      </c>
      <c r="F224" s="3" t="s">
        <v>307</v>
      </c>
      <c r="G224" s="3">
        <v>123880</v>
      </c>
      <c r="H224" s="3" t="s">
        <v>1958</v>
      </c>
      <c r="I224" s="3" t="s">
        <v>137</v>
      </c>
      <c r="J224" s="3" t="s">
        <v>2609</v>
      </c>
      <c r="K224" s="3" t="s">
        <v>2665</v>
      </c>
      <c r="L224" s="3" t="s">
        <v>303</v>
      </c>
      <c r="M224" s="3" t="s">
        <v>305</v>
      </c>
      <c r="N224" s="3">
        <v>151198.32</v>
      </c>
      <c r="O224" s="3">
        <v>19320</v>
      </c>
      <c r="P224" s="3">
        <v>1</v>
      </c>
      <c r="Q224" s="3" t="s">
        <v>273</v>
      </c>
      <c r="R224" s="3" t="s">
        <v>188</v>
      </c>
      <c r="S224" s="3">
        <v>2</v>
      </c>
      <c r="T224" s="3">
        <v>2</v>
      </c>
      <c r="U224" s="3">
        <v>332555.15999999997</v>
      </c>
      <c r="V224" s="3">
        <v>38640</v>
      </c>
      <c r="W224" s="3">
        <v>2</v>
      </c>
      <c r="X224" s="3">
        <v>1</v>
      </c>
      <c r="Y224" s="3">
        <v>1</v>
      </c>
      <c r="Z224" s="3">
        <v>1</v>
      </c>
      <c r="AA224" s="3" t="s">
        <v>1630</v>
      </c>
      <c r="AB224" s="3">
        <v>1</v>
      </c>
      <c r="AC224" s="3" t="s">
        <v>281</v>
      </c>
      <c r="AD224" s="4" t="s">
        <v>2666</v>
      </c>
      <c r="AN224" s="4" t="s">
        <v>2669</v>
      </c>
    </row>
    <row r="225" spans="1:40" ht="14.25" customHeight="1" x14ac:dyDescent="0.3">
      <c r="A225" s="3">
        <v>20603862369</v>
      </c>
      <c r="B225" s="3">
        <v>2026</v>
      </c>
      <c r="C225" s="3">
        <v>4</v>
      </c>
      <c r="D225" s="3">
        <v>118</v>
      </c>
      <c r="E225" s="3">
        <v>5901</v>
      </c>
      <c r="F225" s="3" t="s">
        <v>307</v>
      </c>
      <c r="G225" s="3">
        <v>36432</v>
      </c>
      <c r="H225" s="3" t="s">
        <v>773</v>
      </c>
      <c r="I225" s="3" t="s">
        <v>137</v>
      </c>
      <c r="J225" s="3" t="s">
        <v>1864</v>
      </c>
      <c r="K225" s="3" t="s">
        <v>2670</v>
      </c>
      <c r="L225" s="3" t="s">
        <v>303</v>
      </c>
      <c r="M225" s="3" t="s">
        <v>2671</v>
      </c>
      <c r="N225" s="3">
        <v>181356.84</v>
      </c>
      <c r="O225" s="3">
        <v>19320</v>
      </c>
      <c r="P225" s="3">
        <v>1</v>
      </c>
      <c r="Q225" s="3" t="s">
        <v>273</v>
      </c>
      <c r="R225" s="3" t="s">
        <v>188</v>
      </c>
      <c r="S225" s="3">
        <v>2</v>
      </c>
      <c r="T225" s="3">
        <v>2</v>
      </c>
      <c r="U225" s="3">
        <v>332555.15999999997</v>
      </c>
      <c r="V225" s="3">
        <v>38640</v>
      </c>
      <c r="W225" s="3">
        <v>2</v>
      </c>
      <c r="X225" s="3">
        <v>1</v>
      </c>
      <c r="Y225" s="3">
        <v>1</v>
      </c>
      <c r="Z225" s="3">
        <v>1</v>
      </c>
      <c r="AA225" s="3" t="s">
        <v>1630</v>
      </c>
      <c r="AB225" s="3">
        <v>1</v>
      </c>
      <c r="AC225" s="3" t="s">
        <v>602</v>
      </c>
      <c r="AD225" s="4" t="s">
        <v>2672</v>
      </c>
    </row>
    <row r="226" spans="1:40" ht="14.25" customHeight="1" x14ac:dyDescent="0.3">
      <c r="A226" s="3">
        <v>20604309728</v>
      </c>
      <c r="B226" s="3">
        <v>2025</v>
      </c>
      <c r="C226" s="3">
        <v>1</v>
      </c>
      <c r="D226" s="3">
        <v>46</v>
      </c>
      <c r="E226" s="3">
        <v>9056</v>
      </c>
      <c r="F226" s="3" t="s">
        <v>311</v>
      </c>
      <c r="G226" s="3">
        <v>2917</v>
      </c>
      <c r="H226" s="3" t="s">
        <v>2675</v>
      </c>
      <c r="I226" s="3" t="s">
        <v>137</v>
      </c>
      <c r="J226" s="3" t="s">
        <v>350</v>
      </c>
      <c r="K226" s="3" t="s">
        <v>2676</v>
      </c>
      <c r="L226" s="3" t="s">
        <v>308</v>
      </c>
      <c r="M226" s="3" t="s">
        <v>2677</v>
      </c>
      <c r="N226" s="3">
        <v>7275.18</v>
      </c>
      <c r="O226" s="3">
        <v>220</v>
      </c>
      <c r="P226" s="3">
        <v>2</v>
      </c>
      <c r="Q226" s="3" t="s">
        <v>1373</v>
      </c>
      <c r="R226" s="3" t="s">
        <v>188</v>
      </c>
      <c r="S226" s="3">
        <v>1</v>
      </c>
      <c r="T226" s="3">
        <v>0</v>
      </c>
      <c r="U226" s="3">
        <v>0</v>
      </c>
      <c r="V226" s="3">
        <v>220</v>
      </c>
      <c r="W226" s="3">
        <v>2</v>
      </c>
      <c r="X226" s="3">
        <v>1</v>
      </c>
      <c r="Y226" s="3">
        <v>1</v>
      </c>
      <c r="Z226" s="3">
        <v>1</v>
      </c>
      <c r="AA226" s="3" t="s">
        <v>2088</v>
      </c>
      <c r="AB226" s="3">
        <v>1</v>
      </c>
      <c r="AC226" s="3" t="s">
        <v>281</v>
      </c>
      <c r="AD226" s="4" t="s">
        <v>2679</v>
      </c>
      <c r="AN226" s="4" t="s">
        <v>2681</v>
      </c>
    </row>
    <row r="227" spans="1:40" ht="14.25" customHeight="1" x14ac:dyDescent="0.3">
      <c r="A227" s="3">
        <v>20605500430</v>
      </c>
      <c r="B227" s="3">
        <v>2025</v>
      </c>
      <c r="C227" s="3">
        <v>10</v>
      </c>
      <c r="D227" s="3">
        <v>118</v>
      </c>
      <c r="E227" s="3">
        <v>5901</v>
      </c>
      <c r="F227" s="3" t="s">
        <v>302</v>
      </c>
      <c r="G227" s="3">
        <v>102210</v>
      </c>
      <c r="H227" s="3" t="s">
        <v>1151</v>
      </c>
      <c r="I227" s="3" t="s">
        <v>137</v>
      </c>
      <c r="J227" s="3" t="s">
        <v>2387</v>
      </c>
      <c r="K227" s="3" t="s">
        <v>2683</v>
      </c>
      <c r="L227" s="3" t="s">
        <v>316</v>
      </c>
      <c r="M227" s="3" t="s">
        <v>320</v>
      </c>
      <c r="N227" s="3">
        <v>147669.481</v>
      </c>
      <c r="O227" s="3">
        <v>18975</v>
      </c>
      <c r="P227" s="3">
        <v>1</v>
      </c>
      <c r="Q227" s="3" t="s">
        <v>273</v>
      </c>
      <c r="R227" s="3" t="s">
        <v>188</v>
      </c>
      <c r="S227" s="3">
        <v>1</v>
      </c>
      <c r="T227" s="3">
        <v>1</v>
      </c>
      <c r="U227" s="3">
        <v>147669.48000000001</v>
      </c>
      <c r="V227" s="3">
        <v>18975</v>
      </c>
      <c r="W227" s="3">
        <v>1</v>
      </c>
      <c r="X227" s="3">
        <v>1</v>
      </c>
      <c r="Y227" s="3">
        <v>1</v>
      </c>
      <c r="Z227" s="3">
        <v>1</v>
      </c>
      <c r="AA227" s="3" t="s">
        <v>2088</v>
      </c>
      <c r="AB227" s="3">
        <v>1</v>
      </c>
      <c r="AC227" s="3" t="s">
        <v>281</v>
      </c>
      <c r="AD227" s="4" t="s">
        <v>2685</v>
      </c>
      <c r="AN227" s="4" t="s">
        <v>2688</v>
      </c>
    </row>
    <row r="228" spans="1:40" ht="14.25" customHeight="1" x14ac:dyDescent="0.3">
      <c r="A228" s="3">
        <v>20606451122</v>
      </c>
      <c r="B228" s="3">
        <v>2025</v>
      </c>
      <c r="C228" s="3">
        <v>6</v>
      </c>
      <c r="D228" s="3">
        <v>46</v>
      </c>
      <c r="E228" s="3">
        <v>7620</v>
      </c>
      <c r="F228" s="3" t="s">
        <v>302</v>
      </c>
      <c r="G228" s="3">
        <v>24836</v>
      </c>
      <c r="H228" s="3" t="s">
        <v>944</v>
      </c>
      <c r="I228" s="3" t="s">
        <v>137</v>
      </c>
      <c r="J228" s="3" t="s">
        <v>889</v>
      </c>
      <c r="K228" s="3" t="s">
        <v>2690</v>
      </c>
      <c r="L228" s="3" t="s">
        <v>241</v>
      </c>
      <c r="M228" s="3" t="s">
        <v>2691</v>
      </c>
      <c r="N228" s="3">
        <v>156897.57999999999</v>
      </c>
      <c r="O228" s="3">
        <v>19665</v>
      </c>
      <c r="P228" s="3">
        <v>2</v>
      </c>
      <c r="Q228" s="3" t="s">
        <v>1373</v>
      </c>
      <c r="R228" s="3" t="s">
        <v>188</v>
      </c>
      <c r="S228" s="3">
        <v>7</v>
      </c>
      <c r="T228" s="3">
        <v>5</v>
      </c>
      <c r="U228" s="3">
        <v>745521.51</v>
      </c>
      <c r="V228" s="3">
        <v>88136</v>
      </c>
      <c r="W228" s="3">
        <v>13</v>
      </c>
      <c r="X228" s="3">
        <v>4</v>
      </c>
      <c r="Y228" s="3">
        <v>2</v>
      </c>
      <c r="Z228" s="3">
        <v>2</v>
      </c>
      <c r="AA228" s="3" t="s">
        <v>1630</v>
      </c>
      <c r="AB228" s="3">
        <v>1</v>
      </c>
      <c r="AC228" s="3" t="s">
        <v>281</v>
      </c>
      <c r="AD228" s="4" t="s">
        <v>2692</v>
      </c>
      <c r="AN228" s="4" t="s">
        <v>2695</v>
      </c>
    </row>
    <row r="229" spans="1:40" ht="14.25" customHeight="1" x14ac:dyDescent="0.3">
      <c r="A229" s="3">
        <v>20606451122</v>
      </c>
      <c r="B229" s="3">
        <v>2025</v>
      </c>
      <c r="C229" s="3">
        <v>7</v>
      </c>
      <c r="D229" s="3">
        <v>46</v>
      </c>
      <c r="E229" s="3">
        <v>7620</v>
      </c>
      <c r="F229" s="3" t="s">
        <v>302</v>
      </c>
      <c r="G229" s="3">
        <v>28133</v>
      </c>
      <c r="H229" s="3" t="s">
        <v>2456</v>
      </c>
      <c r="I229" s="3" t="s">
        <v>137</v>
      </c>
      <c r="J229" s="3" t="s">
        <v>1053</v>
      </c>
      <c r="K229" s="3" t="s">
        <v>2696</v>
      </c>
      <c r="L229" s="3" t="s">
        <v>241</v>
      </c>
      <c r="M229" s="3" t="s">
        <v>2697</v>
      </c>
      <c r="N229" s="3">
        <v>146034</v>
      </c>
      <c r="O229" s="3">
        <v>19665</v>
      </c>
      <c r="P229" s="3">
        <v>2</v>
      </c>
      <c r="Q229" s="3" t="s">
        <v>1373</v>
      </c>
      <c r="R229" s="3" t="s">
        <v>188</v>
      </c>
      <c r="S229" s="3">
        <v>7</v>
      </c>
      <c r="T229" s="3">
        <v>5</v>
      </c>
      <c r="U229" s="3">
        <v>745521.51</v>
      </c>
      <c r="V229" s="3">
        <v>88136</v>
      </c>
      <c r="W229" s="3">
        <v>13</v>
      </c>
      <c r="X229" s="3">
        <v>4</v>
      </c>
      <c r="Y229" s="3">
        <v>2</v>
      </c>
      <c r="Z229" s="3">
        <v>2</v>
      </c>
      <c r="AA229" s="3" t="s">
        <v>1630</v>
      </c>
      <c r="AB229" s="3">
        <v>1</v>
      </c>
      <c r="AC229" s="3" t="s">
        <v>602</v>
      </c>
      <c r="AD229" s="4" t="s">
        <v>2699</v>
      </c>
    </row>
    <row r="230" spans="1:40" ht="14.25" customHeight="1" x14ac:dyDescent="0.3">
      <c r="A230" s="3">
        <v>20606451122</v>
      </c>
      <c r="B230" s="3">
        <v>2025</v>
      </c>
      <c r="C230" s="3">
        <v>8</v>
      </c>
      <c r="D230" s="3">
        <v>118</v>
      </c>
      <c r="E230" s="3">
        <v>5901</v>
      </c>
      <c r="F230" s="3" t="s">
        <v>2703</v>
      </c>
      <c r="G230" s="3">
        <v>80165</v>
      </c>
      <c r="H230" s="3" t="s">
        <v>1179</v>
      </c>
      <c r="I230" s="3" t="s">
        <v>137</v>
      </c>
      <c r="J230" s="3" t="s">
        <v>2222</v>
      </c>
      <c r="K230" s="3" t="s">
        <v>2704</v>
      </c>
      <c r="L230" s="3" t="s">
        <v>241</v>
      </c>
      <c r="M230" s="3" t="s">
        <v>2705</v>
      </c>
      <c r="N230" s="3">
        <v>3956.93</v>
      </c>
      <c r="O230" s="3">
        <v>506</v>
      </c>
      <c r="P230" s="3">
        <v>1</v>
      </c>
      <c r="Q230" s="3" t="s">
        <v>273</v>
      </c>
      <c r="R230" s="3" t="s">
        <v>188</v>
      </c>
      <c r="S230" s="3">
        <v>7</v>
      </c>
      <c r="T230" s="3">
        <v>5</v>
      </c>
      <c r="U230" s="3">
        <v>745521.51</v>
      </c>
      <c r="V230" s="3">
        <v>88136</v>
      </c>
      <c r="W230" s="3">
        <v>13</v>
      </c>
      <c r="X230" s="3">
        <v>4</v>
      </c>
      <c r="Y230" s="3">
        <v>2</v>
      </c>
      <c r="Z230" s="3">
        <v>2</v>
      </c>
      <c r="AA230" s="3" t="s">
        <v>1630</v>
      </c>
      <c r="AB230" s="3">
        <v>1</v>
      </c>
      <c r="AC230" s="3" t="s">
        <v>281</v>
      </c>
      <c r="AD230" s="4" t="s">
        <v>2706</v>
      </c>
      <c r="AN230" s="4" t="s">
        <v>2707</v>
      </c>
    </row>
    <row r="231" spans="1:40" ht="14.25" customHeight="1" x14ac:dyDescent="0.3">
      <c r="A231" s="3">
        <v>20606451122</v>
      </c>
      <c r="B231" s="3">
        <v>2025</v>
      </c>
      <c r="C231" s="3">
        <v>10</v>
      </c>
      <c r="D231" s="3">
        <v>46</v>
      </c>
      <c r="E231" s="3">
        <v>5901</v>
      </c>
      <c r="F231" s="3" t="s">
        <v>302</v>
      </c>
      <c r="G231" s="3">
        <v>37558</v>
      </c>
      <c r="H231" s="3" t="s">
        <v>1718</v>
      </c>
      <c r="I231" s="3" t="s">
        <v>137</v>
      </c>
      <c r="J231" s="3" t="s">
        <v>1688</v>
      </c>
      <c r="K231" s="3" t="s">
        <v>2708</v>
      </c>
      <c r="L231" s="3" t="s">
        <v>241</v>
      </c>
      <c r="M231" s="3" t="s">
        <v>2709</v>
      </c>
      <c r="N231" s="3">
        <v>175383.6</v>
      </c>
      <c r="O231" s="3">
        <v>18975</v>
      </c>
      <c r="P231" s="3">
        <v>2</v>
      </c>
      <c r="Q231" s="3" t="s">
        <v>1373</v>
      </c>
      <c r="R231" s="3" t="s">
        <v>188</v>
      </c>
      <c r="S231" s="3">
        <v>7</v>
      </c>
      <c r="T231" s="3">
        <v>5</v>
      </c>
      <c r="U231" s="3">
        <v>745521.51</v>
      </c>
      <c r="V231" s="3">
        <v>88136</v>
      </c>
      <c r="W231" s="3">
        <v>13</v>
      </c>
      <c r="X231" s="3">
        <v>4</v>
      </c>
      <c r="Y231" s="3">
        <v>2</v>
      </c>
      <c r="Z231" s="3">
        <v>2</v>
      </c>
      <c r="AA231" s="3" t="s">
        <v>1630</v>
      </c>
      <c r="AB231" s="3">
        <v>1</v>
      </c>
      <c r="AC231" s="3" t="s">
        <v>281</v>
      </c>
      <c r="AD231" s="4" t="s">
        <v>2713</v>
      </c>
      <c r="AN231" s="4" t="s">
        <v>2715</v>
      </c>
    </row>
    <row r="232" spans="1:40" ht="14.25" customHeight="1" x14ac:dyDescent="0.3">
      <c r="A232" s="3">
        <v>20606451122</v>
      </c>
      <c r="B232" s="3">
        <v>2025</v>
      </c>
      <c r="C232" s="3">
        <v>10</v>
      </c>
      <c r="D232" s="3">
        <v>46</v>
      </c>
      <c r="E232" s="3">
        <v>5901</v>
      </c>
      <c r="F232" s="3" t="s">
        <v>302</v>
      </c>
      <c r="G232" s="3">
        <v>39967</v>
      </c>
      <c r="H232" s="3" t="s">
        <v>2060</v>
      </c>
      <c r="I232" s="3" t="s">
        <v>137</v>
      </c>
      <c r="J232" s="3" t="s">
        <v>1740</v>
      </c>
      <c r="K232" s="3" t="s">
        <v>2708</v>
      </c>
      <c r="L232" s="3" t="s">
        <v>241</v>
      </c>
      <c r="M232" s="3" t="s">
        <v>2717</v>
      </c>
      <c r="N232" s="3">
        <v>191070.86</v>
      </c>
      <c r="O232" s="3">
        <v>18975</v>
      </c>
      <c r="P232" s="3">
        <v>2</v>
      </c>
      <c r="Q232" s="3" t="s">
        <v>1373</v>
      </c>
      <c r="R232" s="3" t="s">
        <v>188</v>
      </c>
      <c r="S232" s="3">
        <v>7</v>
      </c>
      <c r="T232" s="3">
        <v>5</v>
      </c>
      <c r="U232" s="3">
        <v>745521.51</v>
      </c>
      <c r="V232" s="3">
        <v>88136</v>
      </c>
      <c r="W232" s="3">
        <v>13</v>
      </c>
      <c r="X232" s="3">
        <v>4</v>
      </c>
      <c r="Y232" s="3">
        <v>2</v>
      </c>
      <c r="Z232" s="3">
        <v>2</v>
      </c>
      <c r="AA232" s="3" t="s">
        <v>1630</v>
      </c>
      <c r="AB232" s="3">
        <v>1</v>
      </c>
      <c r="AC232" s="3" t="s">
        <v>281</v>
      </c>
      <c r="AD232" s="4" t="s">
        <v>2718</v>
      </c>
      <c r="AN232" s="4" t="s">
        <v>2719</v>
      </c>
    </row>
    <row r="233" spans="1:40" ht="14.25" customHeight="1" x14ac:dyDescent="0.3">
      <c r="A233" s="3">
        <v>20606451122</v>
      </c>
      <c r="B233" s="3">
        <v>2025</v>
      </c>
      <c r="C233" s="3">
        <v>11</v>
      </c>
      <c r="D233" s="3">
        <v>46</v>
      </c>
      <c r="E233" s="3">
        <v>5901</v>
      </c>
      <c r="F233" s="3" t="s">
        <v>187</v>
      </c>
      <c r="G233" s="3">
        <v>47384</v>
      </c>
      <c r="H233" s="3" t="s">
        <v>2591</v>
      </c>
      <c r="I233" s="3" t="s">
        <v>137</v>
      </c>
      <c r="J233" s="3" t="s">
        <v>1540</v>
      </c>
      <c r="K233" s="3" t="s">
        <v>2722</v>
      </c>
      <c r="L233" s="3" t="s">
        <v>241</v>
      </c>
      <c r="M233" s="3" t="s">
        <v>2723</v>
      </c>
      <c r="N233" s="3">
        <v>191304.88</v>
      </c>
      <c r="O233" s="3">
        <v>2760</v>
      </c>
      <c r="P233" s="3">
        <v>2</v>
      </c>
      <c r="Q233" s="3" t="s">
        <v>1373</v>
      </c>
      <c r="R233" s="3" t="s">
        <v>188</v>
      </c>
      <c r="S233" s="3">
        <v>7</v>
      </c>
      <c r="T233" s="3">
        <v>5</v>
      </c>
      <c r="U233" s="3">
        <v>745521.51</v>
      </c>
      <c r="V233" s="3">
        <v>88136</v>
      </c>
      <c r="W233" s="3">
        <v>13</v>
      </c>
      <c r="X233" s="3">
        <v>4</v>
      </c>
      <c r="Y233" s="3">
        <v>2</v>
      </c>
      <c r="Z233" s="3">
        <v>2</v>
      </c>
      <c r="AA233" s="3" t="s">
        <v>1630</v>
      </c>
      <c r="AB233" s="3">
        <v>8</v>
      </c>
      <c r="AC233" s="3" t="s">
        <v>602</v>
      </c>
      <c r="AD233" s="4" t="s">
        <v>2724</v>
      </c>
      <c r="AE233" s="4" t="s">
        <v>2725</v>
      </c>
      <c r="AF233" s="4" t="s">
        <v>2726</v>
      </c>
      <c r="AG233" s="4" t="s">
        <v>2731</v>
      </c>
      <c r="AH233" s="4" t="s">
        <v>2733</v>
      </c>
      <c r="AI233" s="4" t="s">
        <v>2734</v>
      </c>
      <c r="AJ233" s="4" t="s">
        <v>2737</v>
      </c>
      <c r="AK233" s="4" t="s">
        <v>2741</v>
      </c>
    </row>
    <row r="234" spans="1:40" ht="14.25" customHeight="1" x14ac:dyDescent="0.3">
      <c r="A234" s="3">
        <v>20606451122</v>
      </c>
      <c r="B234" s="3">
        <v>2026</v>
      </c>
      <c r="C234" s="3">
        <v>1</v>
      </c>
      <c r="D234" s="3">
        <v>46</v>
      </c>
      <c r="E234" s="3">
        <v>5901</v>
      </c>
      <c r="F234" s="3" t="s">
        <v>307</v>
      </c>
      <c r="G234" s="3">
        <v>3030</v>
      </c>
      <c r="H234" s="3" t="s">
        <v>2742</v>
      </c>
      <c r="I234" s="3" t="s">
        <v>137</v>
      </c>
      <c r="J234" s="3" t="s">
        <v>488</v>
      </c>
      <c r="K234" s="3" t="s">
        <v>2743</v>
      </c>
      <c r="L234" s="3" t="s">
        <v>241</v>
      </c>
      <c r="M234" s="3" t="s">
        <v>2744</v>
      </c>
      <c r="N234" s="3">
        <v>76135.47</v>
      </c>
      <c r="O234" s="3">
        <v>7590</v>
      </c>
      <c r="P234" s="3">
        <v>2</v>
      </c>
      <c r="Q234" s="3" t="s">
        <v>1373</v>
      </c>
      <c r="R234" s="3" t="s">
        <v>188</v>
      </c>
      <c r="S234" s="3">
        <v>7</v>
      </c>
      <c r="T234" s="3">
        <v>5</v>
      </c>
      <c r="U234" s="3">
        <v>745521.51</v>
      </c>
      <c r="V234" s="3">
        <v>88136</v>
      </c>
      <c r="W234" s="3">
        <v>13</v>
      </c>
      <c r="X234" s="3">
        <v>4</v>
      </c>
      <c r="Y234" s="3">
        <v>2</v>
      </c>
      <c r="Z234" s="3">
        <v>2</v>
      </c>
      <c r="AA234" s="3" t="s">
        <v>1630</v>
      </c>
      <c r="AB234" s="3">
        <v>1</v>
      </c>
      <c r="AC234" s="3" t="s">
        <v>602</v>
      </c>
      <c r="AD234" s="4" t="s">
        <v>2745</v>
      </c>
    </row>
    <row r="235" spans="1:40" ht="14.25" customHeight="1" x14ac:dyDescent="0.3"/>
    <row r="236" spans="1:40" ht="14.25" customHeight="1" x14ac:dyDescent="0.3"/>
    <row r="237" spans="1:40" ht="14.25" customHeight="1" x14ac:dyDescent="0.3"/>
    <row r="238" spans="1:40" ht="14.25" customHeight="1" x14ac:dyDescent="0.3"/>
    <row r="239" spans="1:40" ht="14.25" customHeight="1" x14ac:dyDescent="0.3"/>
    <row r="240" spans="1: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D2" r:id="rId1" xr:uid="{00000000-0004-0000-0000-000000000000}"/>
    <hyperlink ref="AN2" r:id="rId2" xr:uid="{00000000-0004-0000-0000-000001000000}"/>
    <hyperlink ref="AD3" r:id="rId3" xr:uid="{00000000-0004-0000-0000-000002000000}"/>
    <hyperlink ref="AN3" r:id="rId4" xr:uid="{00000000-0004-0000-0000-000003000000}"/>
    <hyperlink ref="AD4" r:id="rId5" xr:uid="{00000000-0004-0000-0000-000004000000}"/>
    <hyperlink ref="AE4" r:id="rId6" xr:uid="{00000000-0004-0000-0000-000005000000}"/>
    <hyperlink ref="AF4" r:id="rId7" xr:uid="{00000000-0004-0000-0000-000006000000}"/>
    <hyperlink ref="AG4" r:id="rId8" xr:uid="{00000000-0004-0000-0000-000007000000}"/>
    <hyperlink ref="AH4" r:id="rId9" xr:uid="{00000000-0004-0000-0000-000008000000}"/>
    <hyperlink ref="AI4" r:id="rId10" xr:uid="{00000000-0004-0000-0000-000009000000}"/>
    <hyperlink ref="AJ4" r:id="rId11" xr:uid="{00000000-0004-0000-0000-00000A000000}"/>
    <hyperlink ref="AK4" r:id="rId12" xr:uid="{00000000-0004-0000-0000-00000B000000}"/>
    <hyperlink ref="AN4" r:id="rId13" xr:uid="{00000000-0004-0000-0000-00000C000000}"/>
    <hyperlink ref="AD5" r:id="rId14" xr:uid="{00000000-0004-0000-0000-00000D000000}"/>
    <hyperlink ref="AN5" r:id="rId15" xr:uid="{00000000-0004-0000-0000-00000E000000}"/>
    <hyperlink ref="AD6" r:id="rId16" xr:uid="{00000000-0004-0000-0000-00000F000000}"/>
    <hyperlink ref="AN6" r:id="rId17" xr:uid="{00000000-0004-0000-0000-000010000000}"/>
    <hyperlink ref="AD7" r:id="rId18" xr:uid="{00000000-0004-0000-0000-000011000000}"/>
    <hyperlink ref="AE7" r:id="rId19" xr:uid="{00000000-0004-0000-0000-000012000000}"/>
    <hyperlink ref="AN7" r:id="rId20" xr:uid="{00000000-0004-0000-0000-000013000000}"/>
    <hyperlink ref="AD8" r:id="rId21" xr:uid="{00000000-0004-0000-0000-000014000000}"/>
    <hyperlink ref="AE8" r:id="rId22" xr:uid="{00000000-0004-0000-0000-000015000000}"/>
    <hyperlink ref="AN8" r:id="rId23" xr:uid="{00000000-0004-0000-0000-000016000000}"/>
    <hyperlink ref="AD9" r:id="rId24" xr:uid="{00000000-0004-0000-0000-000017000000}"/>
    <hyperlink ref="AE9" r:id="rId25" xr:uid="{00000000-0004-0000-0000-000018000000}"/>
    <hyperlink ref="AN9" r:id="rId26" xr:uid="{00000000-0004-0000-0000-000019000000}"/>
    <hyperlink ref="AD10" r:id="rId27" xr:uid="{00000000-0004-0000-0000-00001A000000}"/>
    <hyperlink ref="AN10" r:id="rId28" xr:uid="{00000000-0004-0000-0000-00001B000000}"/>
    <hyperlink ref="AD11" r:id="rId29" xr:uid="{00000000-0004-0000-0000-00001C000000}"/>
    <hyperlink ref="AN11" r:id="rId30" xr:uid="{00000000-0004-0000-0000-00001D000000}"/>
    <hyperlink ref="AD12" r:id="rId31" xr:uid="{00000000-0004-0000-0000-00001E000000}"/>
    <hyperlink ref="AN12" r:id="rId32" xr:uid="{00000000-0004-0000-0000-00001F000000}"/>
    <hyperlink ref="AD13" r:id="rId33" xr:uid="{00000000-0004-0000-0000-000020000000}"/>
    <hyperlink ref="AN13" r:id="rId34" xr:uid="{00000000-0004-0000-0000-000021000000}"/>
    <hyperlink ref="AD14" r:id="rId35" xr:uid="{00000000-0004-0000-0000-000022000000}"/>
    <hyperlink ref="AN14" r:id="rId36" xr:uid="{00000000-0004-0000-0000-000023000000}"/>
    <hyperlink ref="AD15" r:id="rId37" xr:uid="{00000000-0004-0000-0000-000024000000}"/>
    <hyperlink ref="AN15" r:id="rId38" xr:uid="{00000000-0004-0000-0000-000025000000}"/>
    <hyperlink ref="AD16" r:id="rId39" xr:uid="{00000000-0004-0000-0000-000026000000}"/>
    <hyperlink ref="AN16" r:id="rId40" xr:uid="{00000000-0004-0000-0000-000027000000}"/>
    <hyperlink ref="AD17" r:id="rId41" xr:uid="{00000000-0004-0000-0000-000028000000}"/>
    <hyperlink ref="AE17" r:id="rId42" xr:uid="{00000000-0004-0000-0000-000029000000}"/>
    <hyperlink ref="AN17" r:id="rId43" xr:uid="{00000000-0004-0000-0000-00002A000000}"/>
    <hyperlink ref="AD18" r:id="rId44" xr:uid="{00000000-0004-0000-0000-00002B000000}"/>
    <hyperlink ref="AN18" r:id="rId45" xr:uid="{00000000-0004-0000-0000-00002C000000}"/>
    <hyperlink ref="AD19" r:id="rId46" xr:uid="{00000000-0004-0000-0000-00002D000000}"/>
    <hyperlink ref="AD20" r:id="rId47" xr:uid="{00000000-0004-0000-0000-00002E000000}"/>
    <hyperlink ref="AE20" r:id="rId48" xr:uid="{00000000-0004-0000-0000-00002F000000}"/>
    <hyperlink ref="AN20" r:id="rId49" xr:uid="{00000000-0004-0000-0000-000030000000}"/>
    <hyperlink ref="AD21" r:id="rId50" xr:uid="{00000000-0004-0000-0000-000031000000}"/>
    <hyperlink ref="AE21" r:id="rId51" xr:uid="{00000000-0004-0000-0000-000032000000}"/>
    <hyperlink ref="AF21" r:id="rId52" xr:uid="{00000000-0004-0000-0000-000033000000}"/>
    <hyperlink ref="AG21" r:id="rId53" xr:uid="{00000000-0004-0000-0000-000034000000}"/>
    <hyperlink ref="AH21" r:id="rId54" xr:uid="{00000000-0004-0000-0000-000035000000}"/>
    <hyperlink ref="AI21" r:id="rId55" xr:uid="{00000000-0004-0000-0000-000036000000}"/>
    <hyperlink ref="AJ21" r:id="rId56" xr:uid="{00000000-0004-0000-0000-000037000000}"/>
    <hyperlink ref="AK21" r:id="rId57" xr:uid="{00000000-0004-0000-0000-000038000000}"/>
    <hyperlink ref="AL21" r:id="rId58" xr:uid="{00000000-0004-0000-0000-000039000000}"/>
    <hyperlink ref="AM21" r:id="rId59" xr:uid="{00000000-0004-0000-0000-00003A000000}"/>
    <hyperlink ref="AN21" r:id="rId60" xr:uid="{00000000-0004-0000-0000-00003B000000}"/>
    <hyperlink ref="AD22" r:id="rId61" xr:uid="{00000000-0004-0000-0000-00003C000000}"/>
    <hyperlink ref="AN22" r:id="rId62" xr:uid="{00000000-0004-0000-0000-00003D000000}"/>
    <hyperlink ref="AD23" r:id="rId63" xr:uid="{00000000-0004-0000-0000-00003E000000}"/>
    <hyperlink ref="AE23" r:id="rId64" xr:uid="{00000000-0004-0000-0000-00003F000000}"/>
    <hyperlink ref="AN23" r:id="rId65" xr:uid="{00000000-0004-0000-0000-000040000000}"/>
    <hyperlink ref="AD24" r:id="rId66" xr:uid="{00000000-0004-0000-0000-000041000000}"/>
    <hyperlink ref="AE24" r:id="rId67" xr:uid="{00000000-0004-0000-0000-000042000000}"/>
    <hyperlink ref="AN24" r:id="rId68" xr:uid="{00000000-0004-0000-0000-000043000000}"/>
    <hyperlink ref="AD25" r:id="rId69" xr:uid="{00000000-0004-0000-0000-000044000000}"/>
    <hyperlink ref="AN25" r:id="rId70" xr:uid="{00000000-0004-0000-0000-000045000000}"/>
    <hyperlink ref="AD26" r:id="rId71" xr:uid="{00000000-0004-0000-0000-000046000000}"/>
    <hyperlink ref="AE26" r:id="rId72" xr:uid="{00000000-0004-0000-0000-000047000000}"/>
    <hyperlink ref="AN26" r:id="rId73" xr:uid="{00000000-0004-0000-0000-000048000000}"/>
    <hyperlink ref="AD27" r:id="rId74" xr:uid="{00000000-0004-0000-0000-000049000000}"/>
    <hyperlink ref="AN27" r:id="rId75" xr:uid="{00000000-0004-0000-0000-00004A000000}"/>
    <hyperlink ref="AD28" r:id="rId76" xr:uid="{00000000-0004-0000-0000-00004B000000}"/>
    <hyperlink ref="AE28" r:id="rId77" xr:uid="{00000000-0004-0000-0000-00004C000000}"/>
    <hyperlink ref="AN28" r:id="rId78" xr:uid="{00000000-0004-0000-0000-00004D000000}"/>
    <hyperlink ref="AD29" r:id="rId79" xr:uid="{00000000-0004-0000-0000-00004E000000}"/>
    <hyperlink ref="AE29" r:id="rId80" xr:uid="{00000000-0004-0000-0000-00004F000000}"/>
    <hyperlink ref="AN29" r:id="rId81" xr:uid="{00000000-0004-0000-0000-000050000000}"/>
    <hyperlink ref="AD30" r:id="rId82" xr:uid="{00000000-0004-0000-0000-000051000000}"/>
    <hyperlink ref="AE30" r:id="rId83" xr:uid="{00000000-0004-0000-0000-000052000000}"/>
    <hyperlink ref="AN30" r:id="rId84" xr:uid="{00000000-0004-0000-0000-000053000000}"/>
    <hyperlink ref="AD31" r:id="rId85" xr:uid="{00000000-0004-0000-0000-000054000000}"/>
    <hyperlink ref="AE31" r:id="rId86" xr:uid="{00000000-0004-0000-0000-000055000000}"/>
    <hyperlink ref="AN31" r:id="rId87" xr:uid="{00000000-0004-0000-0000-000056000000}"/>
    <hyperlink ref="AD32" r:id="rId88" xr:uid="{00000000-0004-0000-0000-000057000000}"/>
    <hyperlink ref="AN32" r:id="rId89" xr:uid="{00000000-0004-0000-0000-000058000000}"/>
    <hyperlink ref="AD33" r:id="rId90" xr:uid="{00000000-0004-0000-0000-000059000000}"/>
    <hyperlink ref="AN33" r:id="rId91" xr:uid="{00000000-0004-0000-0000-00005A000000}"/>
    <hyperlink ref="AD34" r:id="rId92" xr:uid="{00000000-0004-0000-0000-00005B000000}"/>
    <hyperlink ref="AN34" r:id="rId93" xr:uid="{00000000-0004-0000-0000-00005C000000}"/>
    <hyperlink ref="AD35" r:id="rId94" xr:uid="{00000000-0004-0000-0000-00005D000000}"/>
    <hyperlink ref="AN35" r:id="rId95" xr:uid="{00000000-0004-0000-0000-00005E000000}"/>
    <hyperlink ref="AD36" r:id="rId96" xr:uid="{00000000-0004-0000-0000-00005F000000}"/>
    <hyperlink ref="AN36" r:id="rId97" xr:uid="{00000000-0004-0000-0000-000060000000}"/>
    <hyperlink ref="AD37" r:id="rId98" xr:uid="{00000000-0004-0000-0000-000061000000}"/>
    <hyperlink ref="AN37" r:id="rId99" xr:uid="{00000000-0004-0000-0000-000062000000}"/>
    <hyperlink ref="AD38" r:id="rId100" xr:uid="{00000000-0004-0000-0000-000063000000}"/>
    <hyperlink ref="AN38" r:id="rId101" xr:uid="{00000000-0004-0000-0000-000064000000}"/>
    <hyperlink ref="AD39" r:id="rId102" xr:uid="{00000000-0004-0000-0000-000065000000}"/>
    <hyperlink ref="AN39" r:id="rId103" xr:uid="{00000000-0004-0000-0000-000066000000}"/>
    <hyperlink ref="AD40" r:id="rId104" xr:uid="{00000000-0004-0000-0000-000067000000}"/>
    <hyperlink ref="AN40" r:id="rId105" xr:uid="{00000000-0004-0000-0000-000068000000}"/>
    <hyperlink ref="AD41" r:id="rId106" xr:uid="{00000000-0004-0000-0000-000069000000}"/>
    <hyperlink ref="AN41" r:id="rId107" xr:uid="{00000000-0004-0000-0000-00006A000000}"/>
    <hyperlink ref="AD42" r:id="rId108" xr:uid="{00000000-0004-0000-0000-00006B000000}"/>
    <hyperlink ref="AE42" r:id="rId109" xr:uid="{00000000-0004-0000-0000-00006C000000}"/>
    <hyperlink ref="AN42" r:id="rId110" xr:uid="{00000000-0004-0000-0000-00006D000000}"/>
    <hyperlink ref="AD43" r:id="rId111" xr:uid="{00000000-0004-0000-0000-00006E000000}"/>
    <hyperlink ref="AN43" r:id="rId112" xr:uid="{00000000-0004-0000-0000-00006F000000}"/>
    <hyperlink ref="AD44" r:id="rId113" xr:uid="{00000000-0004-0000-0000-000070000000}"/>
    <hyperlink ref="AN44" r:id="rId114" xr:uid="{00000000-0004-0000-0000-000071000000}"/>
    <hyperlink ref="AD45" r:id="rId115" xr:uid="{00000000-0004-0000-0000-000072000000}"/>
    <hyperlink ref="AN45" r:id="rId116" xr:uid="{00000000-0004-0000-0000-000073000000}"/>
    <hyperlink ref="AD46" r:id="rId117" xr:uid="{00000000-0004-0000-0000-000074000000}"/>
    <hyperlink ref="AE46" r:id="rId118" xr:uid="{00000000-0004-0000-0000-000075000000}"/>
    <hyperlink ref="AN46" r:id="rId119" xr:uid="{00000000-0004-0000-0000-000076000000}"/>
    <hyperlink ref="AD47" r:id="rId120" xr:uid="{00000000-0004-0000-0000-000077000000}"/>
    <hyperlink ref="AD48" r:id="rId121" xr:uid="{00000000-0004-0000-0000-000078000000}"/>
    <hyperlink ref="AD49" r:id="rId122" xr:uid="{00000000-0004-0000-0000-000079000000}"/>
    <hyperlink ref="AN49" r:id="rId123" xr:uid="{00000000-0004-0000-0000-00007A000000}"/>
    <hyperlink ref="AD50" r:id="rId124" xr:uid="{00000000-0004-0000-0000-00007B000000}"/>
    <hyperlink ref="AN50" r:id="rId125" xr:uid="{00000000-0004-0000-0000-00007C000000}"/>
    <hyperlink ref="AD51" r:id="rId126" xr:uid="{00000000-0004-0000-0000-00007D000000}"/>
    <hyperlink ref="AN51" r:id="rId127" xr:uid="{00000000-0004-0000-0000-00007E000000}"/>
    <hyperlink ref="AD52" r:id="rId128" xr:uid="{00000000-0004-0000-0000-00007F000000}"/>
    <hyperlink ref="AE52" r:id="rId129" xr:uid="{00000000-0004-0000-0000-000080000000}"/>
    <hyperlink ref="AN52" r:id="rId130" xr:uid="{00000000-0004-0000-0000-000081000000}"/>
    <hyperlink ref="AD53" r:id="rId131" xr:uid="{00000000-0004-0000-0000-000082000000}"/>
    <hyperlink ref="AN53" r:id="rId132" xr:uid="{00000000-0004-0000-0000-000083000000}"/>
    <hyperlink ref="AD54" r:id="rId133" xr:uid="{00000000-0004-0000-0000-000084000000}"/>
    <hyperlink ref="AN54" r:id="rId134" xr:uid="{00000000-0004-0000-0000-000085000000}"/>
    <hyperlink ref="AD55" r:id="rId135" xr:uid="{00000000-0004-0000-0000-000086000000}"/>
    <hyperlink ref="AN55" r:id="rId136" xr:uid="{00000000-0004-0000-0000-000087000000}"/>
    <hyperlink ref="AD56" r:id="rId137" xr:uid="{00000000-0004-0000-0000-000088000000}"/>
    <hyperlink ref="AN56" r:id="rId138" xr:uid="{00000000-0004-0000-0000-000089000000}"/>
    <hyperlink ref="AD57" r:id="rId139" xr:uid="{00000000-0004-0000-0000-00008A000000}"/>
    <hyperlink ref="AN57" r:id="rId140" xr:uid="{00000000-0004-0000-0000-00008B000000}"/>
    <hyperlink ref="AD58" r:id="rId141" xr:uid="{00000000-0004-0000-0000-00008C000000}"/>
    <hyperlink ref="AN58" r:id="rId142" xr:uid="{00000000-0004-0000-0000-00008D000000}"/>
    <hyperlink ref="AD59" r:id="rId143" xr:uid="{00000000-0004-0000-0000-00008E000000}"/>
    <hyperlink ref="AN59" r:id="rId144" xr:uid="{00000000-0004-0000-0000-00008F000000}"/>
    <hyperlink ref="AD60" r:id="rId145" xr:uid="{00000000-0004-0000-0000-000090000000}"/>
    <hyperlink ref="AD61" r:id="rId146" xr:uid="{00000000-0004-0000-0000-000091000000}"/>
    <hyperlink ref="AN61" r:id="rId147" xr:uid="{00000000-0004-0000-0000-000092000000}"/>
    <hyperlink ref="AD62" r:id="rId148" xr:uid="{00000000-0004-0000-0000-000093000000}"/>
    <hyperlink ref="AN62" r:id="rId149" xr:uid="{00000000-0004-0000-0000-000094000000}"/>
    <hyperlink ref="AD63" r:id="rId150" xr:uid="{00000000-0004-0000-0000-000095000000}"/>
    <hyperlink ref="AN63" r:id="rId151" xr:uid="{00000000-0004-0000-0000-000096000000}"/>
    <hyperlink ref="AD64" r:id="rId152" xr:uid="{00000000-0004-0000-0000-000097000000}"/>
    <hyperlink ref="AN64" r:id="rId153" xr:uid="{00000000-0004-0000-0000-000098000000}"/>
    <hyperlink ref="AD65" r:id="rId154" xr:uid="{00000000-0004-0000-0000-000099000000}"/>
    <hyperlink ref="AN65" r:id="rId155" xr:uid="{00000000-0004-0000-0000-00009A000000}"/>
    <hyperlink ref="AD66" r:id="rId156" xr:uid="{00000000-0004-0000-0000-00009B000000}"/>
    <hyperlink ref="AN66" r:id="rId157" xr:uid="{00000000-0004-0000-0000-00009C000000}"/>
    <hyperlink ref="AD67" r:id="rId158" xr:uid="{00000000-0004-0000-0000-00009D000000}"/>
    <hyperlink ref="AN67" r:id="rId159" xr:uid="{00000000-0004-0000-0000-00009E000000}"/>
    <hyperlink ref="AD68" r:id="rId160" xr:uid="{00000000-0004-0000-0000-00009F000000}"/>
    <hyperlink ref="AN68" r:id="rId161" xr:uid="{00000000-0004-0000-0000-0000A0000000}"/>
    <hyperlink ref="AD69" r:id="rId162" xr:uid="{00000000-0004-0000-0000-0000A1000000}"/>
    <hyperlink ref="AE69" r:id="rId163" xr:uid="{00000000-0004-0000-0000-0000A2000000}"/>
    <hyperlink ref="AN69" r:id="rId164" xr:uid="{00000000-0004-0000-0000-0000A3000000}"/>
    <hyperlink ref="AD70" r:id="rId165" xr:uid="{00000000-0004-0000-0000-0000A4000000}"/>
    <hyperlink ref="AE70" r:id="rId166" xr:uid="{00000000-0004-0000-0000-0000A5000000}"/>
    <hyperlink ref="AN70" r:id="rId167" xr:uid="{00000000-0004-0000-0000-0000A6000000}"/>
    <hyperlink ref="AD71" r:id="rId168" xr:uid="{00000000-0004-0000-0000-0000A7000000}"/>
    <hyperlink ref="AD72" r:id="rId169" xr:uid="{00000000-0004-0000-0000-0000A8000000}"/>
    <hyperlink ref="AD73" r:id="rId170" xr:uid="{00000000-0004-0000-0000-0000A9000000}"/>
    <hyperlink ref="AN73" r:id="rId171" xr:uid="{00000000-0004-0000-0000-0000AA000000}"/>
    <hyperlink ref="AD74" r:id="rId172" xr:uid="{00000000-0004-0000-0000-0000AB000000}"/>
    <hyperlink ref="AN74" r:id="rId173" xr:uid="{00000000-0004-0000-0000-0000AC000000}"/>
    <hyperlink ref="AD75" r:id="rId174" xr:uid="{00000000-0004-0000-0000-0000AD000000}"/>
    <hyperlink ref="AN75" r:id="rId175" xr:uid="{00000000-0004-0000-0000-0000AE000000}"/>
    <hyperlink ref="AD76" r:id="rId176" xr:uid="{00000000-0004-0000-0000-0000AF000000}"/>
    <hyperlink ref="AN76" r:id="rId177" xr:uid="{00000000-0004-0000-0000-0000B0000000}"/>
    <hyperlink ref="AD77" r:id="rId178" xr:uid="{00000000-0004-0000-0000-0000B1000000}"/>
    <hyperlink ref="AN77" r:id="rId179" xr:uid="{00000000-0004-0000-0000-0000B2000000}"/>
    <hyperlink ref="AD78" r:id="rId180" xr:uid="{00000000-0004-0000-0000-0000B3000000}"/>
    <hyperlink ref="AN78" r:id="rId181" xr:uid="{00000000-0004-0000-0000-0000B4000000}"/>
    <hyperlink ref="AD79" r:id="rId182" xr:uid="{00000000-0004-0000-0000-0000B5000000}"/>
    <hyperlink ref="AN79" r:id="rId183" xr:uid="{00000000-0004-0000-0000-0000B6000000}"/>
    <hyperlink ref="AD80" r:id="rId184" xr:uid="{00000000-0004-0000-0000-0000B7000000}"/>
    <hyperlink ref="AN80" r:id="rId185" xr:uid="{00000000-0004-0000-0000-0000B8000000}"/>
    <hyperlink ref="AD81" r:id="rId186" xr:uid="{00000000-0004-0000-0000-0000B9000000}"/>
    <hyperlink ref="AE81" r:id="rId187" xr:uid="{00000000-0004-0000-0000-0000BA000000}"/>
    <hyperlink ref="AN81" r:id="rId188" xr:uid="{00000000-0004-0000-0000-0000BB000000}"/>
    <hyperlink ref="AD82" r:id="rId189" xr:uid="{00000000-0004-0000-0000-0000BC000000}"/>
    <hyperlink ref="AN82" r:id="rId190" xr:uid="{00000000-0004-0000-0000-0000BD000000}"/>
    <hyperlink ref="AD83" r:id="rId191" xr:uid="{00000000-0004-0000-0000-0000BE000000}"/>
    <hyperlink ref="AD84" r:id="rId192" xr:uid="{00000000-0004-0000-0000-0000BF000000}"/>
    <hyperlink ref="AD85" r:id="rId193" xr:uid="{00000000-0004-0000-0000-0000C0000000}"/>
    <hyperlink ref="AE85" r:id="rId194" xr:uid="{00000000-0004-0000-0000-0000C1000000}"/>
    <hyperlink ref="AF85" r:id="rId195" xr:uid="{00000000-0004-0000-0000-0000C2000000}"/>
    <hyperlink ref="AG85" r:id="rId196" xr:uid="{00000000-0004-0000-0000-0000C3000000}"/>
    <hyperlink ref="AN85" r:id="rId197" xr:uid="{00000000-0004-0000-0000-0000C4000000}"/>
    <hyperlink ref="AD86" r:id="rId198" xr:uid="{00000000-0004-0000-0000-0000C5000000}"/>
    <hyperlink ref="AN86" r:id="rId199" xr:uid="{00000000-0004-0000-0000-0000C6000000}"/>
    <hyperlink ref="AD87" r:id="rId200" xr:uid="{00000000-0004-0000-0000-0000C7000000}"/>
    <hyperlink ref="AN87" r:id="rId201" xr:uid="{00000000-0004-0000-0000-0000C8000000}"/>
    <hyperlink ref="AD88" r:id="rId202" xr:uid="{00000000-0004-0000-0000-0000C9000000}"/>
    <hyperlink ref="AN88" r:id="rId203" xr:uid="{00000000-0004-0000-0000-0000CA000000}"/>
    <hyperlink ref="AD89" r:id="rId204" xr:uid="{00000000-0004-0000-0000-0000CB000000}"/>
    <hyperlink ref="AN89" r:id="rId205" xr:uid="{00000000-0004-0000-0000-0000CC000000}"/>
    <hyperlink ref="AD90" r:id="rId206" xr:uid="{00000000-0004-0000-0000-0000CD000000}"/>
    <hyperlink ref="AN90" r:id="rId207" xr:uid="{00000000-0004-0000-0000-0000CE000000}"/>
    <hyperlink ref="AD91" r:id="rId208" xr:uid="{00000000-0004-0000-0000-0000CF000000}"/>
    <hyperlink ref="AN91" r:id="rId209" xr:uid="{00000000-0004-0000-0000-0000D0000000}"/>
    <hyperlink ref="AD92" r:id="rId210" xr:uid="{00000000-0004-0000-0000-0000D1000000}"/>
    <hyperlink ref="AN92" r:id="rId211" xr:uid="{00000000-0004-0000-0000-0000D2000000}"/>
    <hyperlink ref="AD93" r:id="rId212" xr:uid="{00000000-0004-0000-0000-0000D3000000}"/>
    <hyperlink ref="AN93" r:id="rId213" xr:uid="{00000000-0004-0000-0000-0000D4000000}"/>
    <hyperlink ref="AD94" r:id="rId214" xr:uid="{00000000-0004-0000-0000-0000D5000000}"/>
    <hyperlink ref="AD95" r:id="rId215" xr:uid="{00000000-0004-0000-0000-0000D6000000}"/>
    <hyperlink ref="AN95" r:id="rId216" xr:uid="{00000000-0004-0000-0000-0000D7000000}"/>
    <hyperlink ref="AD96" r:id="rId217" xr:uid="{00000000-0004-0000-0000-0000D8000000}"/>
    <hyperlink ref="AN96" r:id="rId218" xr:uid="{00000000-0004-0000-0000-0000D9000000}"/>
    <hyperlink ref="AD97" r:id="rId219" xr:uid="{00000000-0004-0000-0000-0000DA000000}"/>
    <hyperlink ref="AD98" r:id="rId220" xr:uid="{00000000-0004-0000-0000-0000DB000000}"/>
    <hyperlink ref="AD99" r:id="rId221" xr:uid="{00000000-0004-0000-0000-0000DC000000}"/>
    <hyperlink ref="AN99" r:id="rId222" xr:uid="{00000000-0004-0000-0000-0000DD000000}"/>
    <hyperlink ref="AD100" r:id="rId223" xr:uid="{00000000-0004-0000-0000-0000DE000000}"/>
    <hyperlink ref="AD101" r:id="rId224" xr:uid="{00000000-0004-0000-0000-0000DF000000}"/>
    <hyperlink ref="AN101" r:id="rId225" xr:uid="{00000000-0004-0000-0000-0000E0000000}"/>
    <hyperlink ref="AD102" r:id="rId226" xr:uid="{00000000-0004-0000-0000-0000E1000000}"/>
    <hyperlink ref="AE102" r:id="rId227" xr:uid="{00000000-0004-0000-0000-0000E2000000}"/>
    <hyperlink ref="AD103" r:id="rId228" xr:uid="{00000000-0004-0000-0000-0000E3000000}"/>
    <hyperlink ref="AN103" r:id="rId229" xr:uid="{00000000-0004-0000-0000-0000E4000000}"/>
    <hyperlink ref="AD104" r:id="rId230" xr:uid="{00000000-0004-0000-0000-0000E5000000}"/>
    <hyperlink ref="AD105" r:id="rId231" xr:uid="{00000000-0004-0000-0000-0000E6000000}"/>
    <hyperlink ref="AE105" r:id="rId232" xr:uid="{00000000-0004-0000-0000-0000E7000000}"/>
    <hyperlink ref="AD106" r:id="rId233" xr:uid="{00000000-0004-0000-0000-0000E8000000}"/>
    <hyperlink ref="AD107" r:id="rId234" xr:uid="{00000000-0004-0000-0000-0000E9000000}"/>
    <hyperlink ref="AN107" r:id="rId235" xr:uid="{00000000-0004-0000-0000-0000EA000000}"/>
    <hyperlink ref="AD108" r:id="rId236" xr:uid="{00000000-0004-0000-0000-0000EB000000}"/>
    <hyperlink ref="AD109" r:id="rId237" xr:uid="{00000000-0004-0000-0000-0000EC000000}"/>
    <hyperlink ref="AE109" r:id="rId238" xr:uid="{00000000-0004-0000-0000-0000ED000000}"/>
    <hyperlink ref="AD110" r:id="rId239" xr:uid="{00000000-0004-0000-0000-0000EE000000}"/>
    <hyperlink ref="AN110" r:id="rId240" xr:uid="{00000000-0004-0000-0000-0000EF000000}"/>
    <hyperlink ref="AD111" r:id="rId241" xr:uid="{00000000-0004-0000-0000-0000F0000000}"/>
    <hyperlink ref="AD112" r:id="rId242" xr:uid="{00000000-0004-0000-0000-0000F1000000}"/>
    <hyperlink ref="AN112" r:id="rId243" xr:uid="{00000000-0004-0000-0000-0000F2000000}"/>
    <hyperlink ref="AD113" r:id="rId244" xr:uid="{00000000-0004-0000-0000-0000F3000000}"/>
    <hyperlink ref="AE113" r:id="rId245" xr:uid="{00000000-0004-0000-0000-0000F4000000}"/>
    <hyperlink ref="AD114" r:id="rId246" xr:uid="{00000000-0004-0000-0000-0000F5000000}"/>
    <hyperlink ref="AN114" r:id="rId247" xr:uid="{00000000-0004-0000-0000-0000F6000000}"/>
    <hyperlink ref="AD115" r:id="rId248" xr:uid="{00000000-0004-0000-0000-0000F7000000}"/>
    <hyperlink ref="AN115" r:id="rId249" xr:uid="{00000000-0004-0000-0000-0000F8000000}"/>
    <hyperlink ref="AD116" r:id="rId250" xr:uid="{00000000-0004-0000-0000-0000F9000000}"/>
    <hyperlink ref="AN116" r:id="rId251" xr:uid="{00000000-0004-0000-0000-0000FA000000}"/>
    <hyperlink ref="AD117" r:id="rId252" xr:uid="{00000000-0004-0000-0000-0000FB000000}"/>
    <hyperlink ref="AD118" r:id="rId253" xr:uid="{00000000-0004-0000-0000-0000FC000000}"/>
    <hyperlink ref="AN118" r:id="rId254" xr:uid="{00000000-0004-0000-0000-0000FD000000}"/>
    <hyperlink ref="AD119" r:id="rId255" xr:uid="{00000000-0004-0000-0000-0000FE000000}"/>
    <hyperlink ref="AN119" r:id="rId256" xr:uid="{00000000-0004-0000-0000-0000FF000000}"/>
    <hyperlink ref="AD120" r:id="rId257" xr:uid="{00000000-0004-0000-0000-000000010000}"/>
    <hyperlink ref="AN120" r:id="rId258" xr:uid="{00000000-0004-0000-0000-000001010000}"/>
    <hyperlink ref="AD121" r:id="rId259" xr:uid="{00000000-0004-0000-0000-000002010000}"/>
    <hyperlink ref="AE121" r:id="rId260" xr:uid="{00000000-0004-0000-0000-000003010000}"/>
    <hyperlink ref="AN121" r:id="rId261" xr:uid="{00000000-0004-0000-0000-000004010000}"/>
    <hyperlink ref="AD122" r:id="rId262" xr:uid="{00000000-0004-0000-0000-000005010000}"/>
    <hyperlink ref="AN122" r:id="rId263" xr:uid="{00000000-0004-0000-0000-000006010000}"/>
    <hyperlink ref="AD123" r:id="rId264" xr:uid="{00000000-0004-0000-0000-000007010000}"/>
    <hyperlink ref="AE123" r:id="rId265" xr:uid="{00000000-0004-0000-0000-000008010000}"/>
    <hyperlink ref="AD124" r:id="rId266" xr:uid="{00000000-0004-0000-0000-000009010000}"/>
    <hyperlink ref="AE124" r:id="rId267" xr:uid="{00000000-0004-0000-0000-00000A010000}"/>
    <hyperlink ref="AD125" r:id="rId268" xr:uid="{00000000-0004-0000-0000-00000B010000}"/>
    <hyperlink ref="AD126" r:id="rId269" xr:uid="{00000000-0004-0000-0000-00000C010000}"/>
    <hyperlink ref="AE126" r:id="rId270" xr:uid="{00000000-0004-0000-0000-00000D010000}"/>
    <hyperlink ref="AD127" r:id="rId271" xr:uid="{00000000-0004-0000-0000-00000E010000}"/>
    <hyperlink ref="AN127" r:id="rId272" xr:uid="{00000000-0004-0000-0000-00000F010000}"/>
    <hyperlink ref="AD128" r:id="rId273" xr:uid="{00000000-0004-0000-0000-000010010000}"/>
    <hyperlink ref="AE128" r:id="rId274" xr:uid="{00000000-0004-0000-0000-000011010000}"/>
    <hyperlink ref="AD129" r:id="rId275" xr:uid="{00000000-0004-0000-0000-000012010000}"/>
    <hyperlink ref="AN129" r:id="rId276" xr:uid="{00000000-0004-0000-0000-000013010000}"/>
    <hyperlink ref="AD130" r:id="rId277" xr:uid="{00000000-0004-0000-0000-000014010000}"/>
    <hyperlink ref="AE130" r:id="rId278" xr:uid="{00000000-0004-0000-0000-000015010000}"/>
    <hyperlink ref="AD131" r:id="rId279" xr:uid="{00000000-0004-0000-0000-000016010000}"/>
    <hyperlink ref="AE131" r:id="rId280" xr:uid="{00000000-0004-0000-0000-000017010000}"/>
    <hyperlink ref="AD132" r:id="rId281" xr:uid="{00000000-0004-0000-0000-000018010000}"/>
    <hyperlink ref="AN132" r:id="rId282" xr:uid="{00000000-0004-0000-0000-000019010000}"/>
    <hyperlink ref="AD133" r:id="rId283" xr:uid="{00000000-0004-0000-0000-00001A010000}"/>
    <hyperlink ref="AN133" r:id="rId284" xr:uid="{00000000-0004-0000-0000-00001B010000}"/>
    <hyperlink ref="AD134" r:id="rId285" xr:uid="{00000000-0004-0000-0000-00001C010000}"/>
    <hyperlink ref="AN134" r:id="rId286" xr:uid="{00000000-0004-0000-0000-00001D010000}"/>
    <hyperlink ref="AD135" r:id="rId287" xr:uid="{00000000-0004-0000-0000-00001E010000}"/>
    <hyperlink ref="AN135" r:id="rId288" xr:uid="{00000000-0004-0000-0000-00001F010000}"/>
    <hyperlink ref="AD136" r:id="rId289" xr:uid="{00000000-0004-0000-0000-000020010000}"/>
    <hyperlink ref="AN136" r:id="rId290" xr:uid="{00000000-0004-0000-0000-000021010000}"/>
    <hyperlink ref="AD137" r:id="rId291" xr:uid="{00000000-0004-0000-0000-000022010000}"/>
    <hyperlink ref="AN137" r:id="rId292" xr:uid="{00000000-0004-0000-0000-000023010000}"/>
    <hyperlink ref="AD138" r:id="rId293" xr:uid="{00000000-0004-0000-0000-000024010000}"/>
    <hyperlink ref="AN138" r:id="rId294" xr:uid="{00000000-0004-0000-0000-000025010000}"/>
    <hyperlink ref="AD139" r:id="rId295" xr:uid="{00000000-0004-0000-0000-000026010000}"/>
    <hyperlink ref="AD140" r:id="rId296" xr:uid="{00000000-0004-0000-0000-000027010000}"/>
    <hyperlink ref="AN140" r:id="rId297" xr:uid="{00000000-0004-0000-0000-000028010000}"/>
    <hyperlink ref="AD141" r:id="rId298" xr:uid="{00000000-0004-0000-0000-000029010000}"/>
    <hyperlink ref="AD142" r:id="rId299" xr:uid="{00000000-0004-0000-0000-00002A010000}"/>
    <hyperlink ref="AD143" r:id="rId300" xr:uid="{00000000-0004-0000-0000-00002B010000}"/>
    <hyperlink ref="AD144" r:id="rId301" xr:uid="{00000000-0004-0000-0000-00002C010000}"/>
    <hyperlink ref="AE144" r:id="rId302" xr:uid="{00000000-0004-0000-0000-00002D010000}"/>
    <hyperlink ref="AD145" r:id="rId303" xr:uid="{00000000-0004-0000-0000-00002E010000}"/>
    <hyperlink ref="AD146" r:id="rId304" xr:uid="{00000000-0004-0000-0000-00002F010000}"/>
    <hyperlink ref="AN146" r:id="rId305" xr:uid="{00000000-0004-0000-0000-000030010000}"/>
    <hyperlink ref="AD147" r:id="rId306" xr:uid="{00000000-0004-0000-0000-000031010000}"/>
    <hyperlink ref="AN147" r:id="rId307" xr:uid="{00000000-0004-0000-0000-000032010000}"/>
    <hyperlink ref="AD148" r:id="rId308" xr:uid="{00000000-0004-0000-0000-000033010000}"/>
    <hyperlink ref="AN148" r:id="rId309" xr:uid="{00000000-0004-0000-0000-000034010000}"/>
    <hyperlink ref="AD149" r:id="rId310" xr:uid="{00000000-0004-0000-0000-000035010000}"/>
    <hyperlink ref="AN149" r:id="rId311" xr:uid="{00000000-0004-0000-0000-000036010000}"/>
    <hyperlink ref="AD150" r:id="rId312" xr:uid="{00000000-0004-0000-0000-000037010000}"/>
    <hyperlink ref="AD151" r:id="rId313" xr:uid="{00000000-0004-0000-0000-000038010000}"/>
    <hyperlink ref="AD152" r:id="rId314" xr:uid="{00000000-0004-0000-0000-000039010000}"/>
    <hyperlink ref="AN152" r:id="rId315" xr:uid="{00000000-0004-0000-0000-00003A010000}"/>
    <hyperlink ref="AD153" r:id="rId316" xr:uid="{00000000-0004-0000-0000-00003B010000}"/>
    <hyperlink ref="AD154" r:id="rId317" xr:uid="{00000000-0004-0000-0000-00003C010000}"/>
    <hyperlink ref="AN154" r:id="rId318" xr:uid="{00000000-0004-0000-0000-00003D010000}"/>
    <hyperlink ref="AD155" r:id="rId319" xr:uid="{00000000-0004-0000-0000-00003E010000}"/>
    <hyperlink ref="AN155" r:id="rId320" xr:uid="{00000000-0004-0000-0000-00003F010000}"/>
    <hyperlink ref="AD156" r:id="rId321" xr:uid="{00000000-0004-0000-0000-000040010000}"/>
    <hyperlink ref="AD157" r:id="rId322" xr:uid="{00000000-0004-0000-0000-000041010000}"/>
    <hyperlink ref="AN157" r:id="rId323" xr:uid="{00000000-0004-0000-0000-000042010000}"/>
    <hyperlink ref="AD158" r:id="rId324" xr:uid="{00000000-0004-0000-0000-000043010000}"/>
    <hyperlink ref="AN158" r:id="rId325" xr:uid="{00000000-0004-0000-0000-000044010000}"/>
    <hyperlink ref="AD159" r:id="rId326" xr:uid="{00000000-0004-0000-0000-000045010000}"/>
    <hyperlink ref="AN159" r:id="rId327" xr:uid="{00000000-0004-0000-0000-000046010000}"/>
    <hyperlink ref="AD160" r:id="rId328" xr:uid="{00000000-0004-0000-0000-000047010000}"/>
    <hyperlink ref="AD161" r:id="rId329" xr:uid="{00000000-0004-0000-0000-000048010000}"/>
    <hyperlink ref="AD162" r:id="rId330" xr:uid="{00000000-0004-0000-0000-000049010000}"/>
    <hyperlink ref="AN162" r:id="rId331" xr:uid="{00000000-0004-0000-0000-00004A010000}"/>
    <hyperlink ref="AD163" r:id="rId332" xr:uid="{00000000-0004-0000-0000-00004B010000}"/>
    <hyperlink ref="AN163" r:id="rId333" xr:uid="{00000000-0004-0000-0000-00004C010000}"/>
    <hyperlink ref="AD164" r:id="rId334" xr:uid="{00000000-0004-0000-0000-00004D010000}"/>
    <hyperlink ref="AD165" r:id="rId335" xr:uid="{00000000-0004-0000-0000-00004E010000}"/>
    <hyperlink ref="AD166" r:id="rId336" xr:uid="{00000000-0004-0000-0000-00004F010000}"/>
    <hyperlink ref="AD167" r:id="rId337" xr:uid="{00000000-0004-0000-0000-000050010000}"/>
    <hyperlink ref="AD168" r:id="rId338" xr:uid="{00000000-0004-0000-0000-000051010000}"/>
    <hyperlink ref="AN168" r:id="rId339" xr:uid="{00000000-0004-0000-0000-000052010000}"/>
    <hyperlink ref="AD169" r:id="rId340" xr:uid="{00000000-0004-0000-0000-000053010000}"/>
    <hyperlink ref="AD170" r:id="rId341" xr:uid="{00000000-0004-0000-0000-000054010000}"/>
    <hyperlink ref="AN170" r:id="rId342" xr:uid="{00000000-0004-0000-0000-000055010000}"/>
    <hyperlink ref="AD171" r:id="rId343" xr:uid="{00000000-0004-0000-0000-000056010000}"/>
    <hyperlink ref="AE171" r:id="rId344" xr:uid="{00000000-0004-0000-0000-000057010000}"/>
    <hyperlink ref="AN171" r:id="rId345" xr:uid="{00000000-0004-0000-0000-000058010000}"/>
    <hyperlink ref="AD172" r:id="rId346" xr:uid="{00000000-0004-0000-0000-000059010000}"/>
    <hyperlink ref="AE172" r:id="rId347" xr:uid="{00000000-0004-0000-0000-00005A010000}"/>
    <hyperlink ref="AN172" r:id="rId348" xr:uid="{00000000-0004-0000-0000-00005B010000}"/>
    <hyperlink ref="AD173" r:id="rId349" xr:uid="{00000000-0004-0000-0000-00005C010000}"/>
    <hyperlink ref="AE173" r:id="rId350" xr:uid="{00000000-0004-0000-0000-00005D010000}"/>
    <hyperlink ref="AF173" r:id="rId351" xr:uid="{00000000-0004-0000-0000-00005E010000}"/>
    <hyperlink ref="AN173" r:id="rId352" xr:uid="{00000000-0004-0000-0000-00005F010000}"/>
    <hyperlink ref="AD174" r:id="rId353" xr:uid="{00000000-0004-0000-0000-000060010000}"/>
    <hyperlink ref="AN174" r:id="rId354" xr:uid="{00000000-0004-0000-0000-000061010000}"/>
    <hyperlink ref="AD175" r:id="rId355" xr:uid="{00000000-0004-0000-0000-000062010000}"/>
    <hyperlink ref="AE175" r:id="rId356" xr:uid="{00000000-0004-0000-0000-000063010000}"/>
    <hyperlink ref="AF175" r:id="rId357" xr:uid="{00000000-0004-0000-0000-000064010000}"/>
    <hyperlink ref="AG175" r:id="rId358" xr:uid="{00000000-0004-0000-0000-000065010000}"/>
    <hyperlink ref="AN175" r:id="rId359" xr:uid="{00000000-0004-0000-0000-000066010000}"/>
    <hyperlink ref="AD176" r:id="rId360" xr:uid="{00000000-0004-0000-0000-000067010000}"/>
    <hyperlink ref="AE176" r:id="rId361" xr:uid="{00000000-0004-0000-0000-000068010000}"/>
    <hyperlink ref="AD177" r:id="rId362" xr:uid="{00000000-0004-0000-0000-000069010000}"/>
    <hyperlink ref="AE177" r:id="rId363" xr:uid="{00000000-0004-0000-0000-00006A010000}"/>
    <hyperlink ref="AF177" r:id="rId364" xr:uid="{00000000-0004-0000-0000-00006B010000}"/>
    <hyperlink ref="AN177" r:id="rId365" xr:uid="{00000000-0004-0000-0000-00006C010000}"/>
    <hyperlink ref="AD178" r:id="rId366" xr:uid="{00000000-0004-0000-0000-00006D010000}"/>
    <hyperlink ref="AE178" r:id="rId367" xr:uid="{00000000-0004-0000-0000-00006E010000}"/>
    <hyperlink ref="AF178" r:id="rId368" xr:uid="{00000000-0004-0000-0000-00006F010000}"/>
    <hyperlink ref="AG178" r:id="rId369" xr:uid="{00000000-0004-0000-0000-000070010000}"/>
    <hyperlink ref="AH178" r:id="rId370" xr:uid="{00000000-0004-0000-0000-000071010000}"/>
    <hyperlink ref="AI178" r:id="rId371" xr:uid="{00000000-0004-0000-0000-000072010000}"/>
    <hyperlink ref="AJ178" r:id="rId372" xr:uid="{00000000-0004-0000-0000-000073010000}"/>
    <hyperlink ref="AK178" r:id="rId373" xr:uid="{00000000-0004-0000-0000-000074010000}"/>
    <hyperlink ref="AL178" r:id="rId374" xr:uid="{00000000-0004-0000-0000-000075010000}"/>
    <hyperlink ref="AN178" r:id="rId375" xr:uid="{00000000-0004-0000-0000-000076010000}"/>
    <hyperlink ref="AD179" r:id="rId376" xr:uid="{00000000-0004-0000-0000-000077010000}"/>
    <hyperlink ref="AN179" r:id="rId377" xr:uid="{00000000-0004-0000-0000-000078010000}"/>
    <hyperlink ref="AD180" r:id="rId378" xr:uid="{00000000-0004-0000-0000-000079010000}"/>
    <hyperlink ref="AD181" r:id="rId379" xr:uid="{00000000-0004-0000-0000-00007A010000}"/>
    <hyperlink ref="AN181" r:id="rId380" xr:uid="{00000000-0004-0000-0000-00007B010000}"/>
    <hyperlink ref="AD182" r:id="rId381" xr:uid="{00000000-0004-0000-0000-00007C010000}"/>
    <hyperlink ref="AN182" r:id="rId382" xr:uid="{00000000-0004-0000-0000-00007D010000}"/>
    <hyperlink ref="AD183" r:id="rId383" xr:uid="{00000000-0004-0000-0000-00007E010000}"/>
    <hyperlink ref="AN183" r:id="rId384" xr:uid="{00000000-0004-0000-0000-00007F010000}"/>
    <hyperlink ref="AD184" r:id="rId385" xr:uid="{00000000-0004-0000-0000-000080010000}"/>
    <hyperlink ref="AN184" r:id="rId386" xr:uid="{00000000-0004-0000-0000-000081010000}"/>
    <hyperlink ref="AD185" r:id="rId387" xr:uid="{00000000-0004-0000-0000-000082010000}"/>
    <hyperlink ref="AN185" r:id="rId388" xr:uid="{00000000-0004-0000-0000-000083010000}"/>
    <hyperlink ref="AD186" r:id="rId389" xr:uid="{00000000-0004-0000-0000-000084010000}"/>
    <hyperlink ref="AN186" r:id="rId390" xr:uid="{00000000-0004-0000-0000-000085010000}"/>
    <hyperlink ref="AD187" r:id="rId391" xr:uid="{00000000-0004-0000-0000-000086010000}"/>
    <hyperlink ref="AN187" r:id="rId392" xr:uid="{00000000-0004-0000-0000-000087010000}"/>
    <hyperlink ref="AD188" r:id="rId393" xr:uid="{00000000-0004-0000-0000-000088010000}"/>
    <hyperlink ref="AN188" r:id="rId394" xr:uid="{00000000-0004-0000-0000-000089010000}"/>
    <hyperlink ref="AD189" r:id="rId395" xr:uid="{00000000-0004-0000-0000-00008A010000}"/>
    <hyperlink ref="AN189" r:id="rId396" xr:uid="{00000000-0004-0000-0000-00008B010000}"/>
    <hyperlink ref="AD190" r:id="rId397" xr:uid="{00000000-0004-0000-0000-00008C010000}"/>
    <hyperlink ref="AD191" r:id="rId398" xr:uid="{00000000-0004-0000-0000-00008D010000}"/>
    <hyperlink ref="AN191" r:id="rId399" xr:uid="{00000000-0004-0000-0000-00008E010000}"/>
    <hyperlink ref="AD192" r:id="rId400" xr:uid="{00000000-0004-0000-0000-00008F010000}"/>
    <hyperlink ref="AD193" r:id="rId401" xr:uid="{00000000-0004-0000-0000-000090010000}"/>
    <hyperlink ref="AD194" r:id="rId402" xr:uid="{00000000-0004-0000-0000-000091010000}"/>
    <hyperlink ref="AD195" r:id="rId403" xr:uid="{00000000-0004-0000-0000-000092010000}"/>
    <hyperlink ref="AN195" r:id="rId404" xr:uid="{00000000-0004-0000-0000-000093010000}"/>
    <hyperlink ref="AD196" r:id="rId405" xr:uid="{00000000-0004-0000-0000-000094010000}"/>
    <hyperlink ref="AN196" r:id="rId406" xr:uid="{00000000-0004-0000-0000-000095010000}"/>
    <hyperlink ref="AD197" r:id="rId407" xr:uid="{00000000-0004-0000-0000-000096010000}"/>
    <hyperlink ref="AN197" r:id="rId408" xr:uid="{00000000-0004-0000-0000-000097010000}"/>
    <hyperlink ref="AD198" r:id="rId409" xr:uid="{00000000-0004-0000-0000-000098010000}"/>
    <hyperlink ref="AN198" r:id="rId410" xr:uid="{00000000-0004-0000-0000-000099010000}"/>
    <hyperlink ref="AD199" r:id="rId411" xr:uid="{00000000-0004-0000-0000-00009A010000}"/>
    <hyperlink ref="AD200" r:id="rId412" xr:uid="{00000000-0004-0000-0000-00009B010000}"/>
    <hyperlink ref="AD201" r:id="rId413" xr:uid="{00000000-0004-0000-0000-00009C010000}"/>
    <hyperlink ref="AD202" r:id="rId414" xr:uid="{00000000-0004-0000-0000-00009D010000}"/>
    <hyperlink ref="AN202" r:id="rId415" xr:uid="{00000000-0004-0000-0000-00009E010000}"/>
    <hyperlink ref="AD203" r:id="rId416" xr:uid="{00000000-0004-0000-0000-00009F010000}"/>
    <hyperlink ref="AD204" r:id="rId417" xr:uid="{00000000-0004-0000-0000-0000A0010000}"/>
    <hyperlink ref="AN204" r:id="rId418" xr:uid="{00000000-0004-0000-0000-0000A1010000}"/>
    <hyperlink ref="AD205" r:id="rId419" xr:uid="{00000000-0004-0000-0000-0000A2010000}"/>
    <hyperlink ref="AE205" r:id="rId420" xr:uid="{00000000-0004-0000-0000-0000A3010000}"/>
    <hyperlink ref="AF205" r:id="rId421" xr:uid="{00000000-0004-0000-0000-0000A4010000}"/>
    <hyperlink ref="AD206" r:id="rId422" xr:uid="{00000000-0004-0000-0000-0000A5010000}"/>
    <hyperlink ref="AN206" r:id="rId423" xr:uid="{00000000-0004-0000-0000-0000A6010000}"/>
    <hyperlink ref="AD207" r:id="rId424" xr:uid="{00000000-0004-0000-0000-0000A7010000}"/>
    <hyperlink ref="AD208" r:id="rId425" xr:uid="{00000000-0004-0000-0000-0000A8010000}"/>
    <hyperlink ref="AE208" r:id="rId426" xr:uid="{00000000-0004-0000-0000-0000A9010000}"/>
    <hyperlink ref="AD209" r:id="rId427" xr:uid="{00000000-0004-0000-0000-0000AA010000}"/>
    <hyperlink ref="AN209" r:id="rId428" xr:uid="{00000000-0004-0000-0000-0000AB010000}"/>
    <hyperlink ref="AD210" r:id="rId429" xr:uid="{00000000-0004-0000-0000-0000AC010000}"/>
    <hyperlink ref="AN210" r:id="rId430" xr:uid="{00000000-0004-0000-0000-0000AD010000}"/>
    <hyperlink ref="AD211" r:id="rId431" xr:uid="{00000000-0004-0000-0000-0000AE010000}"/>
    <hyperlink ref="AN211" r:id="rId432" xr:uid="{00000000-0004-0000-0000-0000AF010000}"/>
    <hyperlink ref="AD212" r:id="rId433" xr:uid="{00000000-0004-0000-0000-0000B0010000}"/>
    <hyperlink ref="AN212" r:id="rId434" xr:uid="{00000000-0004-0000-0000-0000B1010000}"/>
    <hyperlink ref="AD213" r:id="rId435" xr:uid="{00000000-0004-0000-0000-0000B2010000}"/>
    <hyperlink ref="AD214" r:id="rId436" xr:uid="{00000000-0004-0000-0000-0000B3010000}"/>
    <hyperlink ref="AN214" r:id="rId437" xr:uid="{00000000-0004-0000-0000-0000B4010000}"/>
    <hyperlink ref="AD215" r:id="rId438" xr:uid="{00000000-0004-0000-0000-0000B5010000}"/>
    <hyperlink ref="AN215" r:id="rId439" xr:uid="{00000000-0004-0000-0000-0000B6010000}"/>
    <hyperlink ref="AD216" r:id="rId440" xr:uid="{00000000-0004-0000-0000-0000B7010000}"/>
    <hyperlink ref="AD217" r:id="rId441" xr:uid="{00000000-0004-0000-0000-0000B8010000}"/>
    <hyperlink ref="AN217" r:id="rId442" xr:uid="{00000000-0004-0000-0000-0000B9010000}"/>
    <hyperlink ref="AD218" r:id="rId443" xr:uid="{00000000-0004-0000-0000-0000BA010000}"/>
    <hyperlink ref="AD219" r:id="rId444" xr:uid="{00000000-0004-0000-0000-0000BB010000}"/>
    <hyperlink ref="AD220" r:id="rId445" xr:uid="{00000000-0004-0000-0000-0000BC010000}"/>
    <hyperlink ref="AN220" r:id="rId446" xr:uid="{00000000-0004-0000-0000-0000BD010000}"/>
    <hyperlink ref="AD221" r:id="rId447" xr:uid="{00000000-0004-0000-0000-0000BE010000}"/>
    <hyperlink ref="AN221" r:id="rId448" xr:uid="{00000000-0004-0000-0000-0000BF010000}"/>
    <hyperlink ref="AD222" r:id="rId449" xr:uid="{00000000-0004-0000-0000-0000C0010000}"/>
    <hyperlink ref="AN222" r:id="rId450" xr:uid="{00000000-0004-0000-0000-0000C1010000}"/>
    <hyperlink ref="AD223" r:id="rId451" xr:uid="{00000000-0004-0000-0000-0000C2010000}"/>
    <hyperlink ref="AE223" r:id="rId452" xr:uid="{00000000-0004-0000-0000-0000C3010000}"/>
    <hyperlink ref="AD224" r:id="rId453" xr:uid="{00000000-0004-0000-0000-0000C4010000}"/>
    <hyperlink ref="AN224" r:id="rId454" xr:uid="{00000000-0004-0000-0000-0000C5010000}"/>
    <hyperlink ref="AD225" r:id="rId455" xr:uid="{00000000-0004-0000-0000-0000C6010000}"/>
    <hyperlink ref="AD226" r:id="rId456" xr:uid="{00000000-0004-0000-0000-0000C7010000}"/>
    <hyperlink ref="AN226" r:id="rId457" xr:uid="{00000000-0004-0000-0000-0000C8010000}"/>
    <hyperlink ref="AD227" r:id="rId458" xr:uid="{00000000-0004-0000-0000-0000C9010000}"/>
    <hyperlink ref="AN227" r:id="rId459" xr:uid="{00000000-0004-0000-0000-0000CA010000}"/>
    <hyperlink ref="AD228" r:id="rId460" xr:uid="{00000000-0004-0000-0000-0000CB010000}"/>
    <hyperlink ref="AN228" r:id="rId461" xr:uid="{00000000-0004-0000-0000-0000CC010000}"/>
    <hyperlink ref="AD229" r:id="rId462" xr:uid="{00000000-0004-0000-0000-0000CD010000}"/>
    <hyperlink ref="AD230" r:id="rId463" xr:uid="{00000000-0004-0000-0000-0000CE010000}"/>
    <hyperlink ref="AN230" r:id="rId464" xr:uid="{00000000-0004-0000-0000-0000CF010000}"/>
    <hyperlink ref="AD231" r:id="rId465" xr:uid="{00000000-0004-0000-0000-0000D0010000}"/>
    <hyperlink ref="AN231" r:id="rId466" xr:uid="{00000000-0004-0000-0000-0000D1010000}"/>
    <hyperlink ref="AD232" r:id="rId467" xr:uid="{00000000-0004-0000-0000-0000D2010000}"/>
    <hyperlink ref="AN232" r:id="rId468" xr:uid="{00000000-0004-0000-0000-0000D3010000}"/>
    <hyperlink ref="AD233" r:id="rId469" xr:uid="{00000000-0004-0000-0000-0000D4010000}"/>
    <hyperlink ref="AE233" r:id="rId470" xr:uid="{00000000-0004-0000-0000-0000D5010000}"/>
    <hyperlink ref="AF233" r:id="rId471" xr:uid="{00000000-0004-0000-0000-0000D6010000}"/>
    <hyperlink ref="AG233" r:id="rId472" xr:uid="{00000000-0004-0000-0000-0000D7010000}"/>
    <hyperlink ref="AH233" r:id="rId473" xr:uid="{00000000-0004-0000-0000-0000D8010000}"/>
    <hyperlink ref="AI233" r:id="rId474" xr:uid="{00000000-0004-0000-0000-0000D9010000}"/>
    <hyperlink ref="AJ233" r:id="rId475" xr:uid="{00000000-0004-0000-0000-0000DA010000}"/>
    <hyperlink ref="AK233" r:id="rId476" xr:uid="{00000000-0004-0000-0000-0000DB010000}"/>
    <hyperlink ref="AD234" r:id="rId477" xr:uid="{00000000-0004-0000-0000-0000DC01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44140625" defaultRowHeight="15" customHeight="1" x14ac:dyDescent="0.3"/>
  <cols>
    <col min="1" max="1" width="13" customWidth="1"/>
    <col min="2" max="2" width="46" customWidth="1"/>
    <col min="3" max="3" width="13" customWidth="1"/>
    <col min="4" max="4" width="14" customWidth="1"/>
    <col min="5" max="8" width="13" customWidth="1"/>
    <col min="9" max="10" width="14" customWidth="1"/>
    <col min="11" max="14" width="13" customWidth="1"/>
    <col min="15" max="16" width="14" customWidth="1"/>
    <col min="17" max="20" width="13" customWidth="1"/>
    <col min="21" max="21" width="14" customWidth="1"/>
    <col min="22" max="37" width="13" customWidth="1"/>
    <col min="38" max="38" width="15" customWidth="1"/>
    <col min="39" max="39" width="15.6640625" customWidth="1"/>
    <col min="40" max="40" width="16.6640625" customWidth="1"/>
    <col min="41" max="41" width="16.33203125" customWidth="1"/>
    <col min="42" max="42" width="25" customWidth="1"/>
    <col min="43" max="43" width="14" customWidth="1"/>
    <col min="44" max="44" width="18.44140625" customWidth="1"/>
    <col min="45" max="46" width="13" customWidth="1"/>
  </cols>
  <sheetData>
    <row r="1" spans="1:46" ht="14.25" customHeight="1" x14ac:dyDescent="0.3">
      <c r="A1" s="1" t="s">
        <v>0</v>
      </c>
      <c r="B1" s="1" t="s">
        <v>1</v>
      </c>
      <c r="C1" s="1" t="s">
        <v>55</v>
      </c>
      <c r="D1" s="1" t="s">
        <v>58</v>
      </c>
      <c r="E1" s="1" t="s">
        <v>61</v>
      </c>
      <c r="F1" s="1" t="s">
        <v>63</v>
      </c>
      <c r="G1" s="1" t="s">
        <v>66</v>
      </c>
      <c r="H1" s="1" t="s">
        <v>68</v>
      </c>
      <c r="I1" s="1" t="s">
        <v>71</v>
      </c>
      <c r="J1" s="1" t="s">
        <v>72</v>
      </c>
      <c r="K1" s="1" t="s">
        <v>75</v>
      </c>
      <c r="L1" s="1" t="s">
        <v>77</v>
      </c>
      <c r="M1" s="1" t="s">
        <v>85</v>
      </c>
      <c r="N1" s="1" t="s">
        <v>87</v>
      </c>
      <c r="O1" s="1" t="s">
        <v>89</v>
      </c>
      <c r="P1" s="1" t="s">
        <v>90</v>
      </c>
      <c r="Q1" s="1" t="s">
        <v>92</v>
      </c>
      <c r="R1" s="1" t="s">
        <v>94</v>
      </c>
      <c r="S1" s="1" t="s">
        <v>98</v>
      </c>
      <c r="T1" s="1" t="s">
        <v>101</v>
      </c>
      <c r="U1" s="1" t="s">
        <v>103</v>
      </c>
      <c r="V1" s="1" t="s">
        <v>104</v>
      </c>
      <c r="W1" s="1" t="s">
        <v>106</v>
      </c>
      <c r="X1" s="1" t="s">
        <v>107</v>
      </c>
      <c r="Y1" s="1" t="s">
        <v>18</v>
      </c>
      <c r="Z1" s="1" t="s">
        <v>20</v>
      </c>
      <c r="AA1" s="1" t="s">
        <v>60</v>
      </c>
      <c r="AB1" s="1" t="s">
        <v>64</v>
      </c>
      <c r="AC1" s="1" t="s">
        <v>67</v>
      </c>
      <c r="AD1" s="1" t="s">
        <v>112</v>
      </c>
      <c r="AE1" s="1" t="s">
        <v>113</v>
      </c>
      <c r="AF1" s="1" t="s">
        <v>115</v>
      </c>
      <c r="AG1" s="1" t="s">
        <v>116</v>
      </c>
      <c r="AH1" s="1" t="s">
        <v>118</v>
      </c>
      <c r="AI1" s="1" t="s">
        <v>119</v>
      </c>
      <c r="AJ1" s="1" t="s">
        <v>120</v>
      </c>
      <c r="AK1" s="1" t="s">
        <v>121</v>
      </c>
      <c r="AL1" s="1" t="s">
        <v>123</v>
      </c>
      <c r="AM1" s="1" t="s">
        <v>124</v>
      </c>
      <c r="AN1" s="1" t="s">
        <v>126</v>
      </c>
      <c r="AO1" s="1" t="s">
        <v>128</v>
      </c>
      <c r="AP1" s="1" t="s">
        <v>129</v>
      </c>
      <c r="AQ1" s="1" t="s">
        <v>130</v>
      </c>
      <c r="AR1" s="1" t="s">
        <v>131</v>
      </c>
      <c r="AS1" s="1" t="s">
        <v>149</v>
      </c>
      <c r="AT1" s="1" t="s">
        <v>151</v>
      </c>
    </row>
    <row r="2" spans="1:46" ht="14.25" customHeight="1" x14ac:dyDescent="0.3">
      <c r="A2" s="3" t="s">
        <v>152</v>
      </c>
      <c r="B2" s="3" t="s">
        <v>153</v>
      </c>
      <c r="C2" s="3" t="s">
        <v>154</v>
      </c>
      <c r="D2" s="3">
        <v>0</v>
      </c>
      <c r="E2" s="3">
        <v>0</v>
      </c>
      <c r="F2" s="3">
        <v>0</v>
      </c>
      <c r="G2" s="3">
        <v>0</v>
      </c>
      <c r="H2" s="3">
        <v>0</v>
      </c>
      <c r="J2" s="3">
        <v>43</v>
      </c>
      <c r="K2" s="3">
        <v>43</v>
      </c>
      <c r="L2" s="3">
        <v>11327633.449999999</v>
      </c>
      <c r="M2" s="3">
        <v>908187</v>
      </c>
      <c r="N2" s="3">
        <v>82</v>
      </c>
      <c r="O2" s="3" t="s">
        <v>160</v>
      </c>
      <c r="P2" s="3">
        <v>3</v>
      </c>
      <c r="Q2" s="3">
        <v>3</v>
      </c>
      <c r="R2" s="3">
        <v>393775.17</v>
      </c>
      <c r="S2" s="3">
        <v>58640</v>
      </c>
      <c r="T2" s="3">
        <v>6</v>
      </c>
      <c r="U2" s="3" t="s">
        <v>161</v>
      </c>
      <c r="V2" s="3">
        <v>46</v>
      </c>
      <c r="W2" s="3">
        <v>46</v>
      </c>
      <c r="X2" s="3">
        <v>11721408.619999999</v>
      </c>
      <c r="Y2" s="3">
        <v>966827</v>
      </c>
      <c r="Z2" s="3">
        <v>88</v>
      </c>
      <c r="AA2" s="3" t="s">
        <v>164</v>
      </c>
      <c r="AB2" s="3" t="s">
        <v>165</v>
      </c>
      <c r="AC2" s="3" t="s">
        <v>166</v>
      </c>
      <c r="AD2" s="3" t="s">
        <v>167</v>
      </c>
      <c r="AE2" s="3" t="s">
        <v>156</v>
      </c>
      <c r="AF2" s="3">
        <v>57</v>
      </c>
      <c r="AG2" s="3">
        <v>0</v>
      </c>
      <c r="AH2" s="3">
        <v>0</v>
      </c>
      <c r="AI2" s="3">
        <v>0</v>
      </c>
      <c r="AJ2" s="3">
        <v>0</v>
      </c>
      <c r="AK2" s="3">
        <v>0</v>
      </c>
      <c r="AL2" s="3">
        <v>42</v>
      </c>
      <c r="AM2" s="3">
        <v>21</v>
      </c>
      <c r="AN2" s="3">
        <v>19</v>
      </c>
      <c r="AO2" s="3">
        <v>22</v>
      </c>
      <c r="AP2" s="3">
        <v>19</v>
      </c>
      <c r="AQ2" s="3">
        <v>0</v>
      </c>
      <c r="AS2" s="3">
        <v>0</v>
      </c>
      <c r="AT2" s="3">
        <v>8</v>
      </c>
    </row>
    <row r="3" spans="1:46" ht="14.25" customHeight="1" x14ac:dyDescent="0.3">
      <c r="A3" s="3" t="s">
        <v>29</v>
      </c>
      <c r="B3" s="3" t="s">
        <v>95</v>
      </c>
      <c r="C3" s="3" t="s">
        <v>154</v>
      </c>
      <c r="D3" s="3">
        <v>0</v>
      </c>
      <c r="E3" s="3">
        <v>0</v>
      </c>
      <c r="F3" s="3">
        <v>0</v>
      </c>
      <c r="G3" s="3">
        <v>0</v>
      </c>
      <c r="H3" s="3">
        <v>0</v>
      </c>
      <c r="J3" s="3">
        <v>35</v>
      </c>
      <c r="K3" s="3">
        <v>35</v>
      </c>
      <c r="L3" s="3">
        <v>6552453.0099999998</v>
      </c>
      <c r="M3" s="3">
        <v>761240</v>
      </c>
      <c r="N3" s="3">
        <v>68</v>
      </c>
      <c r="O3" s="3" t="s">
        <v>168</v>
      </c>
      <c r="P3" s="3">
        <v>1</v>
      </c>
      <c r="Q3" s="3">
        <v>1</v>
      </c>
      <c r="R3" s="3">
        <v>134408.49</v>
      </c>
      <c r="S3" s="3">
        <v>18975</v>
      </c>
      <c r="T3" s="3">
        <v>2</v>
      </c>
      <c r="U3" s="3" t="s">
        <v>100</v>
      </c>
      <c r="V3" s="3">
        <v>36</v>
      </c>
      <c r="W3" s="3">
        <v>36</v>
      </c>
      <c r="X3" s="3">
        <v>6686861.5099999998</v>
      </c>
      <c r="Y3" s="3">
        <v>780215</v>
      </c>
      <c r="Z3" s="3">
        <v>70</v>
      </c>
      <c r="AA3" s="3" t="s">
        <v>173</v>
      </c>
      <c r="AB3" s="3" t="s">
        <v>165</v>
      </c>
      <c r="AC3" s="3" t="s">
        <v>174</v>
      </c>
      <c r="AD3" s="3" t="s">
        <v>167</v>
      </c>
      <c r="AE3" s="3" t="s">
        <v>175</v>
      </c>
      <c r="AF3" s="3">
        <v>39</v>
      </c>
      <c r="AG3" s="3">
        <v>4</v>
      </c>
      <c r="AH3" s="3">
        <v>0</v>
      </c>
      <c r="AI3" s="3">
        <v>0</v>
      </c>
      <c r="AJ3" s="3">
        <v>0</v>
      </c>
      <c r="AK3" s="3">
        <v>0</v>
      </c>
      <c r="AL3" s="3">
        <v>28</v>
      </c>
      <c r="AM3" s="3">
        <v>2</v>
      </c>
      <c r="AN3" s="3">
        <v>24</v>
      </c>
      <c r="AO3" s="3">
        <v>16</v>
      </c>
      <c r="AP3" s="3">
        <v>23</v>
      </c>
      <c r="AQ3" s="3">
        <v>0</v>
      </c>
      <c r="AS3" s="3">
        <v>0</v>
      </c>
      <c r="AT3" s="3">
        <v>3</v>
      </c>
    </row>
    <row r="4" spans="1:46" ht="14.25" customHeight="1" x14ac:dyDescent="0.3">
      <c r="A4" s="3" t="s">
        <v>177</v>
      </c>
      <c r="B4" s="3" t="s">
        <v>179</v>
      </c>
      <c r="C4" s="3" t="s">
        <v>180</v>
      </c>
      <c r="D4" s="3">
        <v>13</v>
      </c>
      <c r="E4" s="3">
        <v>13</v>
      </c>
      <c r="F4" s="3">
        <v>1240055.8799999999</v>
      </c>
      <c r="G4" s="3">
        <v>0</v>
      </c>
      <c r="H4" s="3">
        <v>0</v>
      </c>
      <c r="I4" s="3" t="s">
        <v>183</v>
      </c>
      <c r="J4" s="3">
        <v>20</v>
      </c>
      <c r="K4" s="3">
        <v>20</v>
      </c>
      <c r="L4" s="3">
        <v>2877331.57</v>
      </c>
      <c r="M4" s="3">
        <v>331260</v>
      </c>
      <c r="N4" s="3">
        <v>20</v>
      </c>
      <c r="O4" s="3" t="s">
        <v>185</v>
      </c>
      <c r="P4" s="3">
        <v>2</v>
      </c>
      <c r="Q4" s="3">
        <v>2</v>
      </c>
      <c r="R4" s="3">
        <v>67334.78</v>
      </c>
      <c r="S4" s="3">
        <v>9720</v>
      </c>
      <c r="T4" s="3">
        <v>2</v>
      </c>
      <c r="U4" s="3" t="s">
        <v>186</v>
      </c>
      <c r="V4" s="3">
        <v>35</v>
      </c>
      <c r="W4" s="3">
        <v>35</v>
      </c>
      <c r="X4" s="3">
        <v>4184722.23</v>
      </c>
      <c r="Y4" s="3">
        <v>340980</v>
      </c>
      <c r="Z4" s="3">
        <v>22</v>
      </c>
      <c r="AA4" s="3" t="s">
        <v>189</v>
      </c>
      <c r="AB4" s="3" t="s">
        <v>191</v>
      </c>
      <c r="AC4" s="3" t="s">
        <v>192</v>
      </c>
      <c r="AD4" s="3" t="s">
        <v>194</v>
      </c>
      <c r="AE4" s="3" t="s">
        <v>195</v>
      </c>
      <c r="AF4" s="3">
        <v>39</v>
      </c>
      <c r="AG4" s="3">
        <v>27</v>
      </c>
      <c r="AH4" s="3">
        <v>0</v>
      </c>
      <c r="AI4" s="3">
        <v>0</v>
      </c>
      <c r="AJ4" s="3">
        <v>0</v>
      </c>
      <c r="AK4" s="3">
        <v>0</v>
      </c>
      <c r="AL4" s="3">
        <v>0</v>
      </c>
      <c r="AM4" s="3">
        <v>1</v>
      </c>
      <c r="AN4" s="3">
        <v>33</v>
      </c>
      <c r="AO4" s="3">
        <v>0</v>
      </c>
      <c r="AP4" s="3">
        <v>34</v>
      </c>
      <c r="AQ4" s="3">
        <v>0</v>
      </c>
      <c r="AS4" s="3">
        <v>1</v>
      </c>
      <c r="AT4" s="3">
        <v>0</v>
      </c>
    </row>
    <row r="5" spans="1:46" ht="14.25" customHeight="1" x14ac:dyDescent="0.3">
      <c r="A5" s="3" t="s">
        <v>197</v>
      </c>
      <c r="B5" s="3" t="s">
        <v>198</v>
      </c>
      <c r="C5" s="3" t="s">
        <v>180</v>
      </c>
      <c r="D5" s="3">
        <v>14</v>
      </c>
      <c r="E5" s="3">
        <v>14</v>
      </c>
      <c r="F5" s="3">
        <v>1709502.01</v>
      </c>
      <c r="G5" s="3">
        <v>38975</v>
      </c>
      <c r="H5" s="3">
        <v>2</v>
      </c>
      <c r="I5" s="3" t="s">
        <v>199</v>
      </c>
      <c r="J5" s="3">
        <v>16</v>
      </c>
      <c r="K5" s="3">
        <v>16</v>
      </c>
      <c r="L5" s="3">
        <v>2540003.79</v>
      </c>
      <c r="M5" s="3">
        <v>182430</v>
      </c>
      <c r="N5" s="3">
        <v>11</v>
      </c>
      <c r="O5" s="3" t="s">
        <v>200</v>
      </c>
      <c r="P5" s="3">
        <v>3</v>
      </c>
      <c r="Q5" s="3">
        <v>3</v>
      </c>
      <c r="R5" s="3">
        <v>166105.94</v>
      </c>
      <c r="S5" s="3">
        <v>6145</v>
      </c>
      <c r="T5" s="3">
        <v>3</v>
      </c>
      <c r="U5" s="3" t="s">
        <v>201</v>
      </c>
      <c r="V5" s="3">
        <v>33</v>
      </c>
      <c r="W5" s="3">
        <v>33</v>
      </c>
      <c r="X5" s="3">
        <v>4415611.74</v>
      </c>
      <c r="Y5" s="3">
        <v>227550</v>
      </c>
      <c r="Z5" s="3">
        <v>16</v>
      </c>
      <c r="AA5" s="3" t="s">
        <v>203</v>
      </c>
      <c r="AB5" s="3" t="s">
        <v>205</v>
      </c>
      <c r="AC5" s="3" t="s">
        <v>206</v>
      </c>
      <c r="AD5" s="3" t="s">
        <v>207</v>
      </c>
      <c r="AE5" s="3" t="s">
        <v>208</v>
      </c>
      <c r="AF5" s="3">
        <v>61</v>
      </c>
      <c r="AG5" s="3">
        <v>26</v>
      </c>
      <c r="AH5" s="3">
        <v>7</v>
      </c>
      <c r="AI5" s="3">
        <v>0</v>
      </c>
      <c r="AJ5" s="3">
        <v>0</v>
      </c>
      <c r="AK5" s="3">
        <v>0</v>
      </c>
      <c r="AL5" s="3">
        <v>15</v>
      </c>
      <c r="AM5" s="3">
        <v>4</v>
      </c>
      <c r="AN5" s="3">
        <v>29</v>
      </c>
      <c r="AO5" s="3">
        <v>0</v>
      </c>
      <c r="AP5" s="3">
        <v>13</v>
      </c>
      <c r="AQ5" s="3">
        <v>20</v>
      </c>
      <c r="AR5" s="3" t="s">
        <v>209</v>
      </c>
      <c r="AS5" s="3">
        <v>0</v>
      </c>
      <c r="AT5" s="3">
        <v>1</v>
      </c>
    </row>
    <row r="6" spans="1:46" ht="14.25" customHeight="1" x14ac:dyDescent="0.3">
      <c r="A6" s="3" t="s">
        <v>210</v>
      </c>
      <c r="B6" s="3" t="s">
        <v>211</v>
      </c>
      <c r="C6" s="3" t="s">
        <v>212</v>
      </c>
      <c r="D6" s="3">
        <v>0</v>
      </c>
      <c r="E6" s="3">
        <v>0</v>
      </c>
      <c r="F6" s="3">
        <v>0</v>
      </c>
      <c r="G6" s="3">
        <v>0</v>
      </c>
      <c r="H6" s="3">
        <v>0</v>
      </c>
      <c r="J6" s="3">
        <v>25</v>
      </c>
      <c r="K6" s="3">
        <v>25</v>
      </c>
      <c r="L6" s="3">
        <v>4154567.83</v>
      </c>
      <c r="M6" s="3">
        <v>546485</v>
      </c>
      <c r="N6" s="3">
        <v>50</v>
      </c>
      <c r="O6" s="3" t="s">
        <v>213</v>
      </c>
      <c r="P6" s="3">
        <v>0</v>
      </c>
      <c r="Q6" s="3">
        <v>0</v>
      </c>
      <c r="R6" s="3">
        <v>0</v>
      </c>
      <c r="S6" s="3">
        <v>0</v>
      </c>
      <c r="T6" s="3">
        <v>0</v>
      </c>
      <c r="V6" s="3">
        <v>25</v>
      </c>
      <c r="W6" s="3">
        <v>25</v>
      </c>
      <c r="X6" s="3">
        <v>4154567.83</v>
      </c>
      <c r="Y6" s="3">
        <v>546485</v>
      </c>
      <c r="Z6" s="3">
        <v>50</v>
      </c>
      <c r="AA6" s="3" t="s">
        <v>214</v>
      </c>
      <c r="AB6" s="3" t="s">
        <v>165</v>
      </c>
      <c r="AC6" s="3" t="s">
        <v>215</v>
      </c>
      <c r="AD6" s="3" t="s">
        <v>167</v>
      </c>
      <c r="AE6" s="3" t="s">
        <v>216</v>
      </c>
      <c r="AF6" s="3">
        <v>25</v>
      </c>
      <c r="AG6" s="3">
        <v>3</v>
      </c>
      <c r="AH6" s="3">
        <v>0</v>
      </c>
      <c r="AI6" s="3">
        <v>0</v>
      </c>
      <c r="AJ6" s="3">
        <v>0</v>
      </c>
      <c r="AK6" s="3">
        <v>0</v>
      </c>
      <c r="AL6" s="3">
        <v>0</v>
      </c>
      <c r="AM6" s="3">
        <v>0</v>
      </c>
      <c r="AN6" s="3">
        <v>5</v>
      </c>
      <c r="AO6" s="3">
        <v>17</v>
      </c>
      <c r="AP6" s="3">
        <v>0</v>
      </c>
      <c r="AQ6" s="3">
        <v>0</v>
      </c>
      <c r="AS6" s="3">
        <v>5</v>
      </c>
      <c r="AT6" s="3">
        <v>8</v>
      </c>
    </row>
    <row r="7" spans="1:46" ht="14.25" customHeight="1" x14ac:dyDescent="0.3">
      <c r="A7" s="3" t="s">
        <v>217</v>
      </c>
      <c r="B7" s="3" t="s">
        <v>218</v>
      </c>
      <c r="C7" s="3" t="s">
        <v>219</v>
      </c>
      <c r="D7" s="3">
        <v>10</v>
      </c>
      <c r="E7" s="3">
        <v>10</v>
      </c>
      <c r="F7" s="3">
        <v>1601730.27</v>
      </c>
      <c r="G7" s="3">
        <v>1750</v>
      </c>
      <c r="H7" s="3">
        <v>2</v>
      </c>
      <c r="I7" s="3" t="s">
        <v>220</v>
      </c>
      <c r="J7" s="3">
        <v>14</v>
      </c>
      <c r="K7" s="3">
        <v>14</v>
      </c>
      <c r="L7" s="3">
        <v>2866848.69</v>
      </c>
      <c r="M7" s="3">
        <v>349685</v>
      </c>
      <c r="N7" s="3">
        <v>28</v>
      </c>
      <c r="O7" s="3" t="s">
        <v>221</v>
      </c>
      <c r="P7" s="3">
        <v>0</v>
      </c>
      <c r="Q7" s="3">
        <v>0</v>
      </c>
      <c r="R7" s="3">
        <v>0</v>
      </c>
      <c r="S7" s="3">
        <v>0</v>
      </c>
      <c r="T7" s="3">
        <v>0</v>
      </c>
      <c r="V7" s="3">
        <v>24</v>
      </c>
      <c r="W7" s="3">
        <v>24</v>
      </c>
      <c r="X7" s="3">
        <v>4468578.96</v>
      </c>
      <c r="Y7" s="3">
        <v>351435</v>
      </c>
      <c r="Z7" s="3">
        <v>30</v>
      </c>
      <c r="AA7" s="3" t="s">
        <v>222</v>
      </c>
      <c r="AB7" s="3" t="s">
        <v>223</v>
      </c>
      <c r="AC7" s="3" t="s">
        <v>224</v>
      </c>
      <c r="AD7" s="3" t="s">
        <v>225</v>
      </c>
      <c r="AE7" s="3" t="s">
        <v>226</v>
      </c>
      <c r="AF7" s="3">
        <v>29</v>
      </c>
      <c r="AG7" s="3">
        <v>9</v>
      </c>
      <c r="AH7" s="3">
        <v>0</v>
      </c>
      <c r="AI7" s="3">
        <v>0</v>
      </c>
      <c r="AJ7" s="3">
        <v>0</v>
      </c>
      <c r="AK7" s="3">
        <v>0</v>
      </c>
      <c r="AL7" s="3">
        <v>16</v>
      </c>
      <c r="AM7" s="3">
        <v>3</v>
      </c>
      <c r="AN7" s="3">
        <v>17</v>
      </c>
      <c r="AO7" s="3">
        <v>5</v>
      </c>
      <c r="AP7" s="3">
        <v>18</v>
      </c>
      <c r="AQ7" s="3">
        <v>0</v>
      </c>
      <c r="AS7" s="3">
        <v>0</v>
      </c>
      <c r="AT7" s="3">
        <v>4</v>
      </c>
    </row>
    <row r="8" spans="1:46" ht="14.25" customHeight="1" x14ac:dyDescent="0.3">
      <c r="A8" s="3" t="s">
        <v>227</v>
      </c>
      <c r="B8" s="3" t="s">
        <v>228</v>
      </c>
      <c r="C8" s="3" t="s">
        <v>154</v>
      </c>
      <c r="D8" s="3">
        <v>0</v>
      </c>
      <c r="E8" s="3">
        <v>0</v>
      </c>
      <c r="F8" s="3">
        <v>0</v>
      </c>
      <c r="G8" s="3">
        <v>0</v>
      </c>
      <c r="H8" s="3">
        <v>0</v>
      </c>
      <c r="J8" s="3">
        <v>6</v>
      </c>
      <c r="K8" s="3">
        <v>6</v>
      </c>
      <c r="L8" s="3">
        <v>896994.95</v>
      </c>
      <c r="M8" s="3">
        <v>126370</v>
      </c>
      <c r="N8" s="3">
        <v>11</v>
      </c>
      <c r="O8" s="3" t="s">
        <v>231</v>
      </c>
      <c r="P8" s="3">
        <v>2</v>
      </c>
      <c r="Q8" s="3">
        <v>2</v>
      </c>
      <c r="R8" s="3">
        <v>304131.61</v>
      </c>
      <c r="S8" s="3">
        <v>43780</v>
      </c>
      <c r="T8" s="3">
        <v>3</v>
      </c>
      <c r="U8" s="3" t="s">
        <v>233</v>
      </c>
      <c r="V8" s="3">
        <v>8</v>
      </c>
      <c r="W8" s="3">
        <v>8</v>
      </c>
      <c r="X8" s="3">
        <v>1201126.56</v>
      </c>
      <c r="Y8" s="3">
        <v>170150</v>
      </c>
      <c r="Z8" s="3">
        <v>14</v>
      </c>
      <c r="AA8" s="3" t="s">
        <v>235</v>
      </c>
      <c r="AB8" s="3" t="s">
        <v>223</v>
      </c>
      <c r="AC8" s="3" t="s">
        <v>236</v>
      </c>
      <c r="AD8" s="3" t="s">
        <v>225</v>
      </c>
      <c r="AE8" s="3" t="s">
        <v>237</v>
      </c>
      <c r="AF8" s="3">
        <v>9</v>
      </c>
      <c r="AG8" s="3">
        <v>1</v>
      </c>
      <c r="AH8" s="3">
        <v>0</v>
      </c>
      <c r="AI8" s="3">
        <v>0</v>
      </c>
      <c r="AJ8" s="3">
        <v>0</v>
      </c>
      <c r="AK8" s="3">
        <v>0</v>
      </c>
      <c r="AL8" s="3">
        <v>1</v>
      </c>
      <c r="AM8" s="3">
        <v>1</v>
      </c>
      <c r="AN8" s="3">
        <v>2</v>
      </c>
      <c r="AO8" s="3">
        <v>2</v>
      </c>
      <c r="AP8" s="3">
        <v>4</v>
      </c>
      <c r="AQ8" s="3">
        <v>0</v>
      </c>
      <c r="AS8" s="3">
        <v>0</v>
      </c>
      <c r="AT8" s="3">
        <v>3</v>
      </c>
    </row>
    <row r="9" spans="1:46" ht="14.25" customHeight="1" x14ac:dyDescent="0.3">
      <c r="A9" s="3" t="s">
        <v>241</v>
      </c>
      <c r="B9" s="3" t="s">
        <v>242</v>
      </c>
      <c r="C9" s="3" t="s">
        <v>154</v>
      </c>
      <c r="D9" s="3">
        <v>0</v>
      </c>
      <c r="E9" s="3">
        <v>0</v>
      </c>
      <c r="F9" s="3">
        <v>0</v>
      </c>
      <c r="G9" s="3">
        <v>0</v>
      </c>
      <c r="H9" s="3">
        <v>0</v>
      </c>
      <c r="J9" s="3">
        <v>6</v>
      </c>
      <c r="K9" s="3">
        <v>6</v>
      </c>
      <c r="L9" s="3">
        <v>864647.85</v>
      </c>
      <c r="M9" s="3">
        <v>80546</v>
      </c>
      <c r="N9" s="3">
        <v>11</v>
      </c>
      <c r="O9" s="3" t="s">
        <v>243</v>
      </c>
      <c r="P9" s="3">
        <v>1</v>
      </c>
      <c r="Q9" s="3">
        <v>1</v>
      </c>
      <c r="R9" s="3">
        <v>76135.47</v>
      </c>
      <c r="S9" s="3">
        <v>7590</v>
      </c>
      <c r="T9" s="3">
        <v>2</v>
      </c>
      <c r="U9" s="3" t="s">
        <v>245</v>
      </c>
      <c r="V9" s="3">
        <v>7</v>
      </c>
      <c r="W9" s="3">
        <v>7</v>
      </c>
      <c r="X9" s="3">
        <v>940783.32</v>
      </c>
      <c r="Y9" s="3">
        <v>88136</v>
      </c>
      <c r="Z9" s="3">
        <v>13</v>
      </c>
      <c r="AA9" s="3" t="s">
        <v>247</v>
      </c>
      <c r="AB9" s="3" t="s">
        <v>223</v>
      </c>
      <c r="AC9" s="3" t="s">
        <v>224</v>
      </c>
      <c r="AD9" s="3" t="s">
        <v>225</v>
      </c>
      <c r="AE9" s="3" t="s">
        <v>226</v>
      </c>
      <c r="AF9" s="3">
        <v>14</v>
      </c>
      <c r="AG9" s="3">
        <v>2</v>
      </c>
      <c r="AH9" s="3">
        <v>0</v>
      </c>
      <c r="AI9" s="3">
        <v>0</v>
      </c>
      <c r="AJ9" s="3">
        <v>0</v>
      </c>
      <c r="AK9" s="3">
        <v>0</v>
      </c>
      <c r="AL9" s="3">
        <v>5</v>
      </c>
      <c r="AM9" s="3">
        <v>2</v>
      </c>
      <c r="AN9" s="3">
        <v>6</v>
      </c>
      <c r="AO9" s="3">
        <v>0</v>
      </c>
      <c r="AP9" s="3">
        <v>6</v>
      </c>
      <c r="AQ9" s="3">
        <v>0</v>
      </c>
      <c r="AS9" s="3">
        <v>0</v>
      </c>
      <c r="AT9" s="3">
        <v>2</v>
      </c>
    </row>
    <row r="10" spans="1:46" ht="14.25" customHeight="1" x14ac:dyDescent="0.3">
      <c r="A10" s="3" t="s">
        <v>257</v>
      </c>
      <c r="B10" s="3" t="s">
        <v>260</v>
      </c>
      <c r="C10" s="3" t="s">
        <v>154</v>
      </c>
      <c r="D10" s="3">
        <v>0</v>
      </c>
      <c r="E10" s="3">
        <v>0</v>
      </c>
      <c r="F10" s="3">
        <v>0</v>
      </c>
      <c r="G10" s="3">
        <v>0</v>
      </c>
      <c r="H10" s="3">
        <v>0</v>
      </c>
      <c r="J10" s="3">
        <v>5</v>
      </c>
      <c r="K10" s="3">
        <v>5</v>
      </c>
      <c r="L10" s="3">
        <v>1034237.62</v>
      </c>
      <c r="M10" s="3">
        <v>118965</v>
      </c>
      <c r="N10" s="3">
        <v>10</v>
      </c>
      <c r="O10" s="3" t="s">
        <v>261</v>
      </c>
      <c r="P10" s="3">
        <v>1</v>
      </c>
      <c r="Q10" s="3">
        <v>1</v>
      </c>
      <c r="R10" s="3">
        <v>153362.85999999999</v>
      </c>
      <c r="S10" s="3">
        <v>19665</v>
      </c>
      <c r="T10" s="3">
        <v>2</v>
      </c>
      <c r="U10" s="3" t="s">
        <v>263</v>
      </c>
      <c r="V10" s="3">
        <v>6</v>
      </c>
      <c r="W10" s="3">
        <v>6</v>
      </c>
      <c r="X10" s="3">
        <v>1187600.48</v>
      </c>
      <c r="Y10" s="3">
        <v>138630</v>
      </c>
      <c r="Z10" s="3">
        <v>12</v>
      </c>
      <c r="AA10" s="3" t="s">
        <v>265</v>
      </c>
      <c r="AB10" s="3" t="s">
        <v>165</v>
      </c>
      <c r="AC10" s="3" t="s">
        <v>267</v>
      </c>
      <c r="AD10" s="3" t="s">
        <v>167</v>
      </c>
      <c r="AE10" s="3" t="s">
        <v>269</v>
      </c>
      <c r="AF10" s="3">
        <v>7</v>
      </c>
      <c r="AG10" s="3">
        <v>0</v>
      </c>
      <c r="AH10" s="3">
        <v>0</v>
      </c>
      <c r="AI10" s="3">
        <v>0</v>
      </c>
      <c r="AJ10" s="3">
        <v>0</v>
      </c>
      <c r="AK10" s="3">
        <v>0</v>
      </c>
      <c r="AL10" s="3">
        <v>0</v>
      </c>
      <c r="AM10" s="3">
        <v>0</v>
      </c>
      <c r="AN10" s="3">
        <v>4</v>
      </c>
      <c r="AO10" s="3">
        <v>2</v>
      </c>
      <c r="AP10" s="3">
        <v>6</v>
      </c>
      <c r="AQ10" s="3">
        <v>0</v>
      </c>
      <c r="AS10" s="3">
        <v>0</v>
      </c>
      <c r="AT10" s="3">
        <v>0</v>
      </c>
    </row>
    <row r="11" spans="1:46" ht="14.25" customHeight="1" x14ac:dyDescent="0.3">
      <c r="A11" s="3" t="s">
        <v>275</v>
      </c>
      <c r="B11" s="3" t="s">
        <v>276</v>
      </c>
      <c r="C11" s="3" t="s">
        <v>219</v>
      </c>
      <c r="D11" s="3">
        <v>1</v>
      </c>
      <c r="E11" s="3">
        <v>1</v>
      </c>
      <c r="F11" s="3">
        <v>94922.15</v>
      </c>
      <c r="G11" s="3">
        <v>690</v>
      </c>
      <c r="H11" s="3">
        <v>1</v>
      </c>
      <c r="I11" s="3" t="s">
        <v>279</v>
      </c>
      <c r="J11" s="3">
        <v>4</v>
      </c>
      <c r="K11" s="3">
        <v>4</v>
      </c>
      <c r="L11" s="3">
        <v>718557.52</v>
      </c>
      <c r="M11" s="3">
        <v>34086</v>
      </c>
      <c r="N11" s="3">
        <v>4</v>
      </c>
      <c r="O11" s="3" t="s">
        <v>282</v>
      </c>
      <c r="P11" s="3">
        <v>0</v>
      </c>
      <c r="Q11" s="3">
        <v>0</v>
      </c>
      <c r="R11" s="3">
        <v>0</v>
      </c>
      <c r="S11" s="3">
        <v>0</v>
      </c>
      <c r="T11" s="3">
        <v>0</v>
      </c>
      <c r="V11" s="3">
        <v>5</v>
      </c>
      <c r="W11" s="3">
        <v>5</v>
      </c>
      <c r="X11" s="3">
        <v>813479.67</v>
      </c>
      <c r="Y11" s="3">
        <v>34776</v>
      </c>
      <c r="Z11" s="3">
        <v>5</v>
      </c>
      <c r="AA11" s="3" t="s">
        <v>287</v>
      </c>
      <c r="AB11" s="3" t="s">
        <v>205</v>
      </c>
      <c r="AC11" s="3" t="s">
        <v>289</v>
      </c>
      <c r="AD11" s="3" t="s">
        <v>207</v>
      </c>
      <c r="AE11" s="3" t="s">
        <v>290</v>
      </c>
      <c r="AF11" s="3">
        <v>19</v>
      </c>
      <c r="AG11" s="3">
        <v>5</v>
      </c>
      <c r="AH11" s="3">
        <v>0</v>
      </c>
      <c r="AI11" s="3">
        <v>0</v>
      </c>
      <c r="AJ11" s="3">
        <v>0</v>
      </c>
      <c r="AK11" s="3">
        <v>0</v>
      </c>
      <c r="AL11" s="3">
        <v>2</v>
      </c>
      <c r="AM11" s="3">
        <v>4</v>
      </c>
      <c r="AN11" s="3">
        <v>1</v>
      </c>
      <c r="AO11" s="3">
        <v>0</v>
      </c>
      <c r="AP11" s="3">
        <v>1</v>
      </c>
      <c r="AQ11" s="3">
        <v>0</v>
      </c>
      <c r="AS11" s="3">
        <v>0</v>
      </c>
      <c r="AT11" s="3">
        <v>0</v>
      </c>
    </row>
    <row r="12" spans="1:46" ht="14.25" customHeight="1" x14ac:dyDescent="0.3">
      <c r="A12" s="3" t="s">
        <v>295</v>
      </c>
      <c r="B12" s="3" t="s">
        <v>296</v>
      </c>
      <c r="C12" s="3" t="s">
        <v>297</v>
      </c>
      <c r="D12" s="3">
        <v>4</v>
      </c>
      <c r="E12" s="3">
        <v>4</v>
      </c>
      <c r="F12" s="3">
        <v>442439.35</v>
      </c>
      <c r="G12" s="3">
        <v>41055</v>
      </c>
      <c r="H12" s="3">
        <v>8</v>
      </c>
      <c r="I12" s="3" t="s">
        <v>300</v>
      </c>
      <c r="J12" s="3">
        <v>0</v>
      </c>
      <c r="K12" s="3">
        <v>0</v>
      </c>
      <c r="L12" s="3">
        <v>0</v>
      </c>
      <c r="M12" s="3">
        <v>0</v>
      </c>
      <c r="N12" s="3">
        <v>0</v>
      </c>
      <c r="P12" s="3">
        <v>0</v>
      </c>
      <c r="Q12" s="3">
        <v>0</v>
      </c>
      <c r="R12" s="3">
        <v>0</v>
      </c>
      <c r="S12" s="3">
        <v>0</v>
      </c>
      <c r="T12" s="3">
        <v>0</v>
      </c>
      <c r="V12" s="3">
        <v>4</v>
      </c>
      <c r="W12" s="3">
        <v>4</v>
      </c>
      <c r="X12" s="3">
        <v>442439.35</v>
      </c>
      <c r="Y12" s="3">
        <v>41055</v>
      </c>
      <c r="Z12" s="3">
        <v>8</v>
      </c>
      <c r="AA12" s="3" t="s">
        <v>302</v>
      </c>
      <c r="AB12" s="3" t="s">
        <v>165</v>
      </c>
      <c r="AC12" s="3" t="s">
        <v>166</v>
      </c>
      <c r="AD12" s="3" t="s">
        <v>167</v>
      </c>
      <c r="AE12" s="3" t="s">
        <v>156</v>
      </c>
      <c r="AF12" s="3">
        <v>8</v>
      </c>
      <c r="AG12" s="3">
        <v>0</v>
      </c>
      <c r="AH12" s="3">
        <v>0</v>
      </c>
      <c r="AI12" s="3">
        <v>0</v>
      </c>
      <c r="AJ12" s="3">
        <v>0</v>
      </c>
      <c r="AK12" s="3">
        <v>0</v>
      </c>
      <c r="AL12" s="3">
        <v>4</v>
      </c>
      <c r="AM12" s="3">
        <v>2</v>
      </c>
      <c r="AN12" s="3">
        <v>4</v>
      </c>
      <c r="AO12" s="3">
        <v>0</v>
      </c>
      <c r="AP12" s="3">
        <v>2</v>
      </c>
      <c r="AQ12" s="3">
        <v>0</v>
      </c>
      <c r="AS12" s="3">
        <v>0</v>
      </c>
      <c r="AT12" s="3">
        <v>0</v>
      </c>
    </row>
    <row r="13" spans="1:46" ht="14.25" customHeight="1" x14ac:dyDescent="0.3">
      <c r="A13" s="3" t="s">
        <v>303</v>
      </c>
      <c r="B13" s="3" t="s">
        <v>304</v>
      </c>
      <c r="C13" s="3" t="s">
        <v>154</v>
      </c>
      <c r="D13" s="3">
        <v>0</v>
      </c>
      <c r="E13" s="3">
        <v>0</v>
      </c>
      <c r="F13" s="3">
        <v>0</v>
      </c>
      <c r="G13" s="3">
        <v>0</v>
      </c>
      <c r="H13" s="3">
        <v>0</v>
      </c>
      <c r="J13" s="3">
        <v>1</v>
      </c>
      <c r="K13" s="3">
        <v>1</v>
      </c>
      <c r="L13" s="3">
        <v>151198.32</v>
      </c>
      <c r="M13" s="3">
        <v>19320</v>
      </c>
      <c r="N13" s="3">
        <v>1</v>
      </c>
      <c r="O13" s="3" t="s">
        <v>305</v>
      </c>
      <c r="P13" s="3">
        <v>1</v>
      </c>
      <c r="Q13" s="3">
        <v>1</v>
      </c>
      <c r="R13" s="3">
        <v>181356.84</v>
      </c>
      <c r="S13" s="3">
        <v>19320</v>
      </c>
      <c r="T13" s="3">
        <v>1</v>
      </c>
      <c r="U13" s="3" t="s">
        <v>306</v>
      </c>
      <c r="V13" s="3">
        <v>2</v>
      </c>
      <c r="W13" s="3">
        <v>2</v>
      </c>
      <c r="X13" s="3">
        <v>332555.15999999997</v>
      </c>
      <c r="Y13" s="3">
        <v>38640</v>
      </c>
      <c r="Z13" s="3">
        <v>2</v>
      </c>
      <c r="AA13" s="3" t="s">
        <v>307</v>
      </c>
      <c r="AB13" s="3" t="s">
        <v>205</v>
      </c>
      <c r="AC13" s="3" t="s">
        <v>166</v>
      </c>
      <c r="AD13" s="3" t="s">
        <v>207</v>
      </c>
      <c r="AE13" s="3" t="s">
        <v>156</v>
      </c>
      <c r="AF13" s="3">
        <v>2</v>
      </c>
      <c r="AG13" s="3">
        <v>2</v>
      </c>
      <c r="AH13" s="3">
        <v>0</v>
      </c>
      <c r="AI13" s="3">
        <v>0</v>
      </c>
      <c r="AJ13" s="3">
        <v>0</v>
      </c>
      <c r="AK13" s="3">
        <v>0</v>
      </c>
      <c r="AL13" s="3">
        <v>2</v>
      </c>
      <c r="AM13" s="3">
        <v>0</v>
      </c>
      <c r="AN13" s="3">
        <v>0</v>
      </c>
      <c r="AO13" s="3">
        <v>0</v>
      </c>
      <c r="AP13" s="3">
        <v>0</v>
      </c>
      <c r="AQ13" s="3">
        <v>0</v>
      </c>
      <c r="AS13" s="3">
        <v>0</v>
      </c>
      <c r="AT13" s="3">
        <v>0</v>
      </c>
    </row>
    <row r="14" spans="1:46" ht="14.25" customHeight="1" x14ac:dyDescent="0.3">
      <c r="A14" s="3" t="s">
        <v>308</v>
      </c>
      <c r="B14" s="3" t="s">
        <v>309</v>
      </c>
      <c r="C14" s="3" t="s">
        <v>212</v>
      </c>
      <c r="D14" s="3">
        <v>0</v>
      </c>
      <c r="E14" s="3">
        <v>0</v>
      </c>
      <c r="F14" s="3">
        <v>0</v>
      </c>
      <c r="G14" s="3">
        <v>0</v>
      </c>
      <c r="H14" s="3">
        <v>0</v>
      </c>
      <c r="J14" s="3">
        <v>1</v>
      </c>
      <c r="K14" s="3">
        <v>1</v>
      </c>
      <c r="L14" s="3">
        <v>7275.18</v>
      </c>
      <c r="M14" s="3">
        <v>220</v>
      </c>
      <c r="N14" s="3">
        <v>2</v>
      </c>
      <c r="O14" s="3" t="s">
        <v>310</v>
      </c>
      <c r="P14" s="3">
        <v>0</v>
      </c>
      <c r="Q14" s="3">
        <v>0</v>
      </c>
      <c r="R14" s="3">
        <v>0</v>
      </c>
      <c r="S14" s="3">
        <v>0</v>
      </c>
      <c r="T14" s="3">
        <v>0</v>
      </c>
      <c r="V14" s="3">
        <v>1</v>
      </c>
      <c r="W14" s="3">
        <v>1</v>
      </c>
      <c r="X14" s="3">
        <v>7275.18</v>
      </c>
      <c r="Y14" s="3">
        <v>220</v>
      </c>
      <c r="Z14" s="3">
        <v>2</v>
      </c>
      <c r="AA14" s="3" t="s">
        <v>311</v>
      </c>
      <c r="AB14" s="3" t="s">
        <v>165</v>
      </c>
      <c r="AC14" s="3" t="s">
        <v>312</v>
      </c>
      <c r="AD14" s="3" t="s">
        <v>167</v>
      </c>
      <c r="AE14" s="3" t="s">
        <v>313</v>
      </c>
      <c r="AF14" s="3">
        <v>1</v>
      </c>
      <c r="AG14" s="3">
        <v>0</v>
      </c>
      <c r="AH14" s="3">
        <v>0</v>
      </c>
      <c r="AI14" s="3">
        <v>0</v>
      </c>
      <c r="AJ14" s="3">
        <v>0</v>
      </c>
      <c r="AK14" s="3">
        <v>0</v>
      </c>
      <c r="AL14" s="3">
        <v>0</v>
      </c>
      <c r="AM14" s="3">
        <v>0</v>
      </c>
      <c r="AN14" s="3">
        <v>0</v>
      </c>
      <c r="AO14" s="3">
        <v>0</v>
      </c>
      <c r="AP14" s="3">
        <v>0</v>
      </c>
      <c r="AQ14" s="3">
        <v>0</v>
      </c>
      <c r="AS14" s="3">
        <v>0</v>
      </c>
      <c r="AT14" s="3">
        <v>0</v>
      </c>
    </row>
    <row r="15" spans="1:46" ht="14.25" customHeight="1" x14ac:dyDescent="0.3">
      <c r="A15" s="3" t="s">
        <v>316</v>
      </c>
      <c r="B15" s="3" t="s">
        <v>317</v>
      </c>
      <c r="C15" s="3" t="s">
        <v>212</v>
      </c>
      <c r="D15" s="3">
        <v>0</v>
      </c>
      <c r="E15" s="3">
        <v>0</v>
      </c>
      <c r="F15" s="3">
        <v>0</v>
      </c>
      <c r="G15" s="3">
        <v>0</v>
      </c>
      <c r="H15" s="3">
        <v>0</v>
      </c>
      <c r="J15" s="3">
        <v>1</v>
      </c>
      <c r="K15" s="3">
        <v>1</v>
      </c>
      <c r="L15" s="3">
        <v>147669.48000000001</v>
      </c>
      <c r="M15" s="3">
        <v>18975</v>
      </c>
      <c r="N15" s="3">
        <v>1</v>
      </c>
      <c r="O15" s="3" t="s">
        <v>320</v>
      </c>
      <c r="P15" s="3">
        <v>0</v>
      </c>
      <c r="Q15" s="3">
        <v>0</v>
      </c>
      <c r="R15" s="3">
        <v>0</v>
      </c>
      <c r="S15" s="3">
        <v>0</v>
      </c>
      <c r="T15" s="3">
        <v>0</v>
      </c>
      <c r="V15" s="3">
        <v>1</v>
      </c>
      <c r="W15" s="3">
        <v>1</v>
      </c>
      <c r="X15" s="3">
        <v>147669.48000000001</v>
      </c>
      <c r="Y15" s="3">
        <v>18975</v>
      </c>
      <c r="Z15" s="3">
        <v>1</v>
      </c>
      <c r="AA15" s="3" t="s">
        <v>302</v>
      </c>
      <c r="AB15" s="3" t="s">
        <v>205</v>
      </c>
      <c r="AC15" s="3" t="s">
        <v>166</v>
      </c>
      <c r="AD15" s="3" t="s">
        <v>207</v>
      </c>
      <c r="AE15" s="3" t="s">
        <v>156</v>
      </c>
      <c r="AF15" s="3">
        <v>1</v>
      </c>
      <c r="AG15" s="3">
        <v>0</v>
      </c>
      <c r="AH15" s="3">
        <v>0</v>
      </c>
      <c r="AI15" s="3">
        <v>0</v>
      </c>
      <c r="AJ15" s="3">
        <v>0</v>
      </c>
      <c r="AK15" s="3">
        <v>0</v>
      </c>
      <c r="AL15" s="3">
        <v>0</v>
      </c>
      <c r="AM15" s="3">
        <v>0</v>
      </c>
      <c r="AN15" s="3">
        <v>1</v>
      </c>
      <c r="AO15" s="3">
        <v>0</v>
      </c>
      <c r="AP15" s="3">
        <v>0</v>
      </c>
      <c r="AQ15" s="3">
        <v>0</v>
      </c>
      <c r="AS15" s="3">
        <v>0</v>
      </c>
      <c r="AT15" s="3">
        <v>0</v>
      </c>
    </row>
    <row r="16" spans="1:4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X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3" customWidth="1"/>
    <col min="2" max="3" width="40" customWidth="1"/>
    <col min="4" max="4" width="8" customWidth="1"/>
    <col min="5" max="5" width="6" customWidth="1"/>
    <col min="6" max="6" width="8" customWidth="1"/>
    <col min="7" max="7" width="6" customWidth="1"/>
    <col min="8" max="8" width="40" customWidth="1"/>
    <col min="9" max="9" width="55.6640625" customWidth="1"/>
    <col min="10" max="10" width="10" customWidth="1"/>
    <col min="11" max="11" width="11" customWidth="1"/>
    <col min="12" max="12" width="12" customWidth="1"/>
    <col min="13" max="13" width="9" customWidth="1"/>
    <col min="14" max="14" width="18" customWidth="1"/>
    <col min="15" max="17" width="9" customWidth="1"/>
    <col min="18" max="18" width="12" customWidth="1"/>
    <col min="19" max="20" width="11" customWidth="1"/>
    <col min="21" max="21" width="8" customWidth="1"/>
    <col min="22" max="22" width="7" customWidth="1"/>
    <col min="23" max="23" width="9" customWidth="1"/>
    <col min="24" max="24" width="11" customWidth="1"/>
    <col min="25" max="27" width="10" customWidth="1"/>
    <col min="28" max="28" width="16" customWidth="1"/>
    <col min="29" max="29" width="12" customWidth="1"/>
    <col min="30" max="30" width="13" customWidth="1"/>
    <col min="31" max="31" width="10" customWidth="1"/>
    <col min="32" max="32" width="40" customWidth="1"/>
    <col min="33" max="33" width="10" customWidth="1"/>
    <col min="34" max="34" width="19" customWidth="1"/>
    <col min="35" max="35" width="23" customWidth="1"/>
    <col min="36" max="36" width="16" customWidth="1"/>
    <col min="37" max="37" width="10" customWidth="1"/>
    <col min="38" max="38" width="7" customWidth="1"/>
    <col min="39" max="39" width="8" customWidth="1"/>
    <col min="40" max="40" width="11" customWidth="1"/>
    <col min="41" max="41" width="12" customWidth="1"/>
    <col min="42" max="42" width="10" customWidth="1"/>
    <col min="43" max="43" width="19" customWidth="1"/>
    <col min="44" max="44" width="18" customWidth="1"/>
    <col min="45" max="45" width="12" customWidth="1"/>
    <col min="46" max="46" width="7" customWidth="1"/>
    <col min="47" max="47" width="8" customWidth="1"/>
    <col min="48" max="48" width="14" customWidth="1"/>
    <col min="49" max="49" width="8" customWidth="1"/>
    <col min="50" max="50" width="18" customWidth="1"/>
    <col min="51" max="51" width="7" customWidth="1"/>
    <col min="52" max="52" width="16" customWidth="1"/>
    <col min="53" max="53" width="18" customWidth="1"/>
    <col min="54" max="54" width="13" customWidth="1"/>
    <col min="55" max="55" width="40" customWidth="1"/>
    <col min="56" max="56" width="39" customWidth="1"/>
    <col min="57" max="57" width="13" customWidth="1"/>
    <col min="58" max="58" width="14" customWidth="1"/>
    <col min="59" max="59" width="19" customWidth="1"/>
    <col min="60" max="60" width="13" customWidth="1"/>
    <col min="61" max="61" width="18" customWidth="1"/>
    <col min="62" max="62" width="32" customWidth="1"/>
    <col min="63" max="63" width="24" customWidth="1"/>
    <col min="64" max="64" width="16" customWidth="1"/>
    <col min="65" max="65" width="19" customWidth="1"/>
    <col min="66" max="66" width="16" customWidth="1"/>
    <col min="67" max="67" width="17" customWidth="1"/>
    <col min="68" max="68" width="18" customWidth="1"/>
    <col min="69" max="69" width="14" customWidth="1"/>
    <col min="70" max="70" width="16" customWidth="1"/>
    <col min="71" max="71" width="40" customWidth="1"/>
    <col min="72" max="72" width="39" customWidth="1"/>
    <col min="73" max="73" width="16" customWidth="1"/>
    <col min="74" max="74" width="14" customWidth="1"/>
    <col min="75" max="75" width="15" customWidth="1"/>
    <col min="76" max="76" width="40" customWidth="1"/>
  </cols>
  <sheetData>
    <row r="1" spans="1:76" ht="14.25" customHeight="1" x14ac:dyDescent="0.3">
      <c r="A1" s="1" t="s">
        <v>0</v>
      </c>
      <c r="B1" s="1" t="s">
        <v>1</v>
      </c>
      <c r="C1" s="1" t="s">
        <v>37</v>
      </c>
      <c r="D1" s="1" t="s">
        <v>40</v>
      </c>
      <c r="E1" s="1" t="s">
        <v>2</v>
      </c>
      <c r="F1" s="1" t="s">
        <v>3</v>
      </c>
      <c r="G1" s="1" t="s">
        <v>45</v>
      </c>
      <c r="H1" s="1" t="s">
        <v>48</v>
      </c>
      <c r="I1" s="1" t="s">
        <v>51</v>
      </c>
      <c r="J1" s="1" t="s">
        <v>53</v>
      </c>
      <c r="K1" s="1" t="s">
        <v>56</v>
      </c>
      <c r="L1" s="1" t="s">
        <v>59</v>
      </c>
      <c r="M1" s="1" t="s">
        <v>62</v>
      </c>
      <c r="N1" s="1" t="s">
        <v>65</v>
      </c>
      <c r="O1" s="1" t="s">
        <v>70</v>
      </c>
      <c r="P1" s="1" t="s">
        <v>73</v>
      </c>
      <c r="Q1" s="1" t="s">
        <v>76</v>
      </c>
      <c r="R1" s="1" t="s">
        <v>79</v>
      </c>
      <c r="S1" s="1" t="s">
        <v>81</v>
      </c>
      <c r="T1" s="1" t="s">
        <v>83</v>
      </c>
      <c r="U1" s="1" t="s">
        <v>84</v>
      </c>
      <c r="V1" s="1" t="s">
        <v>86</v>
      </c>
      <c r="W1" s="1" t="s">
        <v>88</v>
      </c>
      <c r="X1" s="1" t="s">
        <v>91</v>
      </c>
      <c r="Y1" s="1" t="s">
        <v>93</v>
      </c>
      <c r="Z1" s="1" t="s">
        <v>96</v>
      </c>
      <c r="AA1" s="1" t="s">
        <v>99</v>
      </c>
      <c r="AB1" s="1" t="s">
        <v>102</v>
      </c>
      <c r="AC1" s="1" t="s">
        <v>105</v>
      </c>
      <c r="AD1" s="1" t="s">
        <v>108</v>
      </c>
      <c r="AE1" s="1" t="s">
        <v>109</v>
      </c>
      <c r="AF1" s="1" t="s">
        <v>110</v>
      </c>
      <c r="AG1" s="1" t="s">
        <v>111</v>
      </c>
      <c r="AH1" s="1" t="s">
        <v>114</v>
      </c>
      <c r="AI1" s="1" t="s">
        <v>117</v>
      </c>
      <c r="AJ1" s="1" t="s">
        <v>47</v>
      </c>
      <c r="AK1" s="1" t="s">
        <v>122</v>
      </c>
      <c r="AL1" s="1" t="s">
        <v>125</v>
      </c>
      <c r="AM1" s="1" t="s">
        <v>127</v>
      </c>
      <c r="AN1" s="1" t="s">
        <v>133</v>
      </c>
      <c r="AO1" s="1" t="s">
        <v>134</v>
      </c>
      <c r="AP1" s="1" t="s">
        <v>136</v>
      </c>
      <c r="AQ1" s="1" t="s">
        <v>138</v>
      </c>
      <c r="AR1" s="1" t="s">
        <v>139</v>
      </c>
      <c r="AS1" s="1" t="s">
        <v>142</v>
      </c>
      <c r="AT1" s="1" t="s">
        <v>145</v>
      </c>
      <c r="AU1" s="1" t="s">
        <v>148</v>
      </c>
      <c r="AV1" s="1" t="s">
        <v>150</v>
      </c>
      <c r="AW1" s="1" t="s">
        <v>4</v>
      </c>
      <c r="AX1" s="1" t="s">
        <v>5</v>
      </c>
      <c r="AY1" s="1" t="s">
        <v>6</v>
      </c>
      <c r="AZ1" s="1" t="s">
        <v>35</v>
      </c>
      <c r="BA1" s="1" t="s">
        <v>157</v>
      </c>
      <c r="BB1" s="1" t="s">
        <v>158</v>
      </c>
      <c r="BC1" s="1" t="s">
        <v>7</v>
      </c>
      <c r="BD1" s="1" t="s">
        <v>8</v>
      </c>
      <c r="BE1" s="1" t="s">
        <v>9</v>
      </c>
      <c r="BF1" s="1" t="s">
        <v>10</v>
      </c>
      <c r="BG1" s="1" t="s">
        <v>163</v>
      </c>
      <c r="BH1" s="1" t="s">
        <v>11</v>
      </c>
      <c r="BI1" s="1" t="s">
        <v>12</v>
      </c>
      <c r="BJ1" s="1" t="s">
        <v>14</v>
      </c>
      <c r="BK1" s="1" t="s">
        <v>13</v>
      </c>
      <c r="BL1" s="1" t="s">
        <v>15</v>
      </c>
      <c r="BM1" s="1" t="s">
        <v>16</v>
      </c>
      <c r="BN1" s="1" t="s">
        <v>17</v>
      </c>
      <c r="BO1" s="1" t="s">
        <v>18</v>
      </c>
      <c r="BP1" s="1" t="s">
        <v>19</v>
      </c>
      <c r="BQ1" s="1" t="s">
        <v>20</v>
      </c>
      <c r="BR1" s="1" t="s">
        <v>23</v>
      </c>
      <c r="BS1" s="1" t="s">
        <v>24</v>
      </c>
      <c r="BT1" s="1" t="s">
        <v>169</v>
      </c>
      <c r="BU1" s="1" t="s">
        <v>170</v>
      </c>
      <c r="BV1" s="1" t="s">
        <v>171</v>
      </c>
      <c r="BW1" s="1" t="s">
        <v>172</v>
      </c>
      <c r="BX1" s="1" t="s">
        <v>28</v>
      </c>
    </row>
    <row r="2" spans="1:76" ht="14.25" customHeight="1" x14ac:dyDescent="0.3">
      <c r="A2" s="3" t="s">
        <v>29</v>
      </c>
      <c r="B2" s="3" t="s">
        <v>95</v>
      </c>
      <c r="C2" s="3" t="s">
        <v>176</v>
      </c>
      <c r="E2" s="3" t="s">
        <v>97</v>
      </c>
      <c r="F2" s="3" t="s">
        <v>100</v>
      </c>
      <c r="G2" s="3" t="s">
        <v>178</v>
      </c>
      <c r="H2" s="3" t="s">
        <v>181</v>
      </c>
      <c r="I2" s="3" t="s">
        <v>182</v>
      </c>
      <c r="O2" s="3" t="s">
        <v>184</v>
      </c>
      <c r="Y2" s="3" t="s">
        <v>184</v>
      </c>
      <c r="Z2" s="3" t="s">
        <v>184</v>
      </c>
      <c r="AB2" s="3" t="s">
        <v>184</v>
      </c>
      <c r="AH2" s="3">
        <v>69</v>
      </c>
      <c r="AI2" s="3" t="s">
        <v>187</v>
      </c>
      <c r="AJ2" s="3" t="s">
        <v>188</v>
      </c>
      <c r="AL2" s="3" t="s">
        <v>190</v>
      </c>
      <c r="AM2" s="3">
        <v>275</v>
      </c>
      <c r="AN2" s="3">
        <v>18975</v>
      </c>
      <c r="AO2" s="3">
        <v>19280</v>
      </c>
      <c r="AP2" s="3">
        <v>18975</v>
      </c>
      <c r="AQ2" s="3" t="s">
        <v>193</v>
      </c>
      <c r="AR2" s="3">
        <v>41832.71</v>
      </c>
      <c r="AS2" s="3">
        <v>134408.49400000001</v>
      </c>
      <c r="AT2" s="3">
        <v>0</v>
      </c>
      <c r="AU2" s="3">
        <v>0</v>
      </c>
      <c r="AV2" s="3">
        <v>134408.49400000001</v>
      </c>
      <c r="AW2" s="3" t="s">
        <v>132</v>
      </c>
      <c r="AX2" s="3" t="s">
        <v>135</v>
      </c>
      <c r="AY2" s="3" t="s">
        <v>137</v>
      </c>
      <c r="BA2" s="3" t="s">
        <v>196</v>
      </c>
      <c r="BB2" s="3" t="s">
        <v>146</v>
      </c>
      <c r="BC2" s="3" t="s">
        <v>95</v>
      </c>
      <c r="BD2" s="3" t="s">
        <v>140</v>
      </c>
      <c r="BE2" s="3" t="s">
        <v>141</v>
      </c>
      <c r="BF2" s="3" t="s">
        <v>143</v>
      </c>
      <c r="BH2" s="3" t="s">
        <v>144</v>
      </c>
      <c r="BI2" s="3" t="s">
        <v>146</v>
      </c>
      <c r="BK2" s="3" t="s">
        <v>147</v>
      </c>
      <c r="BL2" s="3">
        <v>159508.12</v>
      </c>
      <c r="BM2" s="3">
        <v>25099.63</v>
      </c>
      <c r="BN2" s="3">
        <v>134408.49400000001</v>
      </c>
      <c r="BO2" s="3">
        <v>18975</v>
      </c>
      <c r="BP2" s="3">
        <v>19280</v>
      </c>
      <c r="BQ2" s="3">
        <v>275</v>
      </c>
      <c r="BR2" s="3" t="s">
        <v>155</v>
      </c>
      <c r="BS2" s="3" t="s">
        <v>156</v>
      </c>
      <c r="BT2" s="3" t="s">
        <v>202</v>
      </c>
      <c r="BU2" s="3" t="s">
        <v>184</v>
      </c>
      <c r="BV2" s="3" t="s">
        <v>204</v>
      </c>
      <c r="BW2" s="3" t="s">
        <v>204</v>
      </c>
      <c r="BX2" s="4" t="s">
        <v>162</v>
      </c>
    </row>
    <row r="3" spans="1:76" ht="14.25" customHeight="1" x14ac:dyDescent="0.3">
      <c r="A3" s="3" t="s">
        <v>152</v>
      </c>
      <c r="B3" s="3" t="s">
        <v>153</v>
      </c>
      <c r="C3" s="3" t="s">
        <v>252</v>
      </c>
      <c r="E3" s="3" t="s">
        <v>212</v>
      </c>
      <c r="F3" s="3" t="s">
        <v>254</v>
      </c>
      <c r="G3" s="3" t="s">
        <v>178</v>
      </c>
      <c r="H3" s="3" t="s">
        <v>256</v>
      </c>
      <c r="I3" s="3" t="s">
        <v>259</v>
      </c>
      <c r="O3" s="3" t="s">
        <v>184</v>
      </c>
      <c r="Y3" s="3" t="s">
        <v>184</v>
      </c>
      <c r="Z3" s="3" t="s">
        <v>184</v>
      </c>
      <c r="AH3" s="3">
        <v>0</v>
      </c>
      <c r="AI3" s="3" t="s">
        <v>184</v>
      </c>
      <c r="AJ3" s="3" t="s">
        <v>188</v>
      </c>
      <c r="AL3" s="3" t="s">
        <v>190</v>
      </c>
      <c r="AM3" s="3">
        <v>275</v>
      </c>
      <c r="AN3" s="3">
        <v>18975</v>
      </c>
      <c r="AO3" s="3">
        <v>19230</v>
      </c>
      <c r="AP3" s="3">
        <v>18975</v>
      </c>
      <c r="AQ3" s="3" t="s">
        <v>193</v>
      </c>
      <c r="AR3" s="3">
        <v>41832.285000000003</v>
      </c>
      <c r="AS3" s="3">
        <v>124241.88</v>
      </c>
      <c r="AT3" s="3">
        <v>0</v>
      </c>
      <c r="AU3" s="3">
        <v>0</v>
      </c>
      <c r="AV3" s="3">
        <v>124241.88</v>
      </c>
      <c r="AW3" s="3" t="s">
        <v>132</v>
      </c>
      <c r="AX3" s="3" t="s">
        <v>270</v>
      </c>
      <c r="AY3" s="3" t="s">
        <v>137</v>
      </c>
      <c r="BA3" s="3" t="s">
        <v>272</v>
      </c>
      <c r="BB3" s="3" t="s">
        <v>146</v>
      </c>
      <c r="BC3" s="3" t="s">
        <v>153</v>
      </c>
      <c r="BT3" s="3" t="s">
        <v>274</v>
      </c>
      <c r="BU3" s="3" t="s">
        <v>187</v>
      </c>
      <c r="BV3" s="3" t="s">
        <v>277</v>
      </c>
      <c r="BX3" s="4" t="s">
        <v>278</v>
      </c>
    </row>
    <row r="4" spans="1:76" ht="14.25" customHeight="1" x14ac:dyDescent="0.3">
      <c r="A4" s="3" t="s">
        <v>197</v>
      </c>
      <c r="B4" s="3" t="s">
        <v>198</v>
      </c>
      <c r="C4" s="3" t="s">
        <v>315</v>
      </c>
      <c r="D4" s="3" t="s">
        <v>318</v>
      </c>
      <c r="E4" s="3" t="s">
        <v>212</v>
      </c>
      <c r="F4" s="3" t="s">
        <v>229</v>
      </c>
      <c r="G4" s="3" t="s">
        <v>178</v>
      </c>
      <c r="H4" s="3" t="s">
        <v>319</v>
      </c>
      <c r="I4" s="3" t="s">
        <v>321</v>
      </c>
      <c r="Y4" s="3" t="s">
        <v>184</v>
      </c>
      <c r="Z4" s="3" t="s">
        <v>184</v>
      </c>
      <c r="AC4" s="3" t="s">
        <v>322</v>
      </c>
      <c r="AD4" s="3" t="s">
        <v>323</v>
      </c>
      <c r="AI4" s="3" t="s">
        <v>187</v>
      </c>
      <c r="AJ4" s="3" t="s">
        <v>188</v>
      </c>
      <c r="AL4" s="3" t="s">
        <v>190</v>
      </c>
      <c r="AM4" s="3">
        <v>1</v>
      </c>
      <c r="AN4" s="3">
        <v>138</v>
      </c>
      <c r="AO4" s="3">
        <v>141.46</v>
      </c>
      <c r="AP4" s="3">
        <v>138</v>
      </c>
      <c r="AR4" s="3">
        <v>2</v>
      </c>
      <c r="AS4" s="3">
        <v>1149.54</v>
      </c>
      <c r="AT4" s="3">
        <v>0</v>
      </c>
      <c r="AU4" s="3">
        <v>0</v>
      </c>
      <c r="AV4" s="3">
        <v>1149.54</v>
      </c>
      <c r="AW4" s="3" t="s">
        <v>205</v>
      </c>
      <c r="AX4" s="3" t="s">
        <v>230</v>
      </c>
      <c r="AY4" s="3" t="s">
        <v>137</v>
      </c>
      <c r="BA4" s="3" t="s">
        <v>328</v>
      </c>
      <c r="BB4" s="3" t="s">
        <v>146</v>
      </c>
      <c r="BC4" s="3" t="s">
        <v>198</v>
      </c>
      <c r="BE4" s="3" t="s">
        <v>232</v>
      </c>
      <c r="BF4" s="3" t="s">
        <v>143</v>
      </c>
      <c r="BG4" s="3" t="s">
        <v>332</v>
      </c>
      <c r="BH4" s="3" t="s">
        <v>234</v>
      </c>
      <c r="BI4" s="3" t="s">
        <v>146</v>
      </c>
      <c r="BK4" s="3" t="s">
        <v>147</v>
      </c>
      <c r="BL4" s="3">
        <v>11176.56</v>
      </c>
      <c r="BM4" s="3">
        <v>1500</v>
      </c>
      <c r="BN4" s="3">
        <v>9676.56</v>
      </c>
      <c r="BO4" s="3">
        <v>1035</v>
      </c>
      <c r="BP4" s="3">
        <v>1061</v>
      </c>
      <c r="BQ4" s="3">
        <v>1</v>
      </c>
      <c r="BR4" s="3" t="s">
        <v>238</v>
      </c>
      <c r="BS4" s="3" t="s">
        <v>239</v>
      </c>
      <c r="BT4" s="3" t="s">
        <v>336</v>
      </c>
      <c r="BU4" s="3" t="s">
        <v>184</v>
      </c>
      <c r="BV4" s="3" t="s">
        <v>204</v>
      </c>
      <c r="BW4" s="3" t="s">
        <v>204</v>
      </c>
      <c r="BX4" s="4" t="s">
        <v>240</v>
      </c>
    </row>
    <row r="5" spans="1:76" ht="14.25" customHeight="1" x14ac:dyDescent="0.3">
      <c r="A5" s="3" t="s">
        <v>197</v>
      </c>
      <c r="B5" s="3" t="s">
        <v>198</v>
      </c>
      <c r="C5" s="3" t="s">
        <v>315</v>
      </c>
      <c r="D5" s="3" t="s">
        <v>318</v>
      </c>
      <c r="E5" s="3" t="s">
        <v>212</v>
      </c>
      <c r="F5" s="3" t="s">
        <v>229</v>
      </c>
      <c r="G5" s="3" t="s">
        <v>352</v>
      </c>
      <c r="H5" s="3" t="s">
        <v>353</v>
      </c>
      <c r="I5" s="3" t="s">
        <v>321</v>
      </c>
      <c r="Y5" s="3" t="s">
        <v>184</v>
      </c>
      <c r="Z5" s="3" t="s">
        <v>184</v>
      </c>
      <c r="AC5" s="3" t="s">
        <v>354</v>
      </c>
      <c r="AD5" s="3" t="s">
        <v>323</v>
      </c>
      <c r="AI5" s="3" t="s">
        <v>187</v>
      </c>
      <c r="AJ5" s="3" t="s">
        <v>188</v>
      </c>
      <c r="AL5" s="3" t="s">
        <v>190</v>
      </c>
      <c r="AM5" s="3">
        <v>0</v>
      </c>
      <c r="AN5" s="3">
        <v>138</v>
      </c>
      <c r="AO5" s="3">
        <v>141.46</v>
      </c>
      <c r="AP5" s="3">
        <v>138</v>
      </c>
      <c r="AR5" s="3">
        <v>2</v>
      </c>
      <c r="AS5" s="3">
        <v>1149.54</v>
      </c>
      <c r="AT5" s="3">
        <v>0</v>
      </c>
      <c r="AU5" s="3">
        <v>0</v>
      </c>
      <c r="AV5" s="3">
        <v>1149.54</v>
      </c>
      <c r="AW5" s="3" t="s">
        <v>205</v>
      </c>
      <c r="AX5" s="3" t="s">
        <v>230</v>
      </c>
      <c r="AY5" s="3" t="s">
        <v>137</v>
      </c>
      <c r="BA5" s="3" t="s">
        <v>328</v>
      </c>
      <c r="BB5" s="3" t="s">
        <v>146</v>
      </c>
      <c r="BC5" s="3" t="s">
        <v>198</v>
      </c>
      <c r="BE5" s="3" t="s">
        <v>232</v>
      </c>
      <c r="BF5" s="3" t="s">
        <v>143</v>
      </c>
      <c r="BG5" s="3" t="s">
        <v>332</v>
      </c>
      <c r="BH5" s="3" t="s">
        <v>234</v>
      </c>
      <c r="BI5" s="3" t="s">
        <v>146</v>
      </c>
      <c r="BK5" s="3" t="s">
        <v>147</v>
      </c>
      <c r="BL5" s="3">
        <v>11176.56</v>
      </c>
      <c r="BM5" s="3">
        <v>1500</v>
      </c>
      <c r="BN5" s="3">
        <v>9676.56</v>
      </c>
      <c r="BO5" s="3">
        <v>1035</v>
      </c>
      <c r="BP5" s="3">
        <v>1061</v>
      </c>
      <c r="BQ5" s="3">
        <v>1</v>
      </c>
      <c r="BR5" s="3" t="s">
        <v>238</v>
      </c>
      <c r="BS5" s="3" t="s">
        <v>239</v>
      </c>
      <c r="BT5" s="3" t="s">
        <v>356</v>
      </c>
      <c r="BU5" s="3" t="s">
        <v>184</v>
      </c>
      <c r="BV5" s="3" t="s">
        <v>204</v>
      </c>
      <c r="BW5" s="3" t="s">
        <v>204</v>
      </c>
      <c r="BX5" s="4" t="s">
        <v>240</v>
      </c>
    </row>
    <row r="6" spans="1:76" ht="14.25" customHeight="1" x14ac:dyDescent="0.3">
      <c r="A6" s="3" t="s">
        <v>197</v>
      </c>
      <c r="B6" s="3" t="s">
        <v>198</v>
      </c>
      <c r="C6" s="3" t="s">
        <v>315</v>
      </c>
      <c r="D6" s="3" t="s">
        <v>318</v>
      </c>
      <c r="E6" s="3" t="s">
        <v>212</v>
      </c>
      <c r="F6" s="3" t="s">
        <v>229</v>
      </c>
      <c r="G6" s="3" t="s">
        <v>358</v>
      </c>
      <c r="H6" s="3" t="s">
        <v>359</v>
      </c>
      <c r="I6" s="3" t="s">
        <v>321</v>
      </c>
      <c r="Y6" s="3" t="s">
        <v>184</v>
      </c>
      <c r="Z6" s="3" t="s">
        <v>184</v>
      </c>
      <c r="AC6" s="3" t="s">
        <v>360</v>
      </c>
      <c r="AD6" s="3" t="s">
        <v>323</v>
      </c>
      <c r="AI6" s="3" t="s">
        <v>187</v>
      </c>
      <c r="AJ6" s="3" t="s">
        <v>188</v>
      </c>
      <c r="AL6" s="3" t="s">
        <v>190</v>
      </c>
      <c r="AM6" s="3">
        <v>0</v>
      </c>
      <c r="AN6" s="3">
        <v>138</v>
      </c>
      <c r="AO6" s="3">
        <v>141.46</v>
      </c>
      <c r="AP6" s="3">
        <v>138</v>
      </c>
      <c r="AR6" s="3">
        <v>2</v>
      </c>
      <c r="AS6" s="3">
        <v>1149.54</v>
      </c>
      <c r="AT6" s="3">
        <v>0</v>
      </c>
      <c r="AU6" s="3">
        <v>0</v>
      </c>
      <c r="AV6" s="3">
        <v>1149.54</v>
      </c>
      <c r="AW6" s="3" t="s">
        <v>205</v>
      </c>
      <c r="AX6" s="3" t="s">
        <v>230</v>
      </c>
      <c r="AY6" s="3" t="s">
        <v>137</v>
      </c>
      <c r="BA6" s="3" t="s">
        <v>328</v>
      </c>
      <c r="BB6" s="3" t="s">
        <v>146</v>
      </c>
      <c r="BC6" s="3" t="s">
        <v>198</v>
      </c>
      <c r="BE6" s="3" t="s">
        <v>232</v>
      </c>
      <c r="BF6" s="3" t="s">
        <v>143</v>
      </c>
      <c r="BG6" s="3" t="s">
        <v>332</v>
      </c>
      <c r="BH6" s="3" t="s">
        <v>234</v>
      </c>
      <c r="BI6" s="3" t="s">
        <v>146</v>
      </c>
      <c r="BK6" s="3" t="s">
        <v>147</v>
      </c>
      <c r="BL6" s="3">
        <v>11176.56</v>
      </c>
      <c r="BM6" s="3">
        <v>1500</v>
      </c>
      <c r="BN6" s="3">
        <v>9676.56</v>
      </c>
      <c r="BO6" s="3">
        <v>1035</v>
      </c>
      <c r="BP6" s="3">
        <v>1061</v>
      </c>
      <c r="BQ6" s="3">
        <v>1</v>
      </c>
      <c r="BR6" s="3" t="s">
        <v>238</v>
      </c>
      <c r="BS6" s="3" t="s">
        <v>239</v>
      </c>
      <c r="BT6" s="3" t="s">
        <v>368</v>
      </c>
      <c r="BU6" s="3" t="s">
        <v>184</v>
      </c>
      <c r="BV6" s="3" t="s">
        <v>204</v>
      </c>
      <c r="BW6" s="3" t="s">
        <v>204</v>
      </c>
      <c r="BX6" s="4" t="s">
        <v>240</v>
      </c>
    </row>
    <row r="7" spans="1:76" ht="14.25" customHeight="1" x14ac:dyDescent="0.3">
      <c r="A7" s="3" t="s">
        <v>197</v>
      </c>
      <c r="B7" s="3" t="s">
        <v>198</v>
      </c>
      <c r="C7" s="3" t="s">
        <v>315</v>
      </c>
      <c r="D7" s="3" t="s">
        <v>318</v>
      </c>
      <c r="E7" s="3" t="s">
        <v>212</v>
      </c>
      <c r="F7" s="3" t="s">
        <v>229</v>
      </c>
      <c r="G7" s="3" t="s">
        <v>370</v>
      </c>
      <c r="H7" s="3" t="s">
        <v>371</v>
      </c>
      <c r="I7" s="3" t="s">
        <v>321</v>
      </c>
      <c r="Y7" s="3" t="s">
        <v>184</v>
      </c>
      <c r="Z7" s="3" t="s">
        <v>184</v>
      </c>
      <c r="AC7" s="3" t="s">
        <v>372</v>
      </c>
      <c r="AD7" s="3" t="s">
        <v>323</v>
      </c>
      <c r="AI7" s="3" t="s">
        <v>187</v>
      </c>
      <c r="AJ7" s="3" t="s">
        <v>188</v>
      </c>
      <c r="AL7" s="3" t="s">
        <v>190</v>
      </c>
      <c r="AM7" s="3">
        <v>0</v>
      </c>
      <c r="AN7" s="3">
        <v>138</v>
      </c>
      <c r="AO7" s="3">
        <v>141.46</v>
      </c>
      <c r="AP7" s="3">
        <v>138</v>
      </c>
      <c r="AR7" s="3">
        <v>2</v>
      </c>
      <c r="AS7" s="3">
        <v>1149.54</v>
      </c>
      <c r="AT7" s="3">
        <v>0</v>
      </c>
      <c r="AU7" s="3">
        <v>0</v>
      </c>
      <c r="AV7" s="3">
        <v>1149.54</v>
      </c>
      <c r="AW7" s="3" t="s">
        <v>205</v>
      </c>
      <c r="AX7" s="3" t="s">
        <v>230</v>
      </c>
      <c r="AY7" s="3" t="s">
        <v>137</v>
      </c>
      <c r="BA7" s="3" t="s">
        <v>328</v>
      </c>
      <c r="BB7" s="3" t="s">
        <v>146</v>
      </c>
      <c r="BC7" s="3" t="s">
        <v>198</v>
      </c>
      <c r="BE7" s="3" t="s">
        <v>232</v>
      </c>
      <c r="BF7" s="3" t="s">
        <v>143</v>
      </c>
      <c r="BG7" s="3" t="s">
        <v>332</v>
      </c>
      <c r="BH7" s="3" t="s">
        <v>234</v>
      </c>
      <c r="BI7" s="3" t="s">
        <v>146</v>
      </c>
      <c r="BK7" s="3" t="s">
        <v>147</v>
      </c>
      <c r="BL7" s="3">
        <v>11176.56</v>
      </c>
      <c r="BM7" s="3">
        <v>1500</v>
      </c>
      <c r="BN7" s="3">
        <v>9676.56</v>
      </c>
      <c r="BO7" s="3">
        <v>1035</v>
      </c>
      <c r="BP7" s="3">
        <v>1061</v>
      </c>
      <c r="BQ7" s="3">
        <v>1</v>
      </c>
      <c r="BR7" s="3" t="s">
        <v>238</v>
      </c>
      <c r="BS7" s="3" t="s">
        <v>239</v>
      </c>
      <c r="BT7" s="3" t="s">
        <v>375</v>
      </c>
      <c r="BU7" s="3" t="s">
        <v>184</v>
      </c>
      <c r="BV7" s="3" t="s">
        <v>204</v>
      </c>
      <c r="BW7" s="3" t="s">
        <v>204</v>
      </c>
      <c r="BX7" s="4" t="s">
        <v>240</v>
      </c>
    </row>
    <row r="8" spans="1:76" ht="14.25" customHeight="1" x14ac:dyDescent="0.3">
      <c r="A8" s="3" t="s">
        <v>197</v>
      </c>
      <c r="B8" s="3" t="s">
        <v>198</v>
      </c>
      <c r="C8" s="3" t="s">
        <v>315</v>
      </c>
      <c r="D8" s="3" t="s">
        <v>318</v>
      </c>
      <c r="E8" s="3" t="s">
        <v>212</v>
      </c>
      <c r="F8" s="3" t="s">
        <v>229</v>
      </c>
      <c r="G8" s="3" t="s">
        <v>376</v>
      </c>
      <c r="H8" s="3" t="s">
        <v>377</v>
      </c>
      <c r="I8" s="3" t="s">
        <v>321</v>
      </c>
      <c r="Y8" s="3" t="s">
        <v>184</v>
      </c>
      <c r="Z8" s="3" t="s">
        <v>184</v>
      </c>
      <c r="AC8" s="3" t="s">
        <v>378</v>
      </c>
      <c r="AD8" s="3" t="s">
        <v>323</v>
      </c>
      <c r="AI8" s="3" t="s">
        <v>187</v>
      </c>
      <c r="AJ8" s="3" t="s">
        <v>188</v>
      </c>
      <c r="AL8" s="3" t="s">
        <v>190</v>
      </c>
      <c r="AM8" s="3">
        <v>0</v>
      </c>
      <c r="AN8" s="3">
        <v>138</v>
      </c>
      <c r="AO8" s="3">
        <v>141.46</v>
      </c>
      <c r="AP8" s="3">
        <v>138</v>
      </c>
      <c r="AR8" s="3">
        <v>2</v>
      </c>
      <c r="AS8" s="3">
        <v>1656</v>
      </c>
      <c r="AT8" s="3">
        <v>0</v>
      </c>
      <c r="AU8" s="3">
        <v>0</v>
      </c>
      <c r="AV8" s="3">
        <v>1656</v>
      </c>
      <c r="AW8" s="3" t="s">
        <v>205</v>
      </c>
      <c r="AX8" s="3" t="s">
        <v>230</v>
      </c>
      <c r="AY8" s="3" t="s">
        <v>137</v>
      </c>
      <c r="BA8" s="3" t="s">
        <v>328</v>
      </c>
      <c r="BB8" s="3" t="s">
        <v>146</v>
      </c>
      <c r="BC8" s="3" t="s">
        <v>198</v>
      </c>
      <c r="BE8" s="3" t="s">
        <v>232</v>
      </c>
      <c r="BF8" s="3" t="s">
        <v>143</v>
      </c>
      <c r="BG8" s="3" t="s">
        <v>332</v>
      </c>
      <c r="BH8" s="3" t="s">
        <v>234</v>
      </c>
      <c r="BI8" s="3" t="s">
        <v>146</v>
      </c>
      <c r="BK8" s="3" t="s">
        <v>147</v>
      </c>
      <c r="BL8" s="3">
        <v>11176.56</v>
      </c>
      <c r="BM8" s="3">
        <v>1500</v>
      </c>
      <c r="BN8" s="3">
        <v>9676.56</v>
      </c>
      <c r="BO8" s="3">
        <v>1035</v>
      </c>
      <c r="BP8" s="3">
        <v>1061</v>
      </c>
      <c r="BQ8" s="3">
        <v>1</v>
      </c>
      <c r="BR8" s="3" t="s">
        <v>238</v>
      </c>
      <c r="BS8" s="3" t="s">
        <v>239</v>
      </c>
      <c r="BT8" s="3" t="s">
        <v>384</v>
      </c>
      <c r="BU8" s="3" t="s">
        <v>184</v>
      </c>
      <c r="BV8" s="3" t="s">
        <v>204</v>
      </c>
      <c r="BW8" s="3" t="s">
        <v>204</v>
      </c>
      <c r="BX8" s="4" t="s">
        <v>240</v>
      </c>
    </row>
    <row r="9" spans="1:76" ht="14.25" customHeight="1" x14ac:dyDescent="0.3">
      <c r="A9" s="3" t="s">
        <v>197</v>
      </c>
      <c r="B9" s="3" t="s">
        <v>198</v>
      </c>
      <c r="C9" s="3" t="s">
        <v>315</v>
      </c>
      <c r="D9" s="3" t="s">
        <v>318</v>
      </c>
      <c r="E9" s="3" t="s">
        <v>212</v>
      </c>
      <c r="F9" s="3" t="s">
        <v>229</v>
      </c>
      <c r="G9" s="3" t="s">
        <v>389</v>
      </c>
      <c r="H9" s="3" t="s">
        <v>391</v>
      </c>
      <c r="I9" s="3" t="s">
        <v>321</v>
      </c>
      <c r="Y9" s="3" t="s">
        <v>184</v>
      </c>
      <c r="Z9" s="3" t="s">
        <v>184</v>
      </c>
      <c r="AC9" s="3" t="s">
        <v>392</v>
      </c>
      <c r="AD9" s="3" t="s">
        <v>323</v>
      </c>
      <c r="AI9" s="3" t="s">
        <v>187</v>
      </c>
      <c r="AJ9" s="3" t="s">
        <v>188</v>
      </c>
      <c r="AL9" s="3" t="s">
        <v>190</v>
      </c>
      <c r="AM9" s="3">
        <v>0</v>
      </c>
      <c r="AN9" s="3">
        <v>138</v>
      </c>
      <c r="AO9" s="3">
        <v>141.46</v>
      </c>
      <c r="AP9" s="3">
        <v>138</v>
      </c>
      <c r="AR9" s="3">
        <v>2</v>
      </c>
      <c r="AS9" s="3">
        <v>1297.2</v>
      </c>
      <c r="AT9" s="3">
        <v>0</v>
      </c>
      <c r="AU9" s="3">
        <v>0</v>
      </c>
      <c r="AV9" s="3">
        <v>1297.2</v>
      </c>
      <c r="AW9" s="3" t="s">
        <v>205</v>
      </c>
      <c r="AX9" s="3" t="s">
        <v>230</v>
      </c>
      <c r="AY9" s="3" t="s">
        <v>137</v>
      </c>
      <c r="BA9" s="3" t="s">
        <v>328</v>
      </c>
      <c r="BB9" s="3" t="s">
        <v>146</v>
      </c>
      <c r="BC9" s="3" t="s">
        <v>198</v>
      </c>
      <c r="BE9" s="3" t="s">
        <v>232</v>
      </c>
      <c r="BF9" s="3" t="s">
        <v>143</v>
      </c>
      <c r="BG9" s="3" t="s">
        <v>332</v>
      </c>
      <c r="BH9" s="3" t="s">
        <v>234</v>
      </c>
      <c r="BI9" s="3" t="s">
        <v>146</v>
      </c>
      <c r="BK9" s="3" t="s">
        <v>147</v>
      </c>
      <c r="BL9" s="3">
        <v>11176.56</v>
      </c>
      <c r="BM9" s="3">
        <v>1500</v>
      </c>
      <c r="BN9" s="3">
        <v>9676.56</v>
      </c>
      <c r="BO9" s="3">
        <v>1035</v>
      </c>
      <c r="BP9" s="3">
        <v>1061</v>
      </c>
      <c r="BQ9" s="3">
        <v>1</v>
      </c>
      <c r="BR9" s="3" t="s">
        <v>238</v>
      </c>
      <c r="BS9" s="3" t="s">
        <v>239</v>
      </c>
      <c r="BT9" s="3" t="s">
        <v>398</v>
      </c>
      <c r="BU9" s="3" t="s">
        <v>184</v>
      </c>
      <c r="BV9" s="3" t="s">
        <v>204</v>
      </c>
      <c r="BW9" s="3" t="s">
        <v>204</v>
      </c>
      <c r="BX9" s="4" t="s">
        <v>240</v>
      </c>
    </row>
    <row r="10" spans="1:76" ht="14.25" customHeight="1" x14ac:dyDescent="0.3">
      <c r="A10" s="3" t="s">
        <v>197</v>
      </c>
      <c r="B10" s="3" t="s">
        <v>198</v>
      </c>
      <c r="C10" s="3" t="s">
        <v>315</v>
      </c>
      <c r="D10" s="3" t="s">
        <v>318</v>
      </c>
      <c r="E10" s="3" t="s">
        <v>212</v>
      </c>
      <c r="F10" s="3" t="s">
        <v>229</v>
      </c>
      <c r="G10" s="3" t="s">
        <v>400</v>
      </c>
      <c r="H10" s="3" t="s">
        <v>401</v>
      </c>
      <c r="I10" s="3" t="s">
        <v>321</v>
      </c>
      <c r="Y10" s="3" t="s">
        <v>184</v>
      </c>
      <c r="Z10" s="3" t="s">
        <v>184</v>
      </c>
      <c r="AC10" s="3" t="s">
        <v>402</v>
      </c>
      <c r="AD10" s="3" t="s">
        <v>323</v>
      </c>
      <c r="AI10" s="3" t="s">
        <v>187</v>
      </c>
      <c r="AJ10" s="3" t="s">
        <v>188</v>
      </c>
      <c r="AL10" s="3" t="s">
        <v>190</v>
      </c>
      <c r="AM10" s="3">
        <v>0</v>
      </c>
      <c r="AN10" s="3">
        <v>69</v>
      </c>
      <c r="AO10" s="3">
        <v>70.73</v>
      </c>
      <c r="AP10" s="3">
        <v>69</v>
      </c>
      <c r="AR10" s="3">
        <v>1</v>
      </c>
      <c r="AS10" s="3">
        <v>828</v>
      </c>
      <c r="AT10" s="3">
        <v>0</v>
      </c>
      <c r="AU10" s="3">
        <v>0</v>
      </c>
      <c r="AV10" s="3">
        <v>828</v>
      </c>
      <c r="AW10" s="3" t="s">
        <v>205</v>
      </c>
      <c r="AX10" s="3" t="s">
        <v>230</v>
      </c>
      <c r="AY10" s="3" t="s">
        <v>137</v>
      </c>
      <c r="BA10" s="3" t="s">
        <v>328</v>
      </c>
      <c r="BB10" s="3" t="s">
        <v>146</v>
      </c>
      <c r="BC10" s="3" t="s">
        <v>198</v>
      </c>
      <c r="BE10" s="3" t="s">
        <v>232</v>
      </c>
      <c r="BF10" s="3" t="s">
        <v>143</v>
      </c>
      <c r="BG10" s="3" t="s">
        <v>332</v>
      </c>
      <c r="BH10" s="3" t="s">
        <v>234</v>
      </c>
      <c r="BI10" s="3" t="s">
        <v>146</v>
      </c>
      <c r="BK10" s="3" t="s">
        <v>147</v>
      </c>
      <c r="BL10" s="3">
        <v>11176.56</v>
      </c>
      <c r="BM10" s="3">
        <v>1500</v>
      </c>
      <c r="BN10" s="3">
        <v>9676.56</v>
      </c>
      <c r="BO10" s="3">
        <v>1035</v>
      </c>
      <c r="BP10" s="3">
        <v>1061</v>
      </c>
      <c r="BQ10" s="3">
        <v>1</v>
      </c>
      <c r="BR10" s="3" t="s">
        <v>238</v>
      </c>
      <c r="BS10" s="3" t="s">
        <v>239</v>
      </c>
      <c r="BT10" s="3" t="s">
        <v>403</v>
      </c>
      <c r="BU10" s="3" t="s">
        <v>184</v>
      </c>
      <c r="BV10" s="3" t="s">
        <v>204</v>
      </c>
      <c r="BW10" s="3" t="s">
        <v>204</v>
      </c>
      <c r="BX10" s="4" t="s">
        <v>240</v>
      </c>
    </row>
    <row r="11" spans="1:76" ht="14.25" customHeight="1" x14ac:dyDescent="0.3">
      <c r="A11" s="3" t="s">
        <v>197</v>
      </c>
      <c r="B11" s="3" t="s">
        <v>198</v>
      </c>
      <c r="C11" s="3" t="s">
        <v>315</v>
      </c>
      <c r="D11" s="3" t="s">
        <v>318</v>
      </c>
      <c r="E11" s="3" t="s">
        <v>212</v>
      </c>
      <c r="F11" s="3" t="s">
        <v>229</v>
      </c>
      <c r="G11" s="3" t="s">
        <v>404</v>
      </c>
      <c r="H11" s="3" t="s">
        <v>405</v>
      </c>
      <c r="I11" s="3" t="s">
        <v>321</v>
      </c>
      <c r="Y11" s="3" t="s">
        <v>184</v>
      </c>
      <c r="Z11" s="3" t="s">
        <v>184</v>
      </c>
      <c r="AC11" s="3" t="s">
        <v>407</v>
      </c>
      <c r="AD11" s="3" t="s">
        <v>323</v>
      </c>
      <c r="AI11" s="3" t="s">
        <v>187</v>
      </c>
      <c r="AJ11" s="3" t="s">
        <v>188</v>
      </c>
      <c r="AL11" s="3" t="s">
        <v>190</v>
      </c>
      <c r="AM11" s="3">
        <v>0</v>
      </c>
      <c r="AN11" s="3">
        <v>138</v>
      </c>
      <c r="AO11" s="3">
        <v>141.46</v>
      </c>
      <c r="AP11" s="3">
        <v>138</v>
      </c>
      <c r="AR11" s="3">
        <v>2</v>
      </c>
      <c r="AS11" s="3">
        <v>1297.2</v>
      </c>
      <c r="AT11" s="3">
        <v>0</v>
      </c>
      <c r="AU11" s="3">
        <v>0</v>
      </c>
      <c r="AV11" s="3">
        <v>1297.2</v>
      </c>
      <c r="AW11" s="3" t="s">
        <v>205</v>
      </c>
      <c r="AX11" s="3" t="s">
        <v>230</v>
      </c>
      <c r="AY11" s="3" t="s">
        <v>137</v>
      </c>
      <c r="BA11" s="3" t="s">
        <v>328</v>
      </c>
      <c r="BB11" s="3" t="s">
        <v>146</v>
      </c>
      <c r="BC11" s="3" t="s">
        <v>198</v>
      </c>
      <c r="BE11" s="3" t="s">
        <v>232</v>
      </c>
      <c r="BF11" s="3" t="s">
        <v>143</v>
      </c>
      <c r="BG11" s="3" t="s">
        <v>332</v>
      </c>
      <c r="BH11" s="3" t="s">
        <v>234</v>
      </c>
      <c r="BI11" s="3" t="s">
        <v>146</v>
      </c>
      <c r="BK11" s="3" t="s">
        <v>147</v>
      </c>
      <c r="BL11" s="3">
        <v>11176.56</v>
      </c>
      <c r="BM11" s="3">
        <v>1500</v>
      </c>
      <c r="BN11" s="3">
        <v>9676.56</v>
      </c>
      <c r="BO11" s="3">
        <v>1035</v>
      </c>
      <c r="BP11" s="3">
        <v>1061</v>
      </c>
      <c r="BQ11" s="3">
        <v>1</v>
      </c>
      <c r="BR11" s="3" t="s">
        <v>238</v>
      </c>
      <c r="BS11" s="3" t="s">
        <v>239</v>
      </c>
      <c r="BT11" s="3" t="s">
        <v>408</v>
      </c>
      <c r="BU11" s="3" t="s">
        <v>184</v>
      </c>
      <c r="BV11" s="3" t="s">
        <v>204</v>
      </c>
      <c r="BW11" s="3" t="s">
        <v>204</v>
      </c>
      <c r="BX11" s="4" t="s">
        <v>240</v>
      </c>
    </row>
    <row r="12" spans="1:76" ht="14.25" customHeight="1" x14ac:dyDescent="0.3">
      <c r="A12" s="3" t="s">
        <v>210</v>
      </c>
      <c r="B12" s="3" t="s">
        <v>211</v>
      </c>
      <c r="C12" s="3" t="s">
        <v>409</v>
      </c>
      <c r="E12" s="3" t="s">
        <v>212</v>
      </c>
      <c r="F12" s="3" t="s">
        <v>411</v>
      </c>
      <c r="G12" s="3" t="s">
        <v>178</v>
      </c>
      <c r="H12" s="3" t="s">
        <v>414</v>
      </c>
      <c r="I12" s="3" t="s">
        <v>415</v>
      </c>
      <c r="Y12" s="3" t="s">
        <v>184</v>
      </c>
      <c r="AA12" s="3" t="s">
        <v>184</v>
      </c>
      <c r="AE12" s="3" t="s">
        <v>419</v>
      </c>
      <c r="AF12" s="3" t="s">
        <v>420</v>
      </c>
      <c r="AI12" s="3" t="s">
        <v>187</v>
      </c>
      <c r="AJ12" s="3" t="s">
        <v>188</v>
      </c>
      <c r="AL12" s="3" t="s">
        <v>422</v>
      </c>
      <c r="AM12" s="3">
        <v>1</v>
      </c>
      <c r="AN12" s="3">
        <v>20700</v>
      </c>
      <c r="AO12" s="3">
        <v>20740</v>
      </c>
      <c r="AP12" s="3">
        <v>20700</v>
      </c>
      <c r="AQ12" s="3" t="s">
        <v>193</v>
      </c>
      <c r="AR12" s="3">
        <v>45635.69</v>
      </c>
      <c r="AS12" s="3">
        <v>162006.70000000001</v>
      </c>
      <c r="AT12" s="3">
        <v>0</v>
      </c>
      <c r="AU12" s="3">
        <v>0</v>
      </c>
      <c r="AV12" s="3">
        <v>162006.70000000001</v>
      </c>
      <c r="AW12" s="3" t="s">
        <v>132</v>
      </c>
      <c r="AX12" s="3" t="s">
        <v>424</v>
      </c>
      <c r="AY12" s="3" t="s">
        <v>137</v>
      </c>
      <c r="BA12" s="3" t="s">
        <v>425</v>
      </c>
      <c r="BB12" s="3" t="s">
        <v>146</v>
      </c>
      <c r="BC12" s="3" t="s">
        <v>211</v>
      </c>
      <c r="BT12" s="3" t="s">
        <v>426</v>
      </c>
      <c r="BU12" s="3" t="s">
        <v>187</v>
      </c>
      <c r="BV12" s="3" t="s">
        <v>277</v>
      </c>
      <c r="BX12" s="4" t="s">
        <v>428</v>
      </c>
    </row>
    <row r="13" spans="1:76" ht="14.25" customHeight="1" x14ac:dyDescent="0.3">
      <c r="A13" s="3" t="s">
        <v>217</v>
      </c>
      <c r="B13" s="3" t="s">
        <v>218</v>
      </c>
      <c r="C13" s="3" t="s">
        <v>437</v>
      </c>
      <c r="E13" s="3" t="s">
        <v>297</v>
      </c>
      <c r="F13" s="3" t="s">
        <v>329</v>
      </c>
      <c r="G13" s="3" t="s">
        <v>178</v>
      </c>
      <c r="H13" s="3" t="s">
        <v>438</v>
      </c>
      <c r="I13" s="3" t="s">
        <v>439</v>
      </c>
      <c r="Y13" s="3" t="s">
        <v>184</v>
      </c>
      <c r="Z13" s="3" t="s">
        <v>184</v>
      </c>
      <c r="AB13" s="3" t="s">
        <v>184</v>
      </c>
      <c r="AH13" s="3">
        <v>69</v>
      </c>
      <c r="AI13" s="3" t="s">
        <v>187</v>
      </c>
      <c r="AJ13" s="3" t="s">
        <v>188</v>
      </c>
      <c r="AL13" s="3" t="s">
        <v>190</v>
      </c>
      <c r="AM13" s="3">
        <v>4</v>
      </c>
      <c r="AN13" s="3">
        <v>276</v>
      </c>
      <c r="AO13" s="3">
        <v>288.88</v>
      </c>
      <c r="AP13" s="3">
        <v>276</v>
      </c>
      <c r="AR13" s="3">
        <v>276</v>
      </c>
      <c r="AS13" s="3">
        <v>2898</v>
      </c>
      <c r="AT13" s="3">
        <v>0</v>
      </c>
      <c r="AU13" s="3">
        <v>0</v>
      </c>
      <c r="AV13" s="3">
        <v>2898</v>
      </c>
      <c r="AW13" s="3" t="s">
        <v>205</v>
      </c>
      <c r="AX13" s="3" t="s">
        <v>330</v>
      </c>
      <c r="AY13" s="3" t="s">
        <v>137</v>
      </c>
      <c r="BA13" s="3" t="s">
        <v>442</v>
      </c>
      <c r="BB13" s="3" t="s">
        <v>146</v>
      </c>
      <c r="BC13" s="3" t="s">
        <v>218</v>
      </c>
      <c r="BE13" s="3" t="s">
        <v>331</v>
      </c>
      <c r="BF13" s="3" t="s">
        <v>143</v>
      </c>
      <c r="BH13" s="3" t="s">
        <v>334</v>
      </c>
      <c r="BI13" s="3" t="s">
        <v>146</v>
      </c>
      <c r="BJ13" s="3" t="s">
        <v>335</v>
      </c>
      <c r="BK13" s="3" t="s">
        <v>147</v>
      </c>
      <c r="BL13" s="3">
        <v>12592.5</v>
      </c>
      <c r="BM13" s="3">
        <v>0</v>
      </c>
      <c r="BN13" s="3">
        <v>12592.5</v>
      </c>
      <c r="BO13" s="3">
        <v>1242</v>
      </c>
      <c r="BP13" s="3">
        <v>1300</v>
      </c>
      <c r="BQ13" s="3">
        <v>18</v>
      </c>
      <c r="BR13" s="3" t="s">
        <v>155</v>
      </c>
      <c r="BS13" s="3" t="s">
        <v>337</v>
      </c>
      <c r="BT13" s="3" t="s">
        <v>443</v>
      </c>
      <c r="BU13" s="3" t="s">
        <v>184</v>
      </c>
      <c r="BV13" s="3" t="s">
        <v>204</v>
      </c>
      <c r="BW13" s="3" t="s">
        <v>204</v>
      </c>
      <c r="BX13" s="4" t="s">
        <v>338</v>
      </c>
    </row>
    <row r="14" spans="1:76" ht="14.25" customHeight="1" x14ac:dyDescent="0.3">
      <c r="A14" s="3" t="s">
        <v>217</v>
      </c>
      <c r="B14" s="3" t="s">
        <v>218</v>
      </c>
      <c r="C14" s="3" t="s">
        <v>437</v>
      </c>
      <c r="E14" s="3" t="s">
        <v>297</v>
      </c>
      <c r="F14" s="3" t="s">
        <v>329</v>
      </c>
      <c r="G14" s="3" t="s">
        <v>352</v>
      </c>
      <c r="H14" s="3" t="s">
        <v>438</v>
      </c>
      <c r="I14" s="3" t="s">
        <v>439</v>
      </c>
      <c r="Y14" s="3" t="s">
        <v>184</v>
      </c>
      <c r="Z14" s="3" t="s">
        <v>184</v>
      </c>
      <c r="AB14" s="3" t="s">
        <v>184</v>
      </c>
      <c r="AH14" s="3">
        <v>69</v>
      </c>
      <c r="AI14" s="3" t="s">
        <v>187</v>
      </c>
      <c r="AJ14" s="3" t="s">
        <v>188</v>
      </c>
      <c r="AL14" s="3" t="s">
        <v>190</v>
      </c>
      <c r="AM14" s="3">
        <v>4</v>
      </c>
      <c r="AN14" s="3">
        <v>276</v>
      </c>
      <c r="AO14" s="3">
        <v>288.88</v>
      </c>
      <c r="AP14" s="3">
        <v>276</v>
      </c>
      <c r="AR14" s="3">
        <v>276</v>
      </c>
      <c r="AS14" s="3">
        <v>2622</v>
      </c>
      <c r="AT14" s="3">
        <v>0</v>
      </c>
      <c r="AU14" s="3">
        <v>0</v>
      </c>
      <c r="AV14" s="3">
        <v>2622</v>
      </c>
      <c r="AW14" s="3" t="s">
        <v>205</v>
      </c>
      <c r="AX14" s="3" t="s">
        <v>330</v>
      </c>
      <c r="AY14" s="3" t="s">
        <v>137</v>
      </c>
      <c r="BA14" s="3" t="s">
        <v>442</v>
      </c>
      <c r="BB14" s="3" t="s">
        <v>146</v>
      </c>
      <c r="BC14" s="3" t="s">
        <v>218</v>
      </c>
      <c r="BE14" s="3" t="s">
        <v>331</v>
      </c>
      <c r="BF14" s="3" t="s">
        <v>143</v>
      </c>
      <c r="BH14" s="3" t="s">
        <v>334</v>
      </c>
      <c r="BI14" s="3" t="s">
        <v>146</v>
      </c>
      <c r="BJ14" s="3" t="s">
        <v>335</v>
      </c>
      <c r="BK14" s="3" t="s">
        <v>147</v>
      </c>
      <c r="BL14" s="3">
        <v>12592.5</v>
      </c>
      <c r="BM14" s="3">
        <v>0</v>
      </c>
      <c r="BN14" s="3">
        <v>12592.5</v>
      </c>
      <c r="BO14" s="3">
        <v>1242</v>
      </c>
      <c r="BP14" s="3">
        <v>1300</v>
      </c>
      <c r="BQ14" s="3">
        <v>18</v>
      </c>
      <c r="BR14" s="3" t="s">
        <v>155</v>
      </c>
      <c r="BS14" s="3" t="s">
        <v>337</v>
      </c>
      <c r="BT14" s="3" t="s">
        <v>454</v>
      </c>
      <c r="BU14" s="3" t="s">
        <v>184</v>
      </c>
      <c r="BV14" s="3" t="s">
        <v>204</v>
      </c>
      <c r="BW14" s="3" t="s">
        <v>204</v>
      </c>
      <c r="BX14" s="4" t="s">
        <v>338</v>
      </c>
    </row>
    <row r="15" spans="1:76" ht="14.25" customHeight="1" x14ac:dyDescent="0.3">
      <c r="A15" s="3" t="s">
        <v>217</v>
      </c>
      <c r="B15" s="3" t="s">
        <v>218</v>
      </c>
      <c r="C15" s="3" t="s">
        <v>437</v>
      </c>
      <c r="E15" s="3" t="s">
        <v>297</v>
      </c>
      <c r="F15" s="3" t="s">
        <v>329</v>
      </c>
      <c r="G15" s="3" t="s">
        <v>358</v>
      </c>
      <c r="H15" s="3" t="s">
        <v>438</v>
      </c>
      <c r="I15" s="3" t="s">
        <v>439</v>
      </c>
      <c r="Y15" s="3" t="s">
        <v>184</v>
      </c>
      <c r="Z15" s="3" t="s">
        <v>184</v>
      </c>
      <c r="AB15" s="3" t="s">
        <v>184</v>
      </c>
      <c r="AH15" s="3">
        <v>69</v>
      </c>
      <c r="AI15" s="3" t="s">
        <v>187</v>
      </c>
      <c r="AJ15" s="3" t="s">
        <v>188</v>
      </c>
      <c r="AL15" s="3" t="s">
        <v>190</v>
      </c>
      <c r="AM15" s="3">
        <v>5</v>
      </c>
      <c r="AN15" s="3">
        <v>345</v>
      </c>
      <c r="AO15" s="3">
        <v>361.11</v>
      </c>
      <c r="AP15" s="3">
        <v>345</v>
      </c>
      <c r="AR15" s="3">
        <v>345</v>
      </c>
      <c r="AS15" s="3">
        <v>3795</v>
      </c>
      <c r="AT15" s="3">
        <v>0</v>
      </c>
      <c r="AU15" s="3">
        <v>0</v>
      </c>
      <c r="AV15" s="3">
        <v>3795</v>
      </c>
      <c r="AW15" s="3" t="s">
        <v>205</v>
      </c>
      <c r="AX15" s="3" t="s">
        <v>330</v>
      </c>
      <c r="AY15" s="3" t="s">
        <v>137</v>
      </c>
      <c r="BA15" s="3" t="s">
        <v>442</v>
      </c>
      <c r="BB15" s="3" t="s">
        <v>146</v>
      </c>
      <c r="BC15" s="3" t="s">
        <v>218</v>
      </c>
      <c r="BE15" s="3" t="s">
        <v>331</v>
      </c>
      <c r="BF15" s="3" t="s">
        <v>143</v>
      </c>
      <c r="BH15" s="3" t="s">
        <v>334</v>
      </c>
      <c r="BI15" s="3" t="s">
        <v>146</v>
      </c>
      <c r="BJ15" s="3" t="s">
        <v>335</v>
      </c>
      <c r="BK15" s="3" t="s">
        <v>147</v>
      </c>
      <c r="BL15" s="3">
        <v>12592.5</v>
      </c>
      <c r="BM15" s="3">
        <v>0</v>
      </c>
      <c r="BN15" s="3">
        <v>12592.5</v>
      </c>
      <c r="BO15" s="3">
        <v>1242</v>
      </c>
      <c r="BP15" s="3">
        <v>1300</v>
      </c>
      <c r="BQ15" s="3">
        <v>18</v>
      </c>
      <c r="BR15" s="3" t="s">
        <v>155</v>
      </c>
      <c r="BS15" s="3" t="s">
        <v>337</v>
      </c>
      <c r="BT15" s="3" t="s">
        <v>457</v>
      </c>
      <c r="BU15" s="3" t="s">
        <v>184</v>
      </c>
      <c r="BV15" s="3" t="s">
        <v>204</v>
      </c>
      <c r="BW15" s="3" t="s">
        <v>204</v>
      </c>
      <c r="BX15" s="4" t="s">
        <v>338</v>
      </c>
    </row>
    <row r="16" spans="1:76" ht="14.25" customHeight="1" x14ac:dyDescent="0.3">
      <c r="A16" s="3" t="s">
        <v>217</v>
      </c>
      <c r="B16" s="3" t="s">
        <v>218</v>
      </c>
      <c r="C16" s="3" t="s">
        <v>437</v>
      </c>
      <c r="E16" s="3" t="s">
        <v>297</v>
      </c>
      <c r="F16" s="3" t="s">
        <v>329</v>
      </c>
      <c r="G16" s="3" t="s">
        <v>370</v>
      </c>
      <c r="H16" s="3" t="s">
        <v>438</v>
      </c>
      <c r="I16" s="3" t="s">
        <v>439</v>
      </c>
      <c r="Y16" s="3" t="s">
        <v>184</v>
      </c>
      <c r="Z16" s="3" t="s">
        <v>184</v>
      </c>
      <c r="AB16" s="3" t="s">
        <v>184</v>
      </c>
      <c r="AH16" s="3">
        <v>69</v>
      </c>
      <c r="AI16" s="3" t="s">
        <v>187</v>
      </c>
      <c r="AJ16" s="3" t="s">
        <v>188</v>
      </c>
      <c r="AL16" s="3" t="s">
        <v>190</v>
      </c>
      <c r="AM16" s="3">
        <v>5</v>
      </c>
      <c r="AN16" s="3">
        <v>345</v>
      </c>
      <c r="AO16" s="3">
        <v>361.11</v>
      </c>
      <c r="AP16" s="3">
        <v>345</v>
      </c>
      <c r="AR16" s="3">
        <v>345</v>
      </c>
      <c r="AS16" s="3">
        <v>3277.5</v>
      </c>
      <c r="AT16" s="3">
        <v>0</v>
      </c>
      <c r="AU16" s="3">
        <v>0</v>
      </c>
      <c r="AV16" s="3">
        <v>3277.5</v>
      </c>
      <c r="AW16" s="3" t="s">
        <v>205</v>
      </c>
      <c r="AX16" s="3" t="s">
        <v>330</v>
      </c>
      <c r="AY16" s="3" t="s">
        <v>137</v>
      </c>
      <c r="BA16" s="3" t="s">
        <v>442</v>
      </c>
      <c r="BB16" s="3" t="s">
        <v>146</v>
      </c>
      <c r="BC16" s="3" t="s">
        <v>218</v>
      </c>
      <c r="BE16" s="3" t="s">
        <v>331</v>
      </c>
      <c r="BF16" s="3" t="s">
        <v>143</v>
      </c>
      <c r="BH16" s="3" t="s">
        <v>334</v>
      </c>
      <c r="BI16" s="3" t="s">
        <v>146</v>
      </c>
      <c r="BJ16" s="3" t="s">
        <v>335</v>
      </c>
      <c r="BK16" s="3" t="s">
        <v>147</v>
      </c>
      <c r="BL16" s="3">
        <v>12592.5</v>
      </c>
      <c r="BM16" s="3">
        <v>0</v>
      </c>
      <c r="BN16" s="3">
        <v>12592.5</v>
      </c>
      <c r="BO16" s="3">
        <v>1242</v>
      </c>
      <c r="BP16" s="3">
        <v>1300</v>
      </c>
      <c r="BQ16" s="3">
        <v>18</v>
      </c>
      <c r="BR16" s="3" t="s">
        <v>155</v>
      </c>
      <c r="BS16" s="3" t="s">
        <v>337</v>
      </c>
      <c r="BT16" s="3" t="s">
        <v>459</v>
      </c>
      <c r="BU16" s="3" t="s">
        <v>184</v>
      </c>
      <c r="BV16" s="3" t="s">
        <v>204</v>
      </c>
      <c r="BW16" s="3" t="s">
        <v>204</v>
      </c>
      <c r="BX16" s="4" t="s">
        <v>338</v>
      </c>
    </row>
    <row r="17" spans="1:76" ht="14.25" customHeight="1" x14ac:dyDescent="0.3">
      <c r="A17" s="3" t="s">
        <v>308</v>
      </c>
      <c r="B17" s="3" t="s">
        <v>309</v>
      </c>
      <c r="C17" s="3" t="s">
        <v>460</v>
      </c>
      <c r="E17" s="3" t="s">
        <v>212</v>
      </c>
      <c r="F17" s="3" t="s">
        <v>310</v>
      </c>
      <c r="G17" s="3" t="s">
        <v>178</v>
      </c>
      <c r="H17" s="3" t="s">
        <v>461</v>
      </c>
      <c r="I17" s="3" t="s">
        <v>93</v>
      </c>
      <c r="Y17" s="3" t="s">
        <v>184</v>
      </c>
      <c r="AI17" s="3" t="s">
        <v>187</v>
      </c>
      <c r="AJ17" s="3" t="s">
        <v>188</v>
      </c>
      <c r="AL17" s="3" t="s">
        <v>462</v>
      </c>
      <c r="AM17" s="3">
        <v>8</v>
      </c>
      <c r="AN17" s="3">
        <v>220</v>
      </c>
      <c r="AO17" s="3">
        <v>220</v>
      </c>
      <c r="AP17" s="3">
        <v>220</v>
      </c>
      <c r="AR17" s="3">
        <v>220</v>
      </c>
      <c r="AS17" s="3">
        <v>7275.18</v>
      </c>
      <c r="AT17" s="3">
        <v>0</v>
      </c>
      <c r="AU17" s="3">
        <v>0</v>
      </c>
      <c r="AV17" s="3">
        <v>7275.18</v>
      </c>
      <c r="AW17" s="3" t="s">
        <v>132</v>
      </c>
      <c r="AX17" s="3" t="s">
        <v>346</v>
      </c>
      <c r="AY17" s="3" t="s">
        <v>137</v>
      </c>
      <c r="BA17" s="3" t="s">
        <v>465</v>
      </c>
      <c r="BB17" s="3" t="s">
        <v>146</v>
      </c>
      <c r="BC17" s="3" t="s">
        <v>309</v>
      </c>
      <c r="BE17" s="3" t="s">
        <v>347</v>
      </c>
      <c r="BF17" s="3" t="s">
        <v>143</v>
      </c>
      <c r="BH17" s="3" t="s">
        <v>348</v>
      </c>
      <c r="BI17" s="3" t="s">
        <v>146</v>
      </c>
      <c r="BK17" s="3" t="s">
        <v>147</v>
      </c>
      <c r="BL17" s="3">
        <v>7275.18</v>
      </c>
      <c r="BM17" s="3">
        <v>0</v>
      </c>
      <c r="BN17" s="3">
        <v>7275.18</v>
      </c>
      <c r="BO17" s="3">
        <v>220</v>
      </c>
      <c r="BP17" s="3">
        <v>220</v>
      </c>
      <c r="BQ17" s="3">
        <v>8</v>
      </c>
      <c r="BR17" s="3" t="s">
        <v>349</v>
      </c>
      <c r="BS17" s="3" t="s">
        <v>313</v>
      </c>
      <c r="BT17" s="3" t="s">
        <v>470</v>
      </c>
      <c r="BU17" s="3" t="s">
        <v>184</v>
      </c>
      <c r="BV17" s="3" t="s">
        <v>204</v>
      </c>
      <c r="BW17" s="3" t="s">
        <v>204</v>
      </c>
      <c r="BX17" s="4" t="s">
        <v>350</v>
      </c>
    </row>
    <row r="18" spans="1:76" ht="14.25" customHeight="1" x14ac:dyDescent="0.3">
      <c r="A18" s="3" t="s">
        <v>241</v>
      </c>
      <c r="B18" s="3" t="s">
        <v>242</v>
      </c>
      <c r="C18" s="3" t="s">
        <v>478</v>
      </c>
      <c r="E18" s="3" t="s">
        <v>97</v>
      </c>
      <c r="F18" s="3" t="s">
        <v>245</v>
      </c>
      <c r="G18" s="3" t="s">
        <v>178</v>
      </c>
      <c r="H18" s="3" t="s">
        <v>480</v>
      </c>
      <c r="I18" s="3" t="s">
        <v>481</v>
      </c>
      <c r="J18" s="3" t="s">
        <v>184</v>
      </c>
      <c r="O18" s="3" t="s">
        <v>184</v>
      </c>
      <c r="U18" s="3" t="s">
        <v>184</v>
      </c>
      <c r="Y18" s="3" t="s">
        <v>184</v>
      </c>
      <c r="Z18" s="3" t="s">
        <v>184</v>
      </c>
      <c r="AB18" s="3" t="s">
        <v>184</v>
      </c>
      <c r="AI18" s="3" t="s">
        <v>187</v>
      </c>
      <c r="AJ18" s="3" t="s">
        <v>188</v>
      </c>
      <c r="AL18" s="3" t="s">
        <v>190</v>
      </c>
      <c r="AM18" s="3">
        <v>110</v>
      </c>
      <c r="AN18" s="3">
        <v>7590</v>
      </c>
      <c r="AO18" s="3">
        <v>7680</v>
      </c>
      <c r="AP18" s="3">
        <v>7590</v>
      </c>
      <c r="AQ18" s="3" t="s">
        <v>193</v>
      </c>
      <c r="AR18" s="3">
        <v>16733.07</v>
      </c>
      <c r="AS18" s="3">
        <v>76135.47</v>
      </c>
      <c r="AT18" s="3">
        <v>0</v>
      </c>
      <c r="AU18" s="3">
        <v>0</v>
      </c>
      <c r="AV18" s="3">
        <v>76135.47</v>
      </c>
      <c r="AW18" s="3" t="s">
        <v>132</v>
      </c>
      <c r="AX18" s="3" t="s">
        <v>484</v>
      </c>
      <c r="AY18" s="3" t="s">
        <v>137</v>
      </c>
      <c r="BA18" s="3" t="s">
        <v>485</v>
      </c>
      <c r="BB18" s="3" t="s">
        <v>146</v>
      </c>
      <c r="BC18" s="3" t="s">
        <v>242</v>
      </c>
      <c r="BT18" s="3" t="s">
        <v>487</v>
      </c>
      <c r="BU18" s="3" t="s">
        <v>187</v>
      </c>
      <c r="BV18" s="3" t="s">
        <v>277</v>
      </c>
      <c r="BX18" s="4" t="s">
        <v>488</v>
      </c>
    </row>
    <row r="19" spans="1:76" ht="14.25" customHeight="1" x14ac:dyDescent="0.3">
      <c r="A19" s="3" t="s">
        <v>217</v>
      </c>
      <c r="B19" s="3" t="s">
        <v>218</v>
      </c>
      <c r="C19" s="3" t="s">
        <v>437</v>
      </c>
      <c r="E19" s="3" t="s">
        <v>297</v>
      </c>
      <c r="F19" s="3" t="s">
        <v>362</v>
      </c>
      <c r="G19" s="3" t="s">
        <v>178</v>
      </c>
      <c r="H19" s="3" t="s">
        <v>494</v>
      </c>
      <c r="I19" s="3" t="s">
        <v>182</v>
      </c>
      <c r="O19" s="3" t="s">
        <v>184</v>
      </c>
      <c r="Y19" s="3" t="s">
        <v>184</v>
      </c>
      <c r="Z19" s="3" t="s">
        <v>184</v>
      </c>
      <c r="AB19" s="3" t="s">
        <v>184</v>
      </c>
      <c r="AH19" s="3">
        <v>69</v>
      </c>
      <c r="AI19" s="3" t="s">
        <v>187</v>
      </c>
      <c r="AJ19" s="3" t="s">
        <v>188</v>
      </c>
      <c r="AL19" s="3" t="s">
        <v>190</v>
      </c>
      <c r="AM19" s="3">
        <v>825</v>
      </c>
      <c r="AN19" s="3">
        <v>56925</v>
      </c>
      <c r="AO19" s="3">
        <v>57980</v>
      </c>
      <c r="AP19" s="3">
        <v>56925</v>
      </c>
      <c r="AQ19" s="3" t="s">
        <v>193</v>
      </c>
      <c r="AR19" s="3">
        <v>125498.79</v>
      </c>
      <c r="AS19" s="3">
        <v>338846.73499999999</v>
      </c>
      <c r="AT19" s="3">
        <v>0</v>
      </c>
      <c r="AU19" s="3">
        <v>0</v>
      </c>
      <c r="AV19" s="3">
        <v>338846.73499999999</v>
      </c>
      <c r="AW19" s="3" t="s">
        <v>132</v>
      </c>
      <c r="AX19" s="3" t="s">
        <v>363</v>
      </c>
      <c r="AY19" s="3" t="s">
        <v>137</v>
      </c>
      <c r="BA19" s="3" t="s">
        <v>497</v>
      </c>
      <c r="BB19" s="3" t="s">
        <v>146</v>
      </c>
      <c r="BC19" s="3" t="s">
        <v>218</v>
      </c>
      <c r="BD19" s="3" t="s">
        <v>291</v>
      </c>
      <c r="BE19" s="3" t="s">
        <v>364</v>
      </c>
      <c r="BF19" s="3" t="s">
        <v>143</v>
      </c>
      <c r="BH19" s="3" t="s">
        <v>365</v>
      </c>
      <c r="BI19" s="3" t="s">
        <v>146</v>
      </c>
      <c r="BJ19" s="3" t="s">
        <v>366</v>
      </c>
      <c r="BK19" s="3" t="s">
        <v>147</v>
      </c>
      <c r="BL19" s="3">
        <v>401596.13</v>
      </c>
      <c r="BM19" s="3">
        <v>62749.4</v>
      </c>
      <c r="BN19" s="3">
        <v>338846.73499999999</v>
      </c>
      <c r="BO19" s="3">
        <v>56925</v>
      </c>
      <c r="BP19" s="3">
        <v>57980</v>
      </c>
      <c r="BQ19" s="3">
        <v>825</v>
      </c>
      <c r="BR19" s="3" t="s">
        <v>155</v>
      </c>
      <c r="BS19" s="3" t="s">
        <v>337</v>
      </c>
      <c r="BT19" s="3" t="s">
        <v>499</v>
      </c>
      <c r="BU19" s="3" t="s">
        <v>184</v>
      </c>
      <c r="BV19" s="3" t="s">
        <v>204</v>
      </c>
      <c r="BW19" s="3" t="s">
        <v>204</v>
      </c>
      <c r="BX19" s="4" t="s">
        <v>369</v>
      </c>
    </row>
    <row r="20" spans="1:76" ht="14.25" customHeight="1" x14ac:dyDescent="0.3">
      <c r="A20" s="3" t="s">
        <v>284</v>
      </c>
      <c r="B20" s="3" t="s">
        <v>285</v>
      </c>
      <c r="C20" s="3" t="s">
        <v>510</v>
      </c>
      <c r="E20" s="3" t="s">
        <v>212</v>
      </c>
      <c r="F20" s="3" t="s">
        <v>511</v>
      </c>
      <c r="G20" s="3" t="s">
        <v>178</v>
      </c>
      <c r="H20" s="3" t="s">
        <v>512</v>
      </c>
      <c r="I20" s="3" t="s">
        <v>513</v>
      </c>
      <c r="Y20" s="3" t="s">
        <v>184</v>
      </c>
      <c r="Z20" s="3" t="s">
        <v>184</v>
      </c>
      <c r="AG20" s="3" t="s">
        <v>184</v>
      </c>
      <c r="AH20" s="3">
        <v>0</v>
      </c>
      <c r="AI20" s="3" t="s">
        <v>184</v>
      </c>
      <c r="AJ20" s="3" t="s">
        <v>516</v>
      </c>
      <c r="AL20" s="3" t="s">
        <v>518</v>
      </c>
      <c r="AM20" s="3">
        <v>391</v>
      </c>
      <c r="AN20" s="3">
        <v>25024</v>
      </c>
      <c r="AO20" s="3">
        <v>25200</v>
      </c>
      <c r="AP20" s="3">
        <v>25024</v>
      </c>
      <c r="AQ20" s="3" t="s">
        <v>193</v>
      </c>
      <c r="AR20" s="3">
        <v>25.024000000000001</v>
      </c>
      <c r="AS20" s="3">
        <v>218209.28</v>
      </c>
      <c r="AT20" s="3">
        <v>0</v>
      </c>
      <c r="AU20" s="3">
        <v>0</v>
      </c>
      <c r="AV20" s="3">
        <v>218209.28</v>
      </c>
      <c r="AW20" s="3" t="s">
        <v>205</v>
      </c>
      <c r="AX20" s="3" t="s">
        <v>519</v>
      </c>
      <c r="AY20" s="3" t="s">
        <v>137</v>
      </c>
      <c r="BA20" s="3" t="s">
        <v>520</v>
      </c>
      <c r="BB20" s="3" t="s">
        <v>146</v>
      </c>
      <c r="BC20" s="3" t="s">
        <v>285</v>
      </c>
      <c r="BT20" s="3" t="s">
        <v>521</v>
      </c>
      <c r="BU20" s="3" t="s">
        <v>187</v>
      </c>
      <c r="BV20" s="3" t="s">
        <v>277</v>
      </c>
      <c r="BX20" s="4" t="s">
        <v>522</v>
      </c>
    </row>
    <row r="21" spans="1:76" ht="14.25" customHeight="1" x14ac:dyDescent="0.3">
      <c r="A21" s="3" t="s">
        <v>197</v>
      </c>
      <c r="B21" s="3" t="s">
        <v>198</v>
      </c>
      <c r="C21" s="3" t="s">
        <v>315</v>
      </c>
      <c r="D21" s="3" t="s">
        <v>318</v>
      </c>
      <c r="E21" s="3" t="s">
        <v>297</v>
      </c>
      <c r="F21" s="3" t="s">
        <v>386</v>
      </c>
      <c r="G21" s="3" t="s">
        <v>178</v>
      </c>
      <c r="H21" s="3" t="s">
        <v>529</v>
      </c>
      <c r="I21" s="3" t="s">
        <v>531</v>
      </c>
      <c r="J21" s="3" t="s">
        <v>184</v>
      </c>
      <c r="U21" s="3" t="s">
        <v>184</v>
      </c>
      <c r="Y21" s="3" t="s">
        <v>184</v>
      </c>
      <c r="Z21" s="3" t="s">
        <v>184</v>
      </c>
      <c r="AH21" s="3">
        <v>25</v>
      </c>
      <c r="AI21" s="3" t="s">
        <v>187</v>
      </c>
      <c r="AJ21" s="3" t="s">
        <v>188</v>
      </c>
      <c r="AL21" s="3" t="s">
        <v>190</v>
      </c>
      <c r="AM21" s="3">
        <v>335</v>
      </c>
      <c r="AN21" s="3">
        <v>8375</v>
      </c>
      <c r="AO21" s="3">
        <v>8497.9599999999991</v>
      </c>
      <c r="AP21" s="3">
        <v>8375</v>
      </c>
      <c r="AQ21" s="3" t="s">
        <v>193</v>
      </c>
      <c r="AR21" s="3">
        <v>18463.71</v>
      </c>
      <c r="AS21" s="3">
        <v>45134.54</v>
      </c>
      <c r="AT21" s="3">
        <v>0</v>
      </c>
      <c r="AU21" s="3">
        <v>0</v>
      </c>
      <c r="AV21" s="3">
        <v>45134.54</v>
      </c>
      <c r="AW21" s="3" t="s">
        <v>205</v>
      </c>
      <c r="AX21" s="3" t="s">
        <v>387</v>
      </c>
      <c r="AY21" s="3" t="s">
        <v>137</v>
      </c>
      <c r="BA21" s="3" t="s">
        <v>533</v>
      </c>
      <c r="BB21" s="3" t="s">
        <v>146</v>
      </c>
      <c r="BC21" s="3" t="s">
        <v>198</v>
      </c>
      <c r="BE21" s="3" t="s">
        <v>388</v>
      </c>
      <c r="BF21" s="3" t="s">
        <v>143</v>
      </c>
      <c r="BH21" s="3" t="s">
        <v>390</v>
      </c>
      <c r="BI21" s="3" t="s">
        <v>146</v>
      </c>
      <c r="BJ21" s="3" t="s">
        <v>335</v>
      </c>
      <c r="BK21" s="3" t="s">
        <v>147</v>
      </c>
      <c r="BL21" s="3">
        <v>106700.54</v>
      </c>
      <c r="BM21" s="3">
        <v>8408.43</v>
      </c>
      <c r="BN21" s="3">
        <v>98292.11</v>
      </c>
      <c r="BO21" s="3">
        <v>19070</v>
      </c>
      <c r="BP21" s="3">
        <v>19350</v>
      </c>
      <c r="BQ21" s="3">
        <v>490</v>
      </c>
      <c r="BR21" s="3" t="s">
        <v>155</v>
      </c>
      <c r="BS21" s="3" t="s">
        <v>337</v>
      </c>
      <c r="BT21" s="3" t="s">
        <v>534</v>
      </c>
      <c r="BU21" s="3" t="s">
        <v>184</v>
      </c>
      <c r="BV21" s="3" t="s">
        <v>204</v>
      </c>
      <c r="BW21" s="3" t="s">
        <v>204</v>
      </c>
      <c r="BX21" s="4" t="s">
        <v>395</v>
      </c>
    </row>
    <row r="22" spans="1:76" ht="14.25" customHeight="1" x14ac:dyDescent="0.3">
      <c r="A22" s="3" t="s">
        <v>197</v>
      </c>
      <c r="B22" s="3" t="s">
        <v>198</v>
      </c>
      <c r="C22" s="3" t="s">
        <v>315</v>
      </c>
      <c r="D22" s="3" t="s">
        <v>318</v>
      </c>
      <c r="E22" s="3" t="s">
        <v>297</v>
      </c>
      <c r="F22" s="3" t="s">
        <v>386</v>
      </c>
      <c r="G22" s="3" t="s">
        <v>352</v>
      </c>
      <c r="H22" s="3" t="s">
        <v>542</v>
      </c>
      <c r="I22" s="3" t="s">
        <v>531</v>
      </c>
      <c r="J22" s="3" t="s">
        <v>184</v>
      </c>
      <c r="U22" s="3" t="s">
        <v>184</v>
      </c>
      <c r="Y22" s="3" t="s">
        <v>184</v>
      </c>
      <c r="Z22" s="3" t="s">
        <v>184</v>
      </c>
      <c r="AH22" s="3">
        <v>69</v>
      </c>
      <c r="AI22" s="3" t="s">
        <v>187</v>
      </c>
      <c r="AJ22" s="3" t="s">
        <v>188</v>
      </c>
      <c r="AL22" s="3" t="s">
        <v>190</v>
      </c>
      <c r="AM22" s="3">
        <v>155</v>
      </c>
      <c r="AN22" s="3">
        <v>10695</v>
      </c>
      <c r="AO22" s="3">
        <v>10852.03</v>
      </c>
      <c r="AP22" s="3">
        <v>10695</v>
      </c>
      <c r="AQ22" s="3" t="s">
        <v>193</v>
      </c>
      <c r="AR22" s="3">
        <v>23578.43</v>
      </c>
      <c r="AS22" s="3">
        <v>53157.57</v>
      </c>
      <c r="AT22" s="3">
        <v>0</v>
      </c>
      <c r="AU22" s="3">
        <v>0</v>
      </c>
      <c r="AV22" s="3">
        <v>53157.57</v>
      </c>
      <c r="AW22" s="3" t="s">
        <v>205</v>
      </c>
      <c r="AX22" s="3" t="s">
        <v>387</v>
      </c>
      <c r="AY22" s="3" t="s">
        <v>137</v>
      </c>
      <c r="BA22" s="3" t="s">
        <v>533</v>
      </c>
      <c r="BB22" s="3" t="s">
        <v>146</v>
      </c>
      <c r="BC22" s="3" t="s">
        <v>198</v>
      </c>
      <c r="BE22" s="3" t="s">
        <v>388</v>
      </c>
      <c r="BF22" s="3" t="s">
        <v>143</v>
      </c>
      <c r="BH22" s="3" t="s">
        <v>390</v>
      </c>
      <c r="BI22" s="3" t="s">
        <v>146</v>
      </c>
      <c r="BJ22" s="3" t="s">
        <v>335</v>
      </c>
      <c r="BK22" s="3" t="s">
        <v>147</v>
      </c>
      <c r="BL22" s="3">
        <v>106700.54</v>
      </c>
      <c r="BM22" s="3">
        <v>8408.43</v>
      </c>
      <c r="BN22" s="3">
        <v>98292.11</v>
      </c>
      <c r="BO22" s="3">
        <v>19070</v>
      </c>
      <c r="BP22" s="3">
        <v>19350</v>
      </c>
      <c r="BQ22" s="3">
        <v>490</v>
      </c>
      <c r="BR22" s="3" t="s">
        <v>155</v>
      </c>
      <c r="BS22" s="3" t="s">
        <v>337</v>
      </c>
      <c r="BT22" s="3" t="s">
        <v>544</v>
      </c>
      <c r="BU22" s="3" t="s">
        <v>184</v>
      </c>
      <c r="BV22" s="3" t="s">
        <v>204</v>
      </c>
      <c r="BW22" s="3" t="s">
        <v>204</v>
      </c>
      <c r="BX22" s="4" t="s">
        <v>395</v>
      </c>
    </row>
    <row r="23" spans="1:76" ht="14.25" customHeight="1" x14ac:dyDescent="0.3">
      <c r="A23" s="3" t="s">
        <v>257</v>
      </c>
      <c r="B23" s="3" t="s">
        <v>260</v>
      </c>
      <c r="C23" s="3" t="s">
        <v>545</v>
      </c>
      <c r="E23" s="3" t="s">
        <v>97</v>
      </c>
      <c r="F23" s="3" t="s">
        <v>263</v>
      </c>
      <c r="G23" s="3" t="s">
        <v>178</v>
      </c>
      <c r="H23" s="3" t="s">
        <v>547</v>
      </c>
      <c r="I23" s="3" t="s">
        <v>439</v>
      </c>
      <c r="Y23" s="3" t="s">
        <v>184</v>
      </c>
      <c r="Z23" s="3" t="s">
        <v>184</v>
      </c>
      <c r="AB23" s="3" t="s">
        <v>184</v>
      </c>
      <c r="AI23" s="3" t="s">
        <v>187</v>
      </c>
      <c r="AJ23" s="3" t="s">
        <v>188</v>
      </c>
      <c r="AL23" s="3" t="s">
        <v>518</v>
      </c>
      <c r="AM23" s="3">
        <v>285</v>
      </c>
      <c r="AN23" s="3">
        <v>19665</v>
      </c>
      <c r="AO23" s="3">
        <v>19860</v>
      </c>
      <c r="AP23" s="3">
        <v>19665</v>
      </c>
      <c r="AQ23" s="3" t="s">
        <v>193</v>
      </c>
      <c r="AR23" s="3">
        <v>43353.46</v>
      </c>
      <c r="AS23" s="3">
        <v>153362.85999999999</v>
      </c>
      <c r="AT23" s="3">
        <v>0</v>
      </c>
      <c r="AU23" s="3">
        <v>0</v>
      </c>
      <c r="AV23" s="3">
        <v>153362.85999999999</v>
      </c>
      <c r="AW23" s="3" t="s">
        <v>132</v>
      </c>
      <c r="AX23" s="3" t="s">
        <v>548</v>
      </c>
      <c r="AY23" s="3" t="s">
        <v>137</v>
      </c>
      <c r="BA23" s="3" t="s">
        <v>549</v>
      </c>
      <c r="BB23" s="3" t="s">
        <v>146</v>
      </c>
      <c r="BC23" s="3" t="s">
        <v>260</v>
      </c>
      <c r="BT23" s="3" t="s">
        <v>550</v>
      </c>
      <c r="BU23" s="3" t="s">
        <v>187</v>
      </c>
      <c r="BV23" s="3" t="s">
        <v>277</v>
      </c>
      <c r="BX23" s="4" t="s">
        <v>551</v>
      </c>
    </row>
    <row r="24" spans="1:76" ht="14.25" customHeight="1" x14ac:dyDescent="0.3">
      <c r="A24" s="3" t="s">
        <v>152</v>
      </c>
      <c r="B24" s="3" t="s">
        <v>153</v>
      </c>
      <c r="C24" s="3" t="s">
        <v>252</v>
      </c>
      <c r="E24" s="3" t="s">
        <v>97</v>
      </c>
      <c r="F24" s="3" t="s">
        <v>417</v>
      </c>
      <c r="G24" s="3" t="s">
        <v>178</v>
      </c>
      <c r="H24" s="3" t="s">
        <v>563</v>
      </c>
      <c r="I24" s="3" t="s">
        <v>259</v>
      </c>
      <c r="O24" s="3" t="s">
        <v>184</v>
      </c>
      <c r="Y24" s="3" t="s">
        <v>184</v>
      </c>
      <c r="Z24" s="3" t="s">
        <v>184</v>
      </c>
      <c r="AH24" s="3">
        <v>69</v>
      </c>
      <c r="AI24" s="3" t="s">
        <v>187</v>
      </c>
      <c r="AJ24" s="3" t="s">
        <v>188</v>
      </c>
      <c r="AL24" s="3" t="s">
        <v>190</v>
      </c>
      <c r="AM24" s="3">
        <v>275</v>
      </c>
      <c r="AN24" s="3">
        <v>18975</v>
      </c>
      <c r="AO24" s="3">
        <v>19140</v>
      </c>
      <c r="AP24" s="3">
        <v>18975</v>
      </c>
      <c r="AQ24" s="3" t="s">
        <v>193</v>
      </c>
      <c r="AR24" s="3">
        <v>41832.29</v>
      </c>
      <c r="AS24" s="3">
        <v>129680.084</v>
      </c>
      <c r="AT24" s="3">
        <v>0</v>
      </c>
      <c r="AU24" s="3">
        <v>0</v>
      </c>
      <c r="AV24" s="3">
        <v>129680.084</v>
      </c>
      <c r="AW24" s="3" t="s">
        <v>132</v>
      </c>
      <c r="AX24" s="3" t="s">
        <v>418</v>
      </c>
      <c r="AY24" s="3" t="s">
        <v>137</v>
      </c>
      <c r="BA24" s="3" t="s">
        <v>565</v>
      </c>
      <c r="BB24" s="3" t="s">
        <v>146</v>
      </c>
      <c r="BC24" s="3" t="s">
        <v>153</v>
      </c>
      <c r="BD24" s="3" t="s">
        <v>291</v>
      </c>
      <c r="BE24" s="3" t="s">
        <v>421</v>
      </c>
      <c r="BF24" s="3" t="s">
        <v>143</v>
      </c>
      <c r="BH24" s="3" t="s">
        <v>365</v>
      </c>
      <c r="BI24" s="3" t="s">
        <v>146</v>
      </c>
      <c r="BJ24" s="3" t="s">
        <v>366</v>
      </c>
      <c r="BK24" s="3" t="s">
        <v>147</v>
      </c>
      <c r="BL24" s="3">
        <v>146413</v>
      </c>
      <c r="BM24" s="3">
        <v>16732.919999999998</v>
      </c>
      <c r="BN24" s="3">
        <v>129680.084</v>
      </c>
      <c r="BO24" s="3">
        <v>18975</v>
      </c>
      <c r="BP24" s="3">
        <v>19140</v>
      </c>
      <c r="BQ24" s="3">
        <v>275</v>
      </c>
      <c r="BR24" s="3" t="s">
        <v>155</v>
      </c>
      <c r="BS24" s="3" t="s">
        <v>156</v>
      </c>
      <c r="BT24" s="3" t="s">
        <v>571</v>
      </c>
      <c r="BU24" s="3" t="s">
        <v>184</v>
      </c>
      <c r="BV24" s="3" t="s">
        <v>204</v>
      </c>
      <c r="BW24" s="3" t="s">
        <v>204</v>
      </c>
      <c r="BX24" s="4" t="s">
        <v>427</v>
      </c>
    </row>
    <row r="25" spans="1:76" ht="14.25" customHeight="1" x14ac:dyDescent="0.3">
      <c r="A25" s="3" t="s">
        <v>152</v>
      </c>
      <c r="B25" s="3" t="s">
        <v>153</v>
      </c>
      <c r="C25" s="3" t="s">
        <v>252</v>
      </c>
      <c r="E25" s="3" t="s">
        <v>97</v>
      </c>
      <c r="F25" s="3" t="s">
        <v>431</v>
      </c>
      <c r="G25" s="3" t="s">
        <v>178</v>
      </c>
      <c r="H25" s="3" t="s">
        <v>563</v>
      </c>
      <c r="I25" s="3" t="s">
        <v>259</v>
      </c>
      <c r="O25" s="3" t="s">
        <v>184</v>
      </c>
      <c r="Y25" s="3" t="s">
        <v>184</v>
      </c>
      <c r="Z25" s="3" t="s">
        <v>184</v>
      </c>
      <c r="AH25" s="3">
        <v>69</v>
      </c>
      <c r="AI25" s="3" t="s">
        <v>187</v>
      </c>
      <c r="AJ25" s="3" t="s">
        <v>188</v>
      </c>
      <c r="AL25" s="3" t="s">
        <v>190</v>
      </c>
      <c r="AM25" s="3">
        <v>275</v>
      </c>
      <c r="AN25" s="3">
        <v>18975</v>
      </c>
      <c r="AO25" s="3">
        <v>19190</v>
      </c>
      <c r="AP25" s="3">
        <v>18975</v>
      </c>
      <c r="AQ25" s="3" t="s">
        <v>193</v>
      </c>
      <c r="AR25" s="3">
        <v>41832.29</v>
      </c>
      <c r="AS25" s="3">
        <v>129680.09</v>
      </c>
      <c r="AT25" s="3">
        <v>0</v>
      </c>
      <c r="AU25" s="3">
        <v>0</v>
      </c>
      <c r="AV25" s="3">
        <v>129680.09</v>
      </c>
      <c r="AW25" s="3" t="s">
        <v>132</v>
      </c>
      <c r="AX25" s="3" t="s">
        <v>418</v>
      </c>
      <c r="AY25" s="3" t="s">
        <v>137</v>
      </c>
      <c r="BA25" s="3" t="s">
        <v>583</v>
      </c>
      <c r="BB25" s="3" t="s">
        <v>146</v>
      </c>
      <c r="BC25" s="3" t="s">
        <v>153</v>
      </c>
      <c r="BD25" s="3" t="s">
        <v>291</v>
      </c>
      <c r="BE25" s="3" t="s">
        <v>421</v>
      </c>
      <c r="BF25" s="3" t="s">
        <v>143</v>
      </c>
      <c r="BH25" s="3" t="s">
        <v>365</v>
      </c>
      <c r="BI25" s="3" t="s">
        <v>146</v>
      </c>
      <c r="BJ25" s="3" t="s">
        <v>366</v>
      </c>
      <c r="BK25" s="3" t="s">
        <v>147</v>
      </c>
      <c r="BL25" s="3">
        <v>146413</v>
      </c>
      <c r="BM25" s="3">
        <v>16732.91</v>
      </c>
      <c r="BN25" s="3">
        <v>129680.09</v>
      </c>
      <c r="BO25" s="3">
        <v>18975</v>
      </c>
      <c r="BP25" s="3">
        <v>19190</v>
      </c>
      <c r="BQ25" s="3">
        <v>275</v>
      </c>
      <c r="BR25" s="3" t="s">
        <v>155</v>
      </c>
      <c r="BS25" s="3" t="s">
        <v>156</v>
      </c>
      <c r="BT25" s="3" t="s">
        <v>584</v>
      </c>
      <c r="BU25" s="3" t="s">
        <v>184</v>
      </c>
      <c r="BV25" s="3" t="s">
        <v>204</v>
      </c>
      <c r="BW25" s="3" t="s">
        <v>204</v>
      </c>
      <c r="BX25" s="4" t="s">
        <v>441</v>
      </c>
    </row>
    <row r="26" spans="1:76" ht="14.25" customHeight="1" x14ac:dyDescent="0.3">
      <c r="A26" s="3" t="s">
        <v>197</v>
      </c>
      <c r="B26" s="3" t="s">
        <v>198</v>
      </c>
      <c r="C26" s="3" t="s">
        <v>315</v>
      </c>
      <c r="D26" s="3" t="s">
        <v>318</v>
      </c>
      <c r="E26" s="3" t="s">
        <v>297</v>
      </c>
      <c r="F26" s="3" t="s">
        <v>447</v>
      </c>
      <c r="G26" s="3" t="s">
        <v>178</v>
      </c>
      <c r="H26" s="3" t="s">
        <v>594</v>
      </c>
      <c r="I26" s="3" t="s">
        <v>595</v>
      </c>
      <c r="J26" s="3" t="s">
        <v>184</v>
      </c>
      <c r="O26" s="3" t="s">
        <v>184</v>
      </c>
      <c r="U26" s="3" t="s">
        <v>184</v>
      </c>
      <c r="Y26" s="3" t="s">
        <v>184</v>
      </c>
      <c r="AB26" s="3" t="s">
        <v>184</v>
      </c>
      <c r="AI26" s="3" t="s">
        <v>187</v>
      </c>
      <c r="AJ26" s="3" t="s">
        <v>188</v>
      </c>
      <c r="AL26" s="3" t="s">
        <v>190</v>
      </c>
      <c r="AM26" s="3">
        <v>275</v>
      </c>
      <c r="AN26" s="3">
        <v>18975</v>
      </c>
      <c r="AO26" s="3">
        <v>19210</v>
      </c>
      <c r="AP26" s="3">
        <v>18975</v>
      </c>
      <c r="AQ26" s="3" t="s">
        <v>193</v>
      </c>
      <c r="AR26" s="3">
        <v>41832.701000000001</v>
      </c>
      <c r="AS26" s="3">
        <v>83247.070000000007</v>
      </c>
      <c r="AT26" s="3">
        <v>0</v>
      </c>
      <c r="AU26" s="3">
        <v>0</v>
      </c>
      <c r="AV26" s="3">
        <v>83247.070000000007</v>
      </c>
      <c r="AW26" s="3" t="s">
        <v>205</v>
      </c>
      <c r="AX26" s="3" t="s">
        <v>449</v>
      </c>
      <c r="AY26" s="3" t="s">
        <v>137</v>
      </c>
      <c r="BA26" s="3" t="s">
        <v>596</v>
      </c>
      <c r="BB26" s="3" t="s">
        <v>146</v>
      </c>
      <c r="BC26" s="3" t="s">
        <v>198</v>
      </c>
      <c r="BE26" s="3" t="s">
        <v>452</v>
      </c>
      <c r="BF26" s="3" t="s">
        <v>143</v>
      </c>
      <c r="BH26" s="3" t="s">
        <v>390</v>
      </c>
      <c r="BI26" s="3" t="s">
        <v>146</v>
      </c>
      <c r="BJ26" s="3" t="s">
        <v>335</v>
      </c>
      <c r="BK26" s="3" t="s">
        <v>147</v>
      </c>
      <c r="BL26" s="3">
        <v>83247.070000000007</v>
      </c>
      <c r="BM26" s="3">
        <v>0</v>
      </c>
      <c r="BN26" s="3">
        <v>83247.070000000007</v>
      </c>
      <c r="BO26" s="3">
        <v>18975</v>
      </c>
      <c r="BP26" s="3">
        <v>19210</v>
      </c>
      <c r="BQ26" s="3">
        <v>275</v>
      </c>
      <c r="BR26" s="3" t="s">
        <v>155</v>
      </c>
      <c r="BS26" s="3" t="s">
        <v>337</v>
      </c>
      <c r="BT26" s="3" t="s">
        <v>598</v>
      </c>
      <c r="BU26" s="3" t="s">
        <v>184</v>
      </c>
      <c r="BV26" s="3" t="s">
        <v>204</v>
      </c>
      <c r="BW26" s="3" t="s">
        <v>204</v>
      </c>
      <c r="BX26" s="4" t="s">
        <v>455</v>
      </c>
    </row>
    <row r="27" spans="1:76" ht="14.25" customHeight="1" x14ac:dyDescent="0.3">
      <c r="A27" s="3" t="s">
        <v>217</v>
      </c>
      <c r="B27" s="3" t="s">
        <v>218</v>
      </c>
      <c r="C27" s="3" t="s">
        <v>437</v>
      </c>
      <c r="E27" s="3" t="s">
        <v>297</v>
      </c>
      <c r="F27" s="3" t="s">
        <v>467</v>
      </c>
      <c r="G27" s="3" t="s">
        <v>178</v>
      </c>
      <c r="H27" s="3" t="s">
        <v>604</v>
      </c>
      <c r="I27" s="3" t="s">
        <v>605</v>
      </c>
      <c r="O27" s="3" t="s">
        <v>184</v>
      </c>
      <c r="U27" s="3" t="s">
        <v>184</v>
      </c>
      <c r="Y27" s="3" t="s">
        <v>184</v>
      </c>
      <c r="Z27" s="3" t="s">
        <v>184</v>
      </c>
      <c r="AB27" s="3" t="s">
        <v>184</v>
      </c>
      <c r="AH27" s="3">
        <v>69</v>
      </c>
      <c r="AI27" s="3" t="s">
        <v>187</v>
      </c>
      <c r="AJ27" s="3" t="s">
        <v>188</v>
      </c>
      <c r="AL27" s="3" t="s">
        <v>190</v>
      </c>
      <c r="AM27" s="3">
        <v>3</v>
      </c>
      <c r="AN27" s="3">
        <v>1380</v>
      </c>
      <c r="AO27" s="3">
        <v>1456</v>
      </c>
      <c r="AP27" s="3">
        <v>1380</v>
      </c>
      <c r="AQ27" s="3" t="s">
        <v>193</v>
      </c>
      <c r="AR27" s="3">
        <v>3042.38</v>
      </c>
      <c r="AS27" s="3">
        <v>7392.98</v>
      </c>
      <c r="AT27" s="3">
        <v>0</v>
      </c>
      <c r="AU27" s="3">
        <v>0</v>
      </c>
      <c r="AV27" s="3">
        <v>7392.98</v>
      </c>
      <c r="AW27" s="3" t="s">
        <v>205</v>
      </c>
      <c r="AX27" s="3" t="s">
        <v>449</v>
      </c>
      <c r="AY27" s="3" t="s">
        <v>137</v>
      </c>
      <c r="BA27" s="3" t="s">
        <v>606</v>
      </c>
      <c r="BB27" s="3" t="s">
        <v>146</v>
      </c>
      <c r="BC27" s="3" t="s">
        <v>218</v>
      </c>
      <c r="BE27" s="3" t="s">
        <v>469</v>
      </c>
      <c r="BF27" s="3" t="s">
        <v>143</v>
      </c>
      <c r="BH27" s="3" t="s">
        <v>471</v>
      </c>
      <c r="BI27" s="3" t="s">
        <v>146</v>
      </c>
      <c r="BJ27" s="3" t="s">
        <v>366</v>
      </c>
      <c r="BK27" s="3" t="s">
        <v>147</v>
      </c>
      <c r="BL27" s="3">
        <v>7392.98</v>
      </c>
      <c r="BM27" s="3">
        <v>0</v>
      </c>
      <c r="BN27" s="3">
        <v>7392.98</v>
      </c>
      <c r="BO27" s="3">
        <v>1380</v>
      </c>
      <c r="BP27" s="3">
        <v>1456</v>
      </c>
      <c r="BQ27" s="3">
        <v>3</v>
      </c>
      <c r="BR27" s="3" t="s">
        <v>155</v>
      </c>
      <c r="BS27" s="3" t="s">
        <v>337</v>
      </c>
      <c r="BT27" s="3" t="s">
        <v>607</v>
      </c>
      <c r="BU27" s="3" t="s">
        <v>184</v>
      </c>
      <c r="BV27" s="3" t="s">
        <v>204</v>
      </c>
      <c r="BW27" s="3" t="s">
        <v>204</v>
      </c>
      <c r="BX27" s="4" t="s">
        <v>472</v>
      </c>
    </row>
    <row r="28" spans="1:76" ht="14.25" customHeight="1" x14ac:dyDescent="0.3">
      <c r="A28" s="3" t="s">
        <v>197</v>
      </c>
      <c r="B28" s="3" t="s">
        <v>198</v>
      </c>
      <c r="C28" s="3" t="s">
        <v>315</v>
      </c>
      <c r="D28" s="3" t="s">
        <v>318</v>
      </c>
      <c r="E28" s="3" t="s">
        <v>97</v>
      </c>
      <c r="F28" s="3" t="s">
        <v>505</v>
      </c>
      <c r="G28" s="3" t="s">
        <v>178</v>
      </c>
      <c r="H28" s="3" t="s">
        <v>615</v>
      </c>
      <c r="I28" s="3" t="s">
        <v>321</v>
      </c>
      <c r="Y28" s="3" t="s">
        <v>184</v>
      </c>
      <c r="Z28" s="3" t="s">
        <v>184</v>
      </c>
      <c r="AH28" s="3">
        <v>69</v>
      </c>
      <c r="AI28" s="3" t="s">
        <v>187</v>
      </c>
      <c r="AJ28" s="3" t="s">
        <v>188</v>
      </c>
      <c r="AL28" s="3" t="s">
        <v>518</v>
      </c>
      <c r="AM28" s="3">
        <v>127</v>
      </c>
      <c r="AN28" s="3">
        <v>8763</v>
      </c>
      <c r="AO28" s="3">
        <v>8926.9</v>
      </c>
      <c r="AP28" s="3">
        <v>8763</v>
      </c>
      <c r="AQ28" s="3" t="s">
        <v>193</v>
      </c>
      <c r="AR28" s="3">
        <v>19322.43</v>
      </c>
      <c r="AS28" s="3">
        <v>92641.2</v>
      </c>
      <c r="AT28" s="3">
        <v>0</v>
      </c>
      <c r="AU28" s="3">
        <v>0</v>
      </c>
      <c r="AV28" s="3">
        <v>92641.2</v>
      </c>
      <c r="AW28" s="3" t="s">
        <v>205</v>
      </c>
      <c r="AX28" s="3" t="s">
        <v>506</v>
      </c>
      <c r="AY28" s="3" t="s">
        <v>137</v>
      </c>
      <c r="BA28" s="3" t="s">
        <v>617</v>
      </c>
      <c r="BB28" s="3" t="s">
        <v>146</v>
      </c>
      <c r="BC28" s="3" t="s">
        <v>198</v>
      </c>
      <c r="BE28" s="3" t="s">
        <v>507</v>
      </c>
      <c r="BF28" s="3" t="s">
        <v>143</v>
      </c>
      <c r="BH28" s="3" t="s">
        <v>509</v>
      </c>
      <c r="BI28" s="3" t="s">
        <v>146</v>
      </c>
      <c r="BK28" s="3" t="s">
        <v>147</v>
      </c>
      <c r="BL28" s="3">
        <v>101437.67</v>
      </c>
      <c r="BM28" s="3">
        <v>0</v>
      </c>
      <c r="BN28" s="3">
        <v>101437.67</v>
      </c>
      <c r="BO28" s="3">
        <v>9463</v>
      </c>
      <c r="BP28" s="3">
        <v>9640</v>
      </c>
      <c r="BQ28" s="3">
        <v>141</v>
      </c>
      <c r="BR28" s="3" t="s">
        <v>514</v>
      </c>
      <c r="BS28" s="3" t="s">
        <v>515</v>
      </c>
      <c r="BT28" s="3" t="s">
        <v>618</v>
      </c>
      <c r="BU28" s="3" t="s">
        <v>184</v>
      </c>
      <c r="BV28" s="3" t="s">
        <v>204</v>
      </c>
      <c r="BW28" s="3" t="s">
        <v>204</v>
      </c>
      <c r="BX28" s="4" t="s">
        <v>517</v>
      </c>
    </row>
    <row r="29" spans="1:76" ht="14.25" customHeight="1" x14ac:dyDescent="0.3">
      <c r="A29" s="3" t="s">
        <v>197</v>
      </c>
      <c r="B29" s="3" t="s">
        <v>198</v>
      </c>
      <c r="C29" s="3" t="s">
        <v>315</v>
      </c>
      <c r="D29" s="3" t="s">
        <v>318</v>
      </c>
      <c r="E29" s="3" t="s">
        <v>97</v>
      </c>
      <c r="F29" s="3" t="s">
        <v>505</v>
      </c>
      <c r="G29" s="3" t="s">
        <v>352</v>
      </c>
      <c r="H29" s="3" t="s">
        <v>629</v>
      </c>
      <c r="I29" s="3" t="s">
        <v>321</v>
      </c>
      <c r="Y29" s="3" t="s">
        <v>184</v>
      </c>
      <c r="Z29" s="3" t="s">
        <v>184</v>
      </c>
      <c r="AI29" s="3" t="s">
        <v>187</v>
      </c>
      <c r="AJ29" s="3" t="s">
        <v>516</v>
      </c>
      <c r="AL29" s="3" t="s">
        <v>518</v>
      </c>
      <c r="AM29" s="3">
        <v>14</v>
      </c>
      <c r="AN29" s="3">
        <v>700</v>
      </c>
      <c r="AO29" s="3">
        <v>713.09</v>
      </c>
      <c r="AP29" s="3">
        <v>700</v>
      </c>
      <c r="AR29" s="3">
        <v>1543.24</v>
      </c>
      <c r="AS29" s="3">
        <v>8796.4699999999993</v>
      </c>
      <c r="AT29" s="3">
        <v>0</v>
      </c>
      <c r="AU29" s="3">
        <v>0</v>
      </c>
      <c r="AV29" s="3">
        <v>8796.4699999999993</v>
      </c>
      <c r="AW29" s="3" t="s">
        <v>205</v>
      </c>
      <c r="AX29" s="3" t="s">
        <v>506</v>
      </c>
      <c r="AY29" s="3" t="s">
        <v>137</v>
      </c>
      <c r="BA29" s="3" t="s">
        <v>617</v>
      </c>
      <c r="BB29" s="3" t="s">
        <v>146</v>
      </c>
      <c r="BC29" s="3" t="s">
        <v>198</v>
      </c>
      <c r="BE29" s="3" t="s">
        <v>507</v>
      </c>
      <c r="BF29" s="3" t="s">
        <v>143</v>
      </c>
      <c r="BH29" s="3" t="s">
        <v>509</v>
      </c>
      <c r="BI29" s="3" t="s">
        <v>146</v>
      </c>
      <c r="BK29" s="3" t="s">
        <v>147</v>
      </c>
      <c r="BL29" s="3">
        <v>101437.67</v>
      </c>
      <c r="BM29" s="3">
        <v>0</v>
      </c>
      <c r="BN29" s="3">
        <v>101437.67</v>
      </c>
      <c r="BO29" s="3">
        <v>9463</v>
      </c>
      <c r="BP29" s="3">
        <v>9640</v>
      </c>
      <c r="BQ29" s="3">
        <v>141</v>
      </c>
      <c r="BR29" s="3" t="s">
        <v>514</v>
      </c>
      <c r="BS29" s="3" t="s">
        <v>515</v>
      </c>
      <c r="BT29" s="3" t="s">
        <v>630</v>
      </c>
      <c r="BU29" s="3" t="s">
        <v>184</v>
      </c>
      <c r="BV29" s="3" t="s">
        <v>204</v>
      </c>
      <c r="BW29" s="3" t="s">
        <v>204</v>
      </c>
      <c r="BX29" s="4" t="s">
        <v>517</v>
      </c>
    </row>
    <row r="30" spans="1:76" ht="14.25" customHeight="1" x14ac:dyDescent="0.3">
      <c r="A30" s="3" t="s">
        <v>217</v>
      </c>
      <c r="B30" s="3" t="s">
        <v>218</v>
      </c>
      <c r="C30" s="3" t="s">
        <v>437</v>
      </c>
      <c r="E30" s="3" t="s">
        <v>212</v>
      </c>
      <c r="F30" s="3" t="s">
        <v>631</v>
      </c>
      <c r="G30" s="3" t="s">
        <v>178</v>
      </c>
      <c r="H30" s="3" t="s">
        <v>632</v>
      </c>
      <c r="I30" s="3" t="s">
        <v>633</v>
      </c>
      <c r="J30" s="3" t="s">
        <v>184</v>
      </c>
      <c r="O30" s="3" t="s">
        <v>184</v>
      </c>
      <c r="Y30" s="3" t="s">
        <v>184</v>
      </c>
      <c r="Z30" s="3" t="s">
        <v>184</v>
      </c>
      <c r="AB30" s="3" t="s">
        <v>184</v>
      </c>
      <c r="AF30" s="3" t="s">
        <v>634</v>
      </c>
      <c r="AH30" s="3">
        <v>0</v>
      </c>
      <c r="AI30" s="3" t="s">
        <v>184</v>
      </c>
      <c r="AJ30" s="3" t="s">
        <v>188</v>
      </c>
      <c r="AL30" s="3" t="s">
        <v>190</v>
      </c>
      <c r="AM30" s="3">
        <v>825</v>
      </c>
      <c r="AN30" s="3">
        <v>56925</v>
      </c>
      <c r="AO30" s="3">
        <v>57830</v>
      </c>
      <c r="AP30" s="3">
        <v>56925</v>
      </c>
      <c r="AQ30" s="3" t="s">
        <v>193</v>
      </c>
      <c r="AR30" s="3">
        <v>125498.79</v>
      </c>
      <c r="AS30" s="3">
        <v>389046.245</v>
      </c>
      <c r="AT30" s="3">
        <v>0</v>
      </c>
      <c r="AU30" s="3">
        <v>0</v>
      </c>
      <c r="AV30" s="3">
        <v>389046.245</v>
      </c>
      <c r="AW30" s="3" t="s">
        <v>132</v>
      </c>
      <c r="AX30" s="3" t="s">
        <v>636</v>
      </c>
      <c r="AY30" s="3" t="s">
        <v>137</v>
      </c>
      <c r="BA30" s="3" t="s">
        <v>638</v>
      </c>
      <c r="BB30" s="3" t="s">
        <v>146</v>
      </c>
      <c r="BC30" s="3" t="s">
        <v>218</v>
      </c>
      <c r="BT30" s="3" t="s">
        <v>640</v>
      </c>
      <c r="BU30" s="3" t="s">
        <v>187</v>
      </c>
      <c r="BV30" s="3" t="s">
        <v>277</v>
      </c>
      <c r="BX30" s="4" t="s">
        <v>643</v>
      </c>
    </row>
    <row r="31" spans="1:76" ht="14.25" customHeight="1" x14ac:dyDescent="0.3">
      <c r="A31" s="3" t="s">
        <v>227</v>
      </c>
      <c r="B31" s="3" t="s">
        <v>228</v>
      </c>
      <c r="C31" s="3" t="s">
        <v>656</v>
      </c>
      <c r="E31" s="3" t="s">
        <v>97</v>
      </c>
      <c r="F31" s="3" t="s">
        <v>657</v>
      </c>
      <c r="G31" s="3" t="s">
        <v>178</v>
      </c>
      <c r="H31" s="3" t="s">
        <v>658</v>
      </c>
      <c r="I31" s="3" t="s">
        <v>659</v>
      </c>
      <c r="J31" s="3" t="s">
        <v>184</v>
      </c>
      <c r="O31" s="3" t="s">
        <v>184</v>
      </c>
      <c r="U31" s="3" t="s">
        <v>184</v>
      </c>
      <c r="Y31" s="3" t="s">
        <v>184</v>
      </c>
      <c r="AH31" s="3">
        <v>69</v>
      </c>
      <c r="AI31" s="3" t="s">
        <v>187</v>
      </c>
      <c r="AJ31" s="3" t="s">
        <v>188</v>
      </c>
      <c r="AL31" s="3" t="s">
        <v>190</v>
      </c>
      <c r="AM31" s="3">
        <v>285</v>
      </c>
      <c r="AN31" s="3">
        <v>19665</v>
      </c>
      <c r="AO31" s="3">
        <v>19795</v>
      </c>
      <c r="AP31" s="3">
        <v>19665</v>
      </c>
      <c r="AQ31" s="3" t="s">
        <v>193</v>
      </c>
      <c r="AR31" s="3">
        <v>19665</v>
      </c>
      <c r="AS31" s="3">
        <v>128891.29</v>
      </c>
      <c r="AT31" s="3">
        <v>0</v>
      </c>
      <c r="AU31" s="3">
        <v>0</v>
      </c>
      <c r="AV31" s="3">
        <v>128891.29</v>
      </c>
      <c r="AW31" s="3" t="s">
        <v>132</v>
      </c>
      <c r="AX31" s="3" t="s">
        <v>660</v>
      </c>
      <c r="AY31" s="3" t="s">
        <v>137</v>
      </c>
      <c r="BA31" s="3" t="s">
        <v>661</v>
      </c>
      <c r="BB31" s="3" t="s">
        <v>146</v>
      </c>
      <c r="BC31" s="3" t="s">
        <v>228</v>
      </c>
      <c r="BT31" s="3" t="s">
        <v>662</v>
      </c>
      <c r="BU31" s="3" t="s">
        <v>187</v>
      </c>
      <c r="BV31" s="3" t="s">
        <v>277</v>
      </c>
      <c r="BX31" s="4" t="s">
        <v>664</v>
      </c>
    </row>
    <row r="32" spans="1:76" ht="14.25" customHeight="1" x14ac:dyDescent="0.3">
      <c r="A32" s="3" t="s">
        <v>227</v>
      </c>
      <c r="B32" s="3" t="s">
        <v>228</v>
      </c>
      <c r="C32" s="3" t="s">
        <v>656</v>
      </c>
      <c r="E32" s="3" t="s">
        <v>97</v>
      </c>
      <c r="F32" s="3" t="s">
        <v>657</v>
      </c>
      <c r="G32" s="3" t="s">
        <v>352</v>
      </c>
      <c r="H32" s="3" t="s">
        <v>658</v>
      </c>
      <c r="I32" s="3" t="s">
        <v>659</v>
      </c>
      <c r="J32" s="3" t="s">
        <v>184</v>
      </c>
      <c r="O32" s="3" t="s">
        <v>184</v>
      </c>
      <c r="U32" s="3" t="s">
        <v>184</v>
      </c>
      <c r="Y32" s="3" t="s">
        <v>184</v>
      </c>
      <c r="AH32" s="3">
        <v>69</v>
      </c>
      <c r="AI32" s="3" t="s">
        <v>187</v>
      </c>
      <c r="AJ32" s="3" t="s">
        <v>188</v>
      </c>
      <c r="AL32" s="3" t="s">
        <v>190</v>
      </c>
      <c r="AM32" s="3">
        <v>285</v>
      </c>
      <c r="AN32" s="3">
        <v>19665</v>
      </c>
      <c r="AO32" s="3">
        <v>19795</v>
      </c>
      <c r="AP32" s="3">
        <v>19665</v>
      </c>
      <c r="AQ32" s="3" t="s">
        <v>193</v>
      </c>
      <c r="AR32" s="3">
        <v>19665</v>
      </c>
      <c r="AS32" s="3">
        <v>128891.29</v>
      </c>
      <c r="AT32" s="3">
        <v>0</v>
      </c>
      <c r="AU32" s="3">
        <v>0</v>
      </c>
      <c r="AV32" s="3">
        <v>128891.29</v>
      </c>
      <c r="AW32" s="3" t="s">
        <v>132</v>
      </c>
      <c r="AX32" s="3" t="s">
        <v>660</v>
      </c>
      <c r="AY32" s="3" t="s">
        <v>137</v>
      </c>
      <c r="BA32" s="3" t="s">
        <v>661</v>
      </c>
      <c r="BB32" s="3" t="s">
        <v>146</v>
      </c>
      <c r="BC32" s="3" t="s">
        <v>228</v>
      </c>
      <c r="BT32" s="3" t="s">
        <v>676</v>
      </c>
      <c r="BU32" s="3" t="s">
        <v>187</v>
      </c>
      <c r="BV32" s="3" t="s">
        <v>277</v>
      </c>
      <c r="BX32" s="4" t="s">
        <v>664</v>
      </c>
    </row>
    <row r="33" spans="1:76" ht="14.25" customHeight="1" x14ac:dyDescent="0.3">
      <c r="A33" s="3" t="s">
        <v>197</v>
      </c>
      <c r="B33" s="3" t="s">
        <v>198</v>
      </c>
      <c r="C33" s="3" t="s">
        <v>315</v>
      </c>
      <c r="D33" s="3" t="s">
        <v>318</v>
      </c>
      <c r="E33" s="3" t="s">
        <v>97</v>
      </c>
      <c r="F33" s="3" t="s">
        <v>536</v>
      </c>
      <c r="G33" s="3" t="s">
        <v>178</v>
      </c>
      <c r="H33" s="3" t="s">
        <v>679</v>
      </c>
      <c r="I33" s="3" t="s">
        <v>93</v>
      </c>
      <c r="Y33" s="3" t="s">
        <v>184</v>
      </c>
      <c r="AI33" s="3" t="s">
        <v>187</v>
      </c>
      <c r="AJ33" s="3" t="s">
        <v>188</v>
      </c>
      <c r="AL33" s="3" t="s">
        <v>518</v>
      </c>
      <c r="AM33" s="3">
        <v>85</v>
      </c>
      <c r="AN33" s="3">
        <v>5100</v>
      </c>
      <c r="AO33" s="3">
        <v>5210</v>
      </c>
      <c r="AP33" s="3">
        <v>5100</v>
      </c>
      <c r="AQ33" s="3" t="s">
        <v>193</v>
      </c>
      <c r="AR33" s="3">
        <v>11243.571</v>
      </c>
      <c r="AS33" s="3">
        <v>53970.27</v>
      </c>
      <c r="AT33" s="3">
        <v>0</v>
      </c>
      <c r="AU33" s="3">
        <v>0</v>
      </c>
      <c r="AV33" s="3">
        <v>53970.27</v>
      </c>
      <c r="AW33" s="3" t="s">
        <v>205</v>
      </c>
      <c r="AX33" s="3" t="s">
        <v>537</v>
      </c>
      <c r="AY33" s="3" t="s">
        <v>137</v>
      </c>
      <c r="BA33" s="3" t="s">
        <v>686</v>
      </c>
      <c r="BB33" s="3" t="s">
        <v>146</v>
      </c>
      <c r="BC33" s="3" t="s">
        <v>198</v>
      </c>
      <c r="BD33" s="3" t="s">
        <v>140</v>
      </c>
      <c r="BE33" s="3" t="s">
        <v>538</v>
      </c>
      <c r="BF33" s="3" t="s">
        <v>143</v>
      </c>
      <c r="BH33" s="3" t="s">
        <v>509</v>
      </c>
      <c r="BI33" s="3" t="s">
        <v>146</v>
      </c>
      <c r="BK33" s="3" t="s">
        <v>294</v>
      </c>
      <c r="BL33" s="3">
        <v>53970.27</v>
      </c>
      <c r="BM33" s="3">
        <v>0</v>
      </c>
      <c r="BN33" s="3">
        <v>53970.27</v>
      </c>
      <c r="BO33" s="3">
        <v>5100</v>
      </c>
      <c r="BP33" s="3">
        <v>5210</v>
      </c>
      <c r="BQ33" s="3">
        <v>85</v>
      </c>
      <c r="BR33" s="3" t="s">
        <v>238</v>
      </c>
      <c r="BS33" s="3" t="s">
        <v>239</v>
      </c>
      <c r="BT33" s="3" t="s">
        <v>688</v>
      </c>
      <c r="BU33" s="3" t="s">
        <v>184</v>
      </c>
      <c r="BV33" s="3" t="s">
        <v>204</v>
      </c>
      <c r="BW33" s="3" t="s">
        <v>204</v>
      </c>
      <c r="BX33" s="4" t="s">
        <v>541</v>
      </c>
    </row>
    <row r="34" spans="1:76" ht="14.25" customHeight="1" x14ac:dyDescent="0.3">
      <c r="A34" s="3" t="s">
        <v>29</v>
      </c>
      <c r="B34" s="3" t="s">
        <v>95</v>
      </c>
      <c r="C34" s="3" t="s">
        <v>176</v>
      </c>
      <c r="E34" s="3" t="s">
        <v>212</v>
      </c>
      <c r="F34" s="3" t="s">
        <v>552</v>
      </c>
      <c r="G34" s="3" t="s">
        <v>178</v>
      </c>
      <c r="H34" s="3" t="s">
        <v>708</v>
      </c>
      <c r="I34" s="3" t="s">
        <v>259</v>
      </c>
      <c r="O34" s="3" t="s">
        <v>184</v>
      </c>
      <c r="Y34" s="3" t="s">
        <v>184</v>
      </c>
      <c r="Z34" s="3" t="s">
        <v>184</v>
      </c>
      <c r="AH34" s="3">
        <v>0</v>
      </c>
      <c r="AI34" s="3" t="s">
        <v>184</v>
      </c>
      <c r="AJ34" s="3" t="s">
        <v>188</v>
      </c>
      <c r="AL34" s="3" t="s">
        <v>190</v>
      </c>
      <c r="AM34" s="3">
        <v>275</v>
      </c>
      <c r="AN34" s="3">
        <v>18975</v>
      </c>
      <c r="AO34" s="3">
        <v>19140</v>
      </c>
      <c r="AP34" s="3">
        <v>18975</v>
      </c>
      <c r="AQ34" s="3" t="s">
        <v>193</v>
      </c>
      <c r="AR34" s="3">
        <v>41832.71</v>
      </c>
      <c r="AS34" s="3">
        <v>168690.4</v>
      </c>
      <c r="AT34" s="3">
        <v>0</v>
      </c>
      <c r="AU34" s="3">
        <v>0</v>
      </c>
      <c r="AV34" s="3">
        <v>168690.4</v>
      </c>
      <c r="AW34" s="3" t="s">
        <v>132</v>
      </c>
      <c r="AX34" s="3" t="s">
        <v>553</v>
      </c>
      <c r="AY34" s="3" t="s">
        <v>137</v>
      </c>
      <c r="BA34" s="3" t="s">
        <v>713</v>
      </c>
      <c r="BB34" s="3" t="s">
        <v>146</v>
      </c>
      <c r="BC34" s="3" t="s">
        <v>95</v>
      </c>
      <c r="BE34" s="3" t="s">
        <v>554</v>
      </c>
      <c r="BF34" s="3" t="s">
        <v>143</v>
      </c>
      <c r="BH34" s="3" t="s">
        <v>365</v>
      </c>
      <c r="BI34" s="3" t="s">
        <v>146</v>
      </c>
      <c r="BK34" s="3" t="s">
        <v>556</v>
      </c>
      <c r="BL34" s="3">
        <v>168690.4</v>
      </c>
      <c r="BM34" s="3">
        <v>0</v>
      </c>
      <c r="BN34" s="3">
        <v>168690.4</v>
      </c>
      <c r="BO34" s="3">
        <v>18975</v>
      </c>
      <c r="BP34" s="3">
        <v>19140</v>
      </c>
      <c r="BQ34" s="3">
        <v>275</v>
      </c>
      <c r="BR34" s="3" t="s">
        <v>155</v>
      </c>
      <c r="BS34" s="3" t="s">
        <v>156</v>
      </c>
      <c r="BT34" s="3" t="s">
        <v>720</v>
      </c>
      <c r="BU34" s="3" t="s">
        <v>184</v>
      </c>
      <c r="BV34" s="3" t="s">
        <v>204</v>
      </c>
      <c r="BW34" s="3" t="s">
        <v>204</v>
      </c>
      <c r="BX34" s="4" t="s">
        <v>560</v>
      </c>
    </row>
    <row r="35" spans="1:76" ht="14.25" customHeight="1" x14ac:dyDescent="0.3">
      <c r="A35" s="3" t="s">
        <v>177</v>
      </c>
      <c r="B35" s="3" t="s">
        <v>179</v>
      </c>
      <c r="C35" s="3" t="s">
        <v>727</v>
      </c>
      <c r="D35" s="3" t="s">
        <v>729</v>
      </c>
      <c r="E35" s="3" t="s">
        <v>97</v>
      </c>
      <c r="F35" s="3" t="s">
        <v>569</v>
      </c>
      <c r="G35" s="3" t="s">
        <v>178</v>
      </c>
      <c r="H35" s="3" t="s">
        <v>730</v>
      </c>
      <c r="I35" s="3" t="s">
        <v>731</v>
      </c>
      <c r="U35" s="3" t="s">
        <v>184</v>
      </c>
      <c r="Y35" s="3" t="s">
        <v>184</v>
      </c>
      <c r="AE35" s="3" t="s">
        <v>733</v>
      </c>
      <c r="AI35" s="3" t="s">
        <v>187</v>
      </c>
      <c r="AJ35" s="3" t="s">
        <v>188</v>
      </c>
      <c r="AL35" s="3" t="s">
        <v>190</v>
      </c>
      <c r="AM35" s="3">
        <v>1</v>
      </c>
      <c r="AN35" s="3">
        <v>60</v>
      </c>
      <c r="AO35" s="3">
        <v>82</v>
      </c>
      <c r="AP35" s="3">
        <v>60</v>
      </c>
      <c r="AR35" s="3">
        <v>60</v>
      </c>
      <c r="AS35" s="3">
        <v>410.04</v>
      </c>
      <c r="AT35" s="3">
        <v>0</v>
      </c>
      <c r="AU35" s="3">
        <v>0</v>
      </c>
      <c r="AV35" s="3">
        <v>410.04</v>
      </c>
      <c r="AW35" s="3" t="s">
        <v>570</v>
      </c>
      <c r="AX35" s="3" t="s">
        <v>573</v>
      </c>
      <c r="AY35" s="3" t="s">
        <v>137</v>
      </c>
      <c r="BA35" s="3" t="s">
        <v>735</v>
      </c>
      <c r="BB35" s="3" t="s">
        <v>146</v>
      </c>
      <c r="BC35" s="3" t="s">
        <v>179</v>
      </c>
      <c r="BD35" s="3" t="s">
        <v>574</v>
      </c>
      <c r="BE35" s="3" t="s">
        <v>575</v>
      </c>
      <c r="BF35" s="3" t="s">
        <v>576</v>
      </c>
      <c r="BH35" s="3" t="s">
        <v>577</v>
      </c>
      <c r="BI35" s="3" t="s">
        <v>146</v>
      </c>
      <c r="BK35" s="3" t="s">
        <v>147</v>
      </c>
      <c r="BL35" s="3">
        <v>410.04</v>
      </c>
      <c r="BM35" s="3">
        <v>0</v>
      </c>
      <c r="BN35" s="3">
        <v>410.04</v>
      </c>
      <c r="BO35" s="3">
        <v>60</v>
      </c>
      <c r="BP35" s="3">
        <v>82</v>
      </c>
      <c r="BQ35" s="3">
        <v>1</v>
      </c>
      <c r="BR35" s="3" t="s">
        <v>578</v>
      </c>
      <c r="BS35" s="3" t="s">
        <v>579</v>
      </c>
      <c r="BT35" s="3" t="s">
        <v>738</v>
      </c>
      <c r="BU35" s="3" t="s">
        <v>184</v>
      </c>
      <c r="BV35" s="3" t="s">
        <v>204</v>
      </c>
      <c r="BW35" s="3" t="s">
        <v>204</v>
      </c>
      <c r="BX35" s="4" t="s">
        <v>580</v>
      </c>
    </row>
    <row r="36" spans="1:76" ht="14.25" customHeight="1" x14ac:dyDescent="0.3">
      <c r="A36" s="3" t="s">
        <v>217</v>
      </c>
      <c r="B36" s="3" t="s">
        <v>218</v>
      </c>
      <c r="C36" s="3" t="s">
        <v>437</v>
      </c>
      <c r="E36" s="3" t="s">
        <v>297</v>
      </c>
      <c r="F36" s="3" t="s">
        <v>586</v>
      </c>
      <c r="G36" s="3" t="s">
        <v>178</v>
      </c>
      <c r="H36" s="3" t="s">
        <v>745</v>
      </c>
      <c r="I36" s="3" t="s">
        <v>746</v>
      </c>
      <c r="O36" s="3" t="s">
        <v>184</v>
      </c>
      <c r="U36" s="3" t="s">
        <v>184</v>
      </c>
      <c r="Y36" s="3" t="s">
        <v>184</v>
      </c>
      <c r="Z36" s="3" t="s">
        <v>184</v>
      </c>
      <c r="AH36" s="3">
        <v>0</v>
      </c>
      <c r="AI36" s="3" t="s">
        <v>184</v>
      </c>
      <c r="AJ36" s="3" t="s">
        <v>188</v>
      </c>
      <c r="AL36" s="3" t="s">
        <v>190</v>
      </c>
      <c r="AM36" s="3">
        <v>280</v>
      </c>
      <c r="AN36" s="3">
        <v>19320</v>
      </c>
      <c r="AO36" s="3">
        <v>19610</v>
      </c>
      <c r="AP36" s="3">
        <v>19320</v>
      </c>
      <c r="AQ36" s="3" t="s">
        <v>193</v>
      </c>
      <c r="AR36" s="3">
        <v>19320</v>
      </c>
      <c r="AS36" s="3">
        <v>91575.62</v>
      </c>
      <c r="AT36" s="3">
        <v>0</v>
      </c>
      <c r="AU36" s="3">
        <v>0</v>
      </c>
      <c r="AV36" s="3">
        <v>91575.62</v>
      </c>
      <c r="AW36" s="3" t="s">
        <v>132</v>
      </c>
      <c r="AX36" s="3" t="s">
        <v>589</v>
      </c>
      <c r="AY36" s="3" t="s">
        <v>137</v>
      </c>
      <c r="BA36" s="3" t="s">
        <v>749</v>
      </c>
      <c r="BB36" s="3" t="s">
        <v>146</v>
      </c>
      <c r="BC36" s="3" t="s">
        <v>218</v>
      </c>
      <c r="BD36" s="3" t="s">
        <v>140</v>
      </c>
      <c r="BE36" s="3" t="s">
        <v>592</v>
      </c>
      <c r="BF36" s="3" t="s">
        <v>143</v>
      </c>
      <c r="BH36" s="3" t="s">
        <v>365</v>
      </c>
      <c r="BI36" s="3" t="s">
        <v>146</v>
      </c>
      <c r="BK36" s="3" t="s">
        <v>556</v>
      </c>
      <c r="BL36" s="3">
        <v>91575.62</v>
      </c>
      <c r="BM36" s="3">
        <v>0</v>
      </c>
      <c r="BN36" s="3">
        <v>91575.62</v>
      </c>
      <c r="BO36" s="3">
        <v>19320</v>
      </c>
      <c r="BP36" s="3">
        <v>19610</v>
      </c>
      <c r="BQ36" s="3">
        <v>280</v>
      </c>
      <c r="BR36" s="3" t="s">
        <v>155</v>
      </c>
      <c r="BS36" s="3" t="s">
        <v>337</v>
      </c>
      <c r="BT36" s="3" t="s">
        <v>750</v>
      </c>
      <c r="BU36" s="3" t="s">
        <v>184</v>
      </c>
      <c r="BV36" s="3" t="s">
        <v>204</v>
      </c>
      <c r="BW36" s="3" t="s">
        <v>204</v>
      </c>
      <c r="BX36" s="4" t="s">
        <v>593</v>
      </c>
    </row>
    <row r="37" spans="1:76" ht="14.25" customHeight="1" x14ac:dyDescent="0.3">
      <c r="A37" s="3" t="s">
        <v>217</v>
      </c>
      <c r="B37" s="3" t="s">
        <v>218</v>
      </c>
      <c r="C37" s="3" t="s">
        <v>437</v>
      </c>
      <c r="E37" s="3" t="s">
        <v>297</v>
      </c>
      <c r="F37" s="3" t="s">
        <v>610</v>
      </c>
      <c r="G37" s="3" t="s">
        <v>178</v>
      </c>
      <c r="H37" s="3" t="s">
        <v>759</v>
      </c>
      <c r="I37" s="3" t="s">
        <v>259</v>
      </c>
      <c r="O37" s="3" t="s">
        <v>184</v>
      </c>
      <c r="Y37" s="3" t="s">
        <v>184</v>
      </c>
      <c r="Z37" s="3" t="s">
        <v>184</v>
      </c>
      <c r="AH37" s="3">
        <v>0</v>
      </c>
      <c r="AI37" s="3" t="s">
        <v>184</v>
      </c>
      <c r="AJ37" s="3" t="s">
        <v>188</v>
      </c>
      <c r="AL37" s="3" t="s">
        <v>190</v>
      </c>
      <c r="AM37" s="3">
        <v>1</v>
      </c>
      <c r="AN37" s="3">
        <v>20700</v>
      </c>
      <c r="AO37" s="3">
        <v>20830</v>
      </c>
      <c r="AP37" s="3">
        <v>20700</v>
      </c>
      <c r="AQ37" s="3" t="s">
        <v>193</v>
      </c>
      <c r="AR37" s="3">
        <v>45635.69</v>
      </c>
      <c r="AS37" s="3">
        <v>108612.94</v>
      </c>
      <c r="AT37" s="3">
        <v>0</v>
      </c>
      <c r="AU37" s="3">
        <v>0</v>
      </c>
      <c r="AV37" s="3">
        <v>108612.94</v>
      </c>
      <c r="AW37" s="3" t="s">
        <v>132</v>
      </c>
      <c r="AX37" s="3" t="s">
        <v>589</v>
      </c>
      <c r="AY37" s="3" t="s">
        <v>137</v>
      </c>
      <c r="BA37" s="3" t="s">
        <v>763</v>
      </c>
      <c r="BB37" s="3" t="s">
        <v>146</v>
      </c>
      <c r="BC37" s="3" t="s">
        <v>218</v>
      </c>
      <c r="BD37" s="3" t="s">
        <v>291</v>
      </c>
      <c r="BE37" s="3" t="s">
        <v>611</v>
      </c>
      <c r="BF37" s="3" t="s">
        <v>143</v>
      </c>
      <c r="BH37" s="3" t="s">
        <v>365</v>
      </c>
      <c r="BI37" s="3" t="s">
        <v>146</v>
      </c>
      <c r="BK37" s="3" t="s">
        <v>556</v>
      </c>
      <c r="BL37" s="3">
        <v>117740.08</v>
      </c>
      <c r="BM37" s="3">
        <v>9127.14</v>
      </c>
      <c r="BN37" s="3">
        <v>108612.94</v>
      </c>
      <c r="BO37" s="3">
        <v>20700</v>
      </c>
      <c r="BP37" s="3">
        <v>20830</v>
      </c>
      <c r="BQ37" s="3">
        <v>1</v>
      </c>
      <c r="BR37" s="3" t="s">
        <v>155</v>
      </c>
      <c r="BS37" s="3" t="s">
        <v>337</v>
      </c>
      <c r="BT37" s="3" t="s">
        <v>764</v>
      </c>
      <c r="BU37" s="3" t="s">
        <v>184</v>
      </c>
      <c r="BV37" s="3" t="s">
        <v>204</v>
      </c>
      <c r="BW37" s="3" t="s">
        <v>204</v>
      </c>
      <c r="BX37" s="4" t="s">
        <v>613</v>
      </c>
    </row>
    <row r="38" spans="1:76" ht="14.25" customHeight="1" x14ac:dyDescent="0.3">
      <c r="A38" s="3" t="s">
        <v>152</v>
      </c>
      <c r="B38" s="3" t="s">
        <v>153</v>
      </c>
      <c r="C38" s="3" t="s">
        <v>252</v>
      </c>
      <c r="E38" s="3" t="s">
        <v>97</v>
      </c>
      <c r="F38" s="3" t="s">
        <v>768</v>
      </c>
      <c r="G38" s="3" t="s">
        <v>178</v>
      </c>
      <c r="H38" s="3" t="s">
        <v>769</v>
      </c>
      <c r="I38" s="3" t="s">
        <v>770</v>
      </c>
      <c r="U38" s="3" t="s">
        <v>184</v>
      </c>
      <c r="Y38" s="3" t="s">
        <v>184</v>
      </c>
      <c r="AA38" s="3" t="s">
        <v>184</v>
      </c>
      <c r="AB38" s="3" t="s">
        <v>184</v>
      </c>
      <c r="AI38" s="3" t="s">
        <v>187</v>
      </c>
      <c r="AJ38" s="3" t="s">
        <v>188</v>
      </c>
      <c r="AL38" s="3" t="s">
        <v>190</v>
      </c>
      <c r="AM38" s="3">
        <v>1</v>
      </c>
      <c r="AN38" s="3">
        <v>20690</v>
      </c>
      <c r="AO38" s="3">
        <v>20690</v>
      </c>
      <c r="AP38" s="3">
        <v>20690</v>
      </c>
      <c r="AQ38" s="3" t="s">
        <v>193</v>
      </c>
      <c r="AR38" s="3">
        <v>20700</v>
      </c>
      <c r="AS38" s="3">
        <v>134415</v>
      </c>
      <c r="AT38" s="3">
        <v>0</v>
      </c>
      <c r="AU38" s="3">
        <v>0</v>
      </c>
      <c r="AV38" s="3">
        <v>134415</v>
      </c>
      <c r="AW38" s="3" t="s">
        <v>132</v>
      </c>
      <c r="AX38" s="3" t="s">
        <v>773</v>
      </c>
      <c r="AY38" s="3" t="s">
        <v>137</v>
      </c>
      <c r="BA38" s="3" t="s">
        <v>774</v>
      </c>
      <c r="BB38" s="3" t="s">
        <v>146</v>
      </c>
      <c r="BC38" s="3" t="s">
        <v>153</v>
      </c>
      <c r="BT38" s="3" t="s">
        <v>776</v>
      </c>
      <c r="BU38" s="3" t="s">
        <v>187</v>
      </c>
      <c r="BV38" s="3" t="s">
        <v>277</v>
      </c>
      <c r="BX38" s="4" t="s">
        <v>777</v>
      </c>
    </row>
    <row r="39" spans="1:76" ht="14.25" customHeight="1" x14ac:dyDescent="0.3">
      <c r="A39" s="3" t="s">
        <v>217</v>
      </c>
      <c r="B39" s="3" t="s">
        <v>218</v>
      </c>
      <c r="C39" s="3" t="s">
        <v>437</v>
      </c>
      <c r="E39" s="3" t="s">
        <v>297</v>
      </c>
      <c r="F39" s="3" t="s">
        <v>620</v>
      </c>
      <c r="G39" s="3" t="s">
        <v>178</v>
      </c>
      <c r="H39" s="3" t="s">
        <v>783</v>
      </c>
      <c r="I39" s="3" t="s">
        <v>784</v>
      </c>
      <c r="O39" s="3" t="s">
        <v>184</v>
      </c>
      <c r="U39" s="3" t="s">
        <v>184</v>
      </c>
      <c r="Y39" s="3" t="s">
        <v>184</v>
      </c>
      <c r="AA39" s="3" t="s">
        <v>184</v>
      </c>
      <c r="AB39" s="3" t="s">
        <v>184</v>
      </c>
      <c r="AI39" s="3" t="s">
        <v>187</v>
      </c>
      <c r="AJ39" s="3" t="s">
        <v>188</v>
      </c>
      <c r="AL39" s="3" t="s">
        <v>190</v>
      </c>
      <c r="AM39" s="3">
        <v>3</v>
      </c>
      <c r="AN39" s="3">
        <v>62100</v>
      </c>
      <c r="AO39" s="3">
        <v>62240</v>
      </c>
      <c r="AP39" s="3">
        <v>62100</v>
      </c>
      <c r="AQ39" s="3" t="s">
        <v>193</v>
      </c>
      <c r="AR39" s="3">
        <v>136907.06</v>
      </c>
      <c r="AS39" s="3">
        <v>325058.43</v>
      </c>
      <c r="AT39" s="3">
        <v>0</v>
      </c>
      <c r="AU39" s="3">
        <v>0</v>
      </c>
      <c r="AV39" s="3">
        <v>325058.43</v>
      </c>
      <c r="AW39" s="3" t="s">
        <v>132</v>
      </c>
      <c r="AX39" s="3" t="s">
        <v>621</v>
      </c>
      <c r="AY39" s="3" t="s">
        <v>623</v>
      </c>
      <c r="BA39" s="3" t="s">
        <v>786</v>
      </c>
      <c r="BB39" s="3" t="s">
        <v>146</v>
      </c>
      <c r="BC39" s="3" t="s">
        <v>218</v>
      </c>
      <c r="BD39" s="3" t="s">
        <v>291</v>
      </c>
      <c r="BE39" s="3" t="s">
        <v>626</v>
      </c>
      <c r="BF39" s="3" t="s">
        <v>143</v>
      </c>
      <c r="BH39" s="3" t="s">
        <v>365</v>
      </c>
      <c r="BI39" s="3" t="s">
        <v>146</v>
      </c>
      <c r="BK39" s="3" t="s">
        <v>556</v>
      </c>
      <c r="BL39" s="3">
        <v>325058.43</v>
      </c>
      <c r="BM39" s="3">
        <v>0</v>
      </c>
      <c r="BN39" s="3">
        <v>325058.43</v>
      </c>
      <c r="BO39" s="3">
        <v>62100</v>
      </c>
      <c r="BP39" s="3">
        <v>62240</v>
      </c>
      <c r="BQ39" s="3">
        <v>3</v>
      </c>
      <c r="BR39" s="3" t="s">
        <v>155</v>
      </c>
      <c r="BS39" s="3" t="s">
        <v>337</v>
      </c>
      <c r="BT39" s="3" t="s">
        <v>791</v>
      </c>
      <c r="BU39" s="3" t="s">
        <v>184</v>
      </c>
      <c r="BV39" s="3" t="s">
        <v>204</v>
      </c>
      <c r="BW39" s="3" t="s">
        <v>204</v>
      </c>
      <c r="BX39" s="4" t="s">
        <v>627</v>
      </c>
    </row>
    <row r="40" spans="1:76" ht="14.25" customHeight="1" x14ac:dyDescent="0.3">
      <c r="A40" s="3" t="s">
        <v>210</v>
      </c>
      <c r="B40" s="3" t="s">
        <v>211</v>
      </c>
      <c r="C40" s="3" t="s">
        <v>409</v>
      </c>
      <c r="E40" s="3" t="s">
        <v>212</v>
      </c>
      <c r="F40" s="3" t="s">
        <v>639</v>
      </c>
      <c r="G40" s="3" t="s">
        <v>178</v>
      </c>
      <c r="H40" s="3" t="s">
        <v>798</v>
      </c>
      <c r="I40" s="3" t="s">
        <v>799</v>
      </c>
      <c r="Y40" s="3" t="s">
        <v>184</v>
      </c>
      <c r="Z40" s="3" t="s">
        <v>184</v>
      </c>
      <c r="AF40" s="3" t="s">
        <v>800</v>
      </c>
      <c r="AI40" s="3" t="s">
        <v>187</v>
      </c>
      <c r="AJ40" s="3" t="s">
        <v>188</v>
      </c>
      <c r="AL40" s="3" t="s">
        <v>518</v>
      </c>
      <c r="AM40" s="3">
        <v>275</v>
      </c>
      <c r="AN40" s="3">
        <v>18975</v>
      </c>
      <c r="AO40" s="3">
        <v>19250</v>
      </c>
      <c r="AP40" s="3">
        <v>18975</v>
      </c>
      <c r="AQ40" s="3" t="s">
        <v>193</v>
      </c>
      <c r="AR40" s="3">
        <v>41832.71</v>
      </c>
      <c r="AS40" s="3">
        <v>155262.1</v>
      </c>
      <c r="AT40" s="3">
        <v>0</v>
      </c>
      <c r="AU40" s="3">
        <v>0</v>
      </c>
      <c r="AV40" s="3">
        <v>155262.1</v>
      </c>
      <c r="AW40" s="3" t="s">
        <v>132</v>
      </c>
      <c r="AX40" s="3" t="s">
        <v>641</v>
      </c>
      <c r="AY40" s="3" t="s">
        <v>137</v>
      </c>
      <c r="BA40" s="3" t="s">
        <v>801</v>
      </c>
      <c r="BB40" s="3" t="s">
        <v>146</v>
      </c>
      <c r="BC40" s="3" t="s">
        <v>211</v>
      </c>
      <c r="BE40" s="3" t="s">
        <v>644</v>
      </c>
      <c r="BF40" s="3" t="s">
        <v>143</v>
      </c>
      <c r="BH40" s="3" t="s">
        <v>144</v>
      </c>
      <c r="BI40" s="3" t="s">
        <v>146</v>
      </c>
      <c r="BK40" s="3" t="s">
        <v>147</v>
      </c>
      <c r="BL40" s="3">
        <v>155262.1</v>
      </c>
      <c r="BM40" s="3">
        <v>0</v>
      </c>
      <c r="BN40" s="3">
        <v>155262.1</v>
      </c>
      <c r="BO40" s="3">
        <v>18975</v>
      </c>
      <c r="BP40" s="3">
        <v>19250</v>
      </c>
      <c r="BQ40" s="3">
        <v>275</v>
      </c>
      <c r="BR40" s="3" t="s">
        <v>646</v>
      </c>
      <c r="BS40" s="3" t="s">
        <v>216</v>
      </c>
      <c r="BT40" s="3" t="s">
        <v>807</v>
      </c>
      <c r="BU40" s="3" t="s">
        <v>184</v>
      </c>
      <c r="BV40" s="3" t="s">
        <v>204</v>
      </c>
      <c r="BW40" s="3" t="s">
        <v>204</v>
      </c>
      <c r="BX40" s="4" t="s">
        <v>649</v>
      </c>
    </row>
    <row r="41" spans="1:76" ht="14.25" customHeight="1" x14ac:dyDescent="0.3">
      <c r="A41" s="3" t="s">
        <v>29</v>
      </c>
      <c r="B41" s="3" t="s">
        <v>95</v>
      </c>
      <c r="C41" s="3" t="s">
        <v>176</v>
      </c>
      <c r="E41" s="3" t="s">
        <v>212</v>
      </c>
      <c r="F41" s="3" t="s">
        <v>813</v>
      </c>
      <c r="G41" s="3" t="s">
        <v>178</v>
      </c>
      <c r="H41" s="3" t="s">
        <v>814</v>
      </c>
      <c r="I41" s="3" t="s">
        <v>259</v>
      </c>
      <c r="O41" s="3" t="s">
        <v>184</v>
      </c>
      <c r="Y41" s="3" t="s">
        <v>184</v>
      </c>
      <c r="Z41" s="3" t="s">
        <v>184</v>
      </c>
      <c r="AH41" s="3">
        <v>0</v>
      </c>
      <c r="AI41" s="3" t="s">
        <v>184</v>
      </c>
      <c r="AJ41" s="3" t="s">
        <v>188</v>
      </c>
      <c r="AL41" s="3" t="s">
        <v>190</v>
      </c>
      <c r="AM41" s="3">
        <v>275</v>
      </c>
      <c r="AN41" s="3">
        <v>18975</v>
      </c>
      <c r="AO41" s="3">
        <v>19310</v>
      </c>
      <c r="AP41" s="3">
        <v>18975</v>
      </c>
      <c r="AQ41" s="3" t="s">
        <v>193</v>
      </c>
      <c r="AR41" s="3">
        <v>41832.71</v>
      </c>
      <c r="AS41" s="3">
        <v>163900.56</v>
      </c>
      <c r="AT41" s="3">
        <v>0</v>
      </c>
      <c r="AU41" s="3">
        <v>0</v>
      </c>
      <c r="AV41" s="3">
        <v>163900.56</v>
      </c>
      <c r="AW41" s="3" t="s">
        <v>132</v>
      </c>
      <c r="AX41" s="3" t="s">
        <v>816</v>
      </c>
      <c r="AY41" s="3" t="s">
        <v>137</v>
      </c>
      <c r="BA41" s="3" t="s">
        <v>817</v>
      </c>
      <c r="BB41" s="3" t="s">
        <v>146</v>
      </c>
      <c r="BC41" s="3" t="s">
        <v>95</v>
      </c>
      <c r="BT41" s="3" t="s">
        <v>818</v>
      </c>
      <c r="BU41" s="3" t="s">
        <v>187</v>
      </c>
      <c r="BV41" s="3" t="s">
        <v>277</v>
      </c>
      <c r="BX41" s="4" t="s">
        <v>820</v>
      </c>
    </row>
    <row r="42" spans="1:76" ht="14.25" customHeight="1" x14ac:dyDescent="0.3">
      <c r="A42" s="3" t="s">
        <v>295</v>
      </c>
      <c r="B42" s="3" t="s">
        <v>296</v>
      </c>
      <c r="C42" s="3" t="s">
        <v>827</v>
      </c>
      <c r="E42" s="3" t="s">
        <v>297</v>
      </c>
      <c r="F42" s="3" t="s">
        <v>665</v>
      </c>
      <c r="G42" s="3" t="s">
        <v>178</v>
      </c>
      <c r="H42" s="3" t="s">
        <v>828</v>
      </c>
      <c r="I42" s="3" t="s">
        <v>605</v>
      </c>
      <c r="O42" s="3" t="s">
        <v>184</v>
      </c>
      <c r="U42" s="3" t="s">
        <v>184</v>
      </c>
      <c r="Y42" s="3" t="s">
        <v>184</v>
      </c>
      <c r="Z42" s="3" t="s">
        <v>184</v>
      </c>
      <c r="AB42" s="3" t="s">
        <v>184</v>
      </c>
      <c r="AH42" s="3">
        <v>69</v>
      </c>
      <c r="AI42" s="3" t="s">
        <v>187</v>
      </c>
      <c r="AJ42" s="3" t="s">
        <v>188</v>
      </c>
      <c r="AL42" s="3" t="s">
        <v>190</v>
      </c>
      <c r="AM42" s="3">
        <v>140</v>
      </c>
      <c r="AN42" s="3">
        <v>9660</v>
      </c>
      <c r="AO42" s="3">
        <v>9800</v>
      </c>
      <c r="AP42" s="3">
        <v>9660</v>
      </c>
      <c r="AQ42" s="3" t="s">
        <v>193</v>
      </c>
      <c r="AR42" s="3">
        <v>9660</v>
      </c>
      <c r="AS42" s="3">
        <v>53539.5</v>
      </c>
      <c r="AT42" s="3">
        <v>0</v>
      </c>
      <c r="AU42" s="3">
        <v>0</v>
      </c>
      <c r="AV42" s="3">
        <v>53539.5</v>
      </c>
      <c r="AW42" s="3" t="s">
        <v>132</v>
      </c>
      <c r="AX42" s="3" t="s">
        <v>666</v>
      </c>
      <c r="AY42" s="3" t="s">
        <v>137</v>
      </c>
      <c r="BA42" s="3" t="s">
        <v>830</v>
      </c>
      <c r="BB42" s="3" t="s">
        <v>146</v>
      </c>
      <c r="BC42" s="3" t="s">
        <v>296</v>
      </c>
      <c r="BD42" s="3" t="s">
        <v>291</v>
      </c>
      <c r="BE42" s="3" t="s">
        <v>667</v>
      </c>
      <c r="BF42" s="3" t="s">
        <v>143</v>
      </c>
      <c r="BH42" s="3" t="s">
        <v>365</v>
      </c>
      <c r="BI42" s="3" t="s">
        <v>146</v>
      </c>
      <c r="BK42" s="3" t="s">
        <v>556</v>
      </c>
      <c r="BL42" s="3">
        <v>112057</v>
      </c>
      <c r="BM42" s="3">
        <v>10268.030000000001</v>
      </c>
      <c r="BN42" s="3">
        <v>101788.97</v>
      </c>
      <c r="BO42" s="3">
        <v>18975</v>
      </c>
      <c r="BP42" s="3">
        <v>19250</v>
      </c>
      <c r="BQ42" s="3">
        <v>275</v>
      </c>
      <c r="BR42" s="3" t="s">
        <v>155</v>
      </c>
      <c r="BS42" s="3" t="s">
        <v>337</v>
      </c>
      <c r="BT42" s="3" t="s">
        <v>834</v>
      </c>
      <c r="BU42" s="3" t="s">
        <v>184</v>
      </c>
      <c r="BV42" s="3" t="s">
        <v>204</v>
      </c>
      <c r="BW42" s="3" t="s">
        <v>204</v>
      </c>
      <c r="BX42" s="4" t="s">
        <v>668</v>
      </c>
    </row>
    <row r="43" spans="1:76" ht="14.25" customHeight="1" x14ac:dyDescent="0.3">
      <c r="A43" s="3" t="s">
        <v>295</v>
      </c>
      <c r="B43" s="3" t="s">
        <v>296</v>
      </c>
      <c r="C43" s="3" t="s">
        <v>827</v>
      </c>
      <c r="E43" s="3" t="s">
        <v>297</v>
      </c>
      <c r="F43" s="3" t="s">
        <v>665</v>
      </c>
      <c r="G43" s="3" t="s">
        <v>352</v>
      </c>
      <c r="H43" s="3" t="s">
        <v>842</v>
      </c>
      <c r="I43" s="3" t="s">
        <v>605</v>
      </c>
      <c r="O43" s="3" t="s">
        <v>184</v>
      </c>
      <c r="U43" s="3" t="s">
        <v>184</v>
      </c>
      <c r="Y43" s="3" t="s">
        <v>184</v>
      </c>
      <c r="Z43" s="3" t="s">
        <v>184</v>
      </c>
      <c r="AB43" s="3" t="s">
        <v>184</v>
      </c>
      <c r="AH43" s="3">
        <v>0</v>
      </c>
      <c r="AI43" s="3" t="s">
        <v>184</v>
      </c>
      <c r="AJ43" s="3" t="s">
        <v>188</v>
      </c>
      <c r="AL43" s="3" t="s">
        <v>190</v>
      </c>
      <c r="AM43" s="3">
        <v>135</v>
      </c>
      <c r="AN43" s="3">
        <v>9315</v>
      </c>
      <c r="AO43" s="3">
        <v>9450</v>
      </c>
      <c r="AP43" s="3">
        <v>9315</v>
      </c>
      <c r="AQ43" s="3" t="s">
        <v>193</v>
      </c>
      <c r="AR43" s="3">
        <v>20536.060000000001</v>
      </c>
      <c r="AS43" s="3">
        <v>48249.47</v>
      </c>
      <c r="AT43" s="3">
        <v>0</v>
      </c>
      <c r="AU43" s="3">
        <v>0</v>
      </c>
      <c r="AV43" s="3">
        <v>48249.47</v>
      </c>
      <c r="AW43" s="3" t="s">
        <v>132</v>
      </c>
      <c r="AX43" s="3" t="s">
        <v>666</v>
      </c>
      <c r="AY43" s="3" t="s">
        <v>137</v>
      </c>
      <c r="BA43" s="3" t="s">
        <v>830</v>
      </c>
      <c r="BB43" s="3" t="s">
        <v>146</v>
      </c>
      <c r="BC43" s="3" t="s">
        <v>296</v>
      </c>
      <c r="BD43" s="3" t="s">
        <v>291</v>
      </c>
      <c r="BE43" s="3" t="s">
        <v>667</v>
      </c>
      <c r="BF43" s="3" t="s">
        <v>143</v>
      </c>
      <c r="BH43" s="3" t="s">
        <v>365</v>
      </c>
      <c r="BI43" s="3" t="s">
        <v>146</v>
      </c>
      <c r="BK43" s="3" t="s">
        <v>556</v>
      </c>
      <c r="BL43" s="3">
        <v>112057</v>
      </c>
      <c r="BM43" s="3">
        <v>10268.030000000001</v>
      </c>
      <c r="BN43" s="3">
        <v>101788.97</v>
      </c>
      <c r="BO43" s="3">
        <v>18975</v>
      </c>
      <c r="BP43" s="3">
        <v>19250</v>
      </c>
      <c r="BQ43" s="3">
        <v>275</v>
      </c>
      <c r="BR43" s="3" t="s">
        <v>155</v>
      </c>
      <c r="BS43" s="3" t="s">
        <v>337</v>
      </c>
      <c r="BT43" s="3" t="s">
        <v>847</v>
      </c>
      <c r="BU43" s="3" t="s">
        <v>184</v>
      </c>
      <c r="BV43" s="3" t="s">
        <v>204</v>
      </c>
      <c r="BW43" s="3" t="s">
        <v>204</v>
      </c>
      <c r="BX43" s="4" t="s">
        <v>668</v>
      </c>
    </row>
    <row r="44" spans="1:76" ht="14.25" customHeight="1" x14ac:dyDescent="0.3">
      <c r="A44" s="3" t="s">
        <v>29</v>
      </c>
      <c r="B44" s="3" t="s">
        <v>95</v>
      </c>
      <c r="C44" s="3" t="s">
        <v>176</v>
      </c>
      <c r="E44" s="3" t="s">
        <v>212</v>
      </c>
      <c r="F44" s="3" t="s">
        <v>682</v>
      </c>
      <c r="G44" s="3" t="s">
        <v>178</v>
      </c>
      <c r="H44" s="3" t="s">
        <v>852</v>
      </c>
      <c r="I44" s="3" t="s">
        <v>853</v>
      </c>
      <c r="O44" s="3" t="s">
        <v>184</v>
      </c>
      <c r="Y44" s="3" t="s">
        <v>184</v>
      </c>
      <c r="Z44" s="3" t="s">
        <v>184</v>
      </c>
      <c r="AA44" s="3" t="s">
        <v>184</v>
      </c>
      <c r="AB44" s="3" t="s">
        <v>184</v>
      </c>
      <c r="AH44" s="3">
        <v>0</v>
      </c>
      <c r="AI44" s="3" t="s">
        <v>184</v>
      </c>
      <c r="AJ44" s="3" t="s">
        <v>188</v>
      </c>
      <c r="AL44" s="3" t="s">
        <v>190</v>
      </c>
      <c r="AM44" s="3">
        <v>2</v>
      </c>
      <c r="AN44" s="3">
        <v>41400</v>
      </c>
      <c r="AO44" s="3">
        <v>41590</v>
      </c>
      <c r="AP44" s="3">
        <v>41400</v>
      </c>
      <c r="AQ44" s="3" t="s">
        <v>193</v>
      </c>
      <c r="AR44" s="3">
        <v>91271.37</v>
      </c>
      <c r="AS44" s="3">
        <v>346831.20799999998</v>
      </c>
      <c r="AT44" s="3">
        <v>0</v>
      </c>
      <c r="AU44" s="3">
        <v>0</v>
      </c>
      <c r="AV44" s="3">
        <v>346831.20799999998</v>
      </c>
      <c r="AW44" s="3" t="s">
        <v>132</v>
      </c>
      <c r="AX44" s="3" t="s">
        <v>685</v>
      </c>
      <c r="AY44" s="3" t="s">
        <v>137</v>
      </c>
      <c r="BA44" s="3" t="s">
        <v>854</v>
      </c>
      <c r="BB44" s="3" t="s">
        <v>146</v>
      </c>
      <c r="BC44" s="3" t="s">
        <v>95</v>
      </c>
      <c r="BE44" s="3" t="s">
        <v>687</v>
      </c>
      <c r="BF44" s="3" t="s">
        <v>143</v>
      </c>
      <c r="BH44" s="3" t="s">
        <v>365</v>
      </c>
      <c r="BI44" s="3" t="s">
        <v>146</v>
      </c>
      <c r="BK44" s="3" t="s">
        <v>556</v>
      </c>
      <c r="BL44" s="3">
        <v>401594.03</v>
      </c>
      <c r="BM44" s="3">
        <v>54762.82</v>
      </c>
      <c r="BN44" s="3">
        <v>346831.20799999998</v>
      </c>
      <c r="BO44" s="3">
        <v>41400</v>
      </c>
      <c r="BP44" s="3">
        <v>41590</v>
      </c>
      <c r="BQ44" s="3">
        <v>2</v>
      </c>
      <c r="BR44" s="3" t="s">
        <v>155</v>
      </c>
      <c r="BS44" s="3" t="s">
        <v>156</v>
      </c>
      <c r="BT44" s="3" t="s">
        <v>856</v>
      </c>
      <c r="BU44" s="3" t="s">
        <v>184</v>
      </c>
      <c r="BV44" s="3" t="s">
        <v>204</v>
      </c>
      <c r="BW44" s="3" t="s">
        <v>204</v>
      </c>
      <c r="BX44" s="4" t="s">
        <v>690</v>
      </c>
    </row>
    <row r="45" spans="1:76" ht="14.25" customHeight="1" x14ac:dyDescent="0.3">
      <c r="A45" s="3" t="s">
        <v>29</v>
      </c>
      <c r="B45" s="3" t="s">
        <v>95</v>
      </c>
      <c r="C45" s="3" t="s">
        <v>176</v>
      </c>
      <c r="E45" s="3" t="s">
        <v>212</v>
      </c>
      <c r="F45" s="3" t="s">
        <v>706</v>
      </c>
      <c r="G45" s="3" t="s">
        <v>178</v>
      </c>
      <c r="H45" s="3" t="s">
        <v>860</v>
      </c>
      <c r="I45" s="3" t="s">
        <v>862</v>
      </c>
      <c r="Z45" s="3" t="s">
        <v>184</v>
      </c>
      <c r="AB45" s="3" t="s">
        <v>184</v>
      </c>
      <c r="AI45" s="3" t="s">
        <v>187</v>
      </c>
      <c r="AJ45" s="3" t="s">
        <v>188</v>
      </c>
      <c r="AL45" s="3" t="s">
        <v>518</v>
      </c>
      <c r="AM45" s="3">
        <v>275</v>
      </c>
      <c r="AN45" s="3">
        <v>18975</v>
      </c>
      <c r="AO45" s="3">
        <v>19180</v>
      </c>
      <c r="AP45" s="3">
        <v>18975</v>
      </c>
      <c r="AQ45" s="3" t="s">
        <v>193</v>
      </c>
      <c r="AR45" s="3">
        <v>41832.71</v>
      </c>
      <c r="AS45" s="3">
        <v>157500.15</v>
      </c>
      <c r="AT45" s="3">
        <v>0</v>
      </c>
      <c r="AU45" s="3">
        <v>0</v>
      </c>
      <c r="AV45" s="3">
        <v>157500.15</v>
      </c>
      <c r="AW45" s="3" t="s">
        <v>132</v>
      </c>
      <c r="AX45" s="3" t="s">
        <v>709</v>
      </c>
      <c r="AY45" s="3" t="s">
        <v>137</v>
      </c>
      <c r="BA45" s="3" t="s">
        <v>863</v>
      </c>
      <c r="BB45" s="3" t="s">
        <v>146</v>
      </c>
      <c r="BC45" s="3" t="s">
        <v>95</v>
      </c>
      <c r="BD45" s="3" t="s">
        <v>140</v>
      </c>
      <c r="BE45" s="3" t="s">
        <v>710</v>
      </c>
      <c r="BF45" s="3" t="s">
        <v>143</v>
      </c>
      <c r="BH45" s="3" t="s">
        <v>365</v>
      </c>
      <c r="BI45" s="3" t="s">
        <v>146</v>
      </c>
      <c r="BJ45" s="3" t="s">
        <v>335</v>
      </c>
      <c r="BK45" s="3" t="s">
        <v>147</v>
      </c>
      <c r="BL45" s="3">
        <v>157500.15</v>
      </c>
      <c r="BM45" s="3">
        <v>0</v>
      </c>
      <c r="BN45" s="3">
        <v>157500.15</v>
      </c>
      <c r="BO45" s="3">
        <v>18975</v>
      </c>
      <c r="BP45" s="3">
        <v>19180</v>
      </c>
      <c r="BQ45" s="3">
        <v>275</v>
      </c>
      <c r="BR45" s="3" t="s">
        <v>714</v>
      </c>
      <c r="BS45" s="3" t="s">
        <v>716</v>
      </c>
      <c r="BT45" s="3" t="s">
        <v>868</v>
      </c>
      <c r="BU45" s="3" t="s">
        <v>184</v>
      </c>
      <c r="BV45" s="3" t="s">
        <v>204</v>
      </c>
      <c r="BW45" s="3" t="s">
        <v>204</v>
      </c>
      <c r="BX45" s="4" t="s">
        <v>718</v>
      </c>
    </row>
    <row r="46" spans="1:76" ht="14.25" customHeight="1" x14ac:dyDescent="0.3">
      <c r="A46" s="3" t="s">
        <v>29</v>
      </c>
      <c r="B46" s="3" t="s">
        <v>95</v>
      </c>
      <c r="C46" s="3" t="s">
        <v>176</v>
      </c>
      <c r="E46" s="3" t="s">
        <v>212</v>
      </c>
      <c r="F46" s="3" t="s">
        <v>732</v>
      </c>
      <c r="G46" s="3" t="s">
        <v>178</v>
      </c>
      <c r="H46" s="3" t="s">
        <v>860</v>
      </c>
      <c r="I46" s="3" t="s">
        <v>862</v>
      </c>
      <c r="Z46" s="3" t="s">
        <v>184</v>
      </c>
      <c r="AB46" s="3" t="s">
        <v>184</v>
      </c>
      <c r="AI46" s="3" t="s">
        <v>187</v>
      </c>
      <c r="AJ46" s="3" t="s">
        <v>188</v>
      </c>
      <c r="AL46" s="3" t="s">
        <v>518</v>
      </c>
      <c r="AM46" s="3">
        <v>275</v>
      </c>
      <c r="AN46" s="3">
        <v>18975</v>
      </c>
      <c r="AO46" s="3">
        <v>19160</v>
      </c>
      <c r="AP46" s="3">
        <v>18975</v>
      </c>
      <c r="AQ46" s="3" t="s">
        <v>193</v>
      </c>
      <c r="AR46" s="3">
        <v>41832.71</v>
      </c>
      <c r="AS46" s="3">
        <v>142377.62599999999</v>
      </c>
      <c r="AT46" s="3">
        <v>0</v>
      </c>
      <c r="AU46" s="3">
        <v>0</v>
      </c>
      <c r="AV46" s="3">
        <v>142377.62599999999</v>
      </c>
      <c r="AW46" s="3" t="s">
        <v>132</v>
      </c>
      <c r="AX46" s="3" t="s">
        <v>709</v>
      </c>
      <c r="AY46" s="3" t="s">
        <v>137</v>
      </c>
      <c r="BA46" s="3" t="s">
        <v>872</v>
      </c>
      <c r="BB46" s="3" t="s">
        <v>146</v>
      </c>
      <c r="BC46" s="3" t="s">
        <v>95</v>
      </c>
      <c r="BD46" s="3" t="s">
        <v>291</v>
      </c>
      <c r="BE46" s="3" t="s">
        <v>734</v>
      </c>
      <c r="BF46" s="3" t="s">
        <v>143</v>
      </c>
      <c r="BH46" s="3" t="s">
        <v>365</v>
      </c>
      <c r="BI46" s="3" t="s">
        <v>146</v>
      </c>
      <c r="BJ46" s="3" t="s">
        <v>335</v>
      </c>
      <c r="BK46" s="3" t="s">
        <v>147</v>
      </c>
      <c r="BL46" s="3">
        <v>159110.71</v>
      </c>
      <c r="BM46" s="3">
        <v>16733.080000000002</v>
      </c>
      <c r="BN46" s="3">
        <v>142377.62599999999</v>
      </c>
      <c r="BO46" s="3">
        <v>18975</v>
      </c>
      <c r="BP46" s="3">
        <v>19160</v>
      </c>
      <c r="BQ46" s="3">
        <v>275</v>
      </c>
      <c r="BR46" s="3" t="s">
        <v>714</v>
      </c>
      <c r="BS46" s="3" t="s">
        <v>716</v>
      </c>
      <c r="BT46" s="3" t="s">
        <v>877</v>
      </c>
      <c r="BU46" s="3" t="s">
        <v>184</v>
      </c>
      <c r="BV46" s="3" t="s">
        <v>204</v>
      </c>
      <c r="BW46" s="3" t="s">
        <v>204</v>
      </c>
      <c r="BX46" s="4" t="s">
        <v>736</v>
      </c>
    </row>
    <row r="47" spans="1:76" ht="14.25" customHeight="1" x14ac:dyDescent="0.3">
      <c r="A47" s="3" t="s">
        <v>197</v>
      </c>
      <c r="B47" s="3" t="s">
        <v>198</v>
      </c>
      <c r="C47" s="3" t="s">
        <v>315</v>
      </c>
      <c r="D47" s="3" t="s">
        <v>318</v>
      </c>
      <c r="E47" s="3" t="s">
        <v>97</v>
      </c>
      <c r="F47" s="3" t="s">
        <v>743</v>
      </c>
      <c r="G47" s="3" t="s">
        <v>178</v>
      </c>
      <c r="H47" s="3" t="s">
        <v>891</v>
      </c>
      <c r="I47" s="3" t="s">
        <v>799</v>
      </c>
      <c r="Y47" s="3" t="s">
        <v>184</v>
      </c>
      <c r="Z47" s="3" t="s">
        <v>184</v>
      </c>
      <c r="AF47" s="3" t="s">
        <v>892</v>
      </c>
      <c r="AI47" s="3" t="s">
        <v>187</v>
      </c>
      <c r="AJ47" s="3" t="s">
        <v>188</v>
      </c>
      <c r="AL47" s="3" t="s">
        <v>190</v>
      </c>
      <c r="AM47" s="3">
        <v>1</v>
      </c>
      <c r="AN47" s="3">
        <v>69</v>
      </c>
      <c r="AO47" s="3">
        <v>71.05</v>
      </c>
      <c r="AP47" s="3">
        <v>69</v>
      </c>
      <c r="AR47" s="3">
        <v>152.125</v>
      </c>
      <c r="AS47" s="3">
        <v>862.49900000000002</v>
      </c>
      <c r="AT47" s="3">
        <v>0</v>
      </c>
      <c r="AU47" s="3">
        <v>0</v>
      </c>
      <c r="AV47" s="3">
        <v>862.49900000000002</v>
      </c>
      <c r="AW47" s="3" t="s">
        <v>205</v>
      </c>
      <c r="AX47" s="3" t="s">
        <v>702</v>
      </c>
      <c r="AY47" s="3" t="s">
        <v>137</v>
      </c>
      <c r="BA47" s="3" t="s">
        <v>893</v>
      </c>
      <c r="BB47" s="3" t="s">
        <v>146</v>
      </c>
      <c r="BC47" s="3" t="s">
        <v>198</v>
      </c>
      <c r="BD47" s="3" t="s">
        <v>291</v>
      </c>
      <c r="BE47" s="3" t="s">
        <v>747</v>
      </c>
      <c r="BF47" s="3" t="s">
        <v>143</v>
      </c>
      <c r="BG47" s="3" t="s">
        <v>332</v>
      </c>
      <c r="BH47" s="3" t="s">
        <v>234</v>
      </c>
      <c r="BI47" s="3" t="s">
        <v>146</v>
      </c>
      <c r="BK47" s="3" t="s">
        <v>147</v>
      </c>
      <c r="BL47" s="3">
        <v>12393</v>
      </c>
      <c r="BM47" s="3">
        <v>1695</v>
      </c>
      <c r="BN47" s="3">
        <v>10698</v>
      </c>
      <c r="BO47" s="3">
        <v>1008</v>
      </c>
      <c r="BP47" s="3">
        <v>1038</v>
      </c>
      <c r="BQ47" s="3">
        <v>1</v>
      </c>
      <c r="BR47" s="3" t="s">
        <v>238</v>
      </c>
      <c r="BS47" s="3" t="s">
        <v>239</v>
      </c>
      <c r="BT47" s="3" t="s">
        <v>895</v>
      </c>
      <c r="BU47" s="3" t="s">
        <v>184</v>
      </c>
      <c r="BV47" s="3" t="s">
        <v>204</v>
      </c>
      <c r="BW47" s="3" t="s">
        <v>204</v>
      </c>
      <c r="BX47" s="4" t="s">
        <v>622</v>
      </c>
    </row>
    <row r="48" spans="1:76" ht="14.25" customHeight="1" x14ac:dyDescent="0.3">
      <c r="A48" s="3" t="s">
        <v>197</v>
      </c>
      <c r="B48" s="3" t="s">
        <v>198</v>
      </c>
      <c r="C48" s="3" t="s">
        <v>315</v>
      </c>
      <c r="D48" s="3" t="s">
        <v>318</v>
      </c>
      <c r="E48" s="3" t="s">
        <v>97</v>
      </c>
      <c r="F48" s="3" t="s">
        <v>743</v>
      </c>
      <c r="G48" s="3" t="s">
        <v>904</v>
      </c>
      <c r="H48" s="3" t="s">
        <v>905</v>
      </c>
      <c r="I48" s="3" t="s">
        <v>321</v>
      </c>
      <c r="Y48" s="3" t="s">
        <v>184</v>
      </c>
      <c r="Z48" s="3" t="s">
        <v>184</v>
      </c>
      <c r="AI48" s="3" t="s">
        <v>187</v>
      </c>
      <c r="AJ48" s="3" t="s">
        <v>188</v>
      </c>
      <c r="AL48" s="3" t="s">
        <v>190</v>
      </c>
      <c r="AM48" s="3">
        <v>0</v>
      </c>
      <c r="AN48" s="3">
        <v>345</v>
      </c>
      <c r="AO48" s="3">
        <v>355.26</v>
      </c>
      <c r="AP48" s="3">
        <v>345</v>
      </c>
      <c r="AR48" s="3">
        <v>760.59</v>
      </c>
      <c r="AS48" s="3">
        <v>3036.018</v>
      </c>
      <c r="AT48" s="3">
        <v>0</v>
      </c>
      <c r="AU48" s="3">
        <v>0</v>
      </c>
      <c r="AV48" s="3">
        <v>3036.018</v>
      </c>
      <c r="AW48" s="3" t="s">
        <v>205</v>
      </c>
      <c r="AX48" s="3" t="s">
        <v>702</v>
      </c>
      <c r="AY48" s="3" t="s">
        <v>137</v>
      </c>
      <c r="BA48" s="3" t="s">
        <v>893</v>
      </c>
      <c r="BB48" s="3" t="s">
        <v>146</v>
      </c>
      <c r="BC48" s="3" t="s">
        <v>198</v>
      </c>
      <c r="BD48" s="3" t="s">
        <v>291</v>
      </c>
      <c r="BE48" s="3" t="s">
        <v>747</v>
      </c>
      <c r="BF48" s="3" t="s">
        <v>143</v>
      </c>
      <c r="BG48" s="3" t="s">
        <v>332</v>
      </c>
      <c r="BH48" s="3" t="s">
        <v>234</v>
      </c>
      <c r="BI48" s="3" t="s">
        <v>146</v>
      </c>
      <c r="BK48" s="3" t="s">
        <v>147</v>
      </c>
      <c r="BL48" s="3">
        <v>12393</v>
      </c>
      <c r="BM48" s="3">
        <v>1695</v>
      </c>
      <c r="BN48" s="3">
        <v>10698</v>
      </c>
      <c r="BO48" s="3">
        <v>1008</v>
      </c>
      <c r="BP48" s="3">
        <v>1038</v>
      </c>
      <c r="BQ48" s="3">
        <v>1</v>
      </c>
      <c r="BR48" s="3" t="s">
        <v>238</v>
      </c>
      <c r="BS48" s="3" t="s">
        <v>239</v>
      </c>
      <c r="BT48" s="3" t="s">
        <v>913</v>
      </c>
      <c r="BU48" s="3" t="s">
        <v>184</v>
      </c>
      <c r="BV48" s="3" t="s">
        <v>204</v>
      </c>
      <c r="BW48" s="3" t="s">
        <v>204</v>
      </c>
      <c r="BX48" s="4" t="s">
        <v>622</v>
      </c>
    </row>
    <row r="49" spans="1:76" ht="14.25" customHeight="1" x14ac:dyDescent="0.3">
      <c r="A49" s="3" t="s">
        <v>197</v>
      </c>
      <c r="B49" s="3" t="s">
        <v>198</v>
      </c>
      <c r="C49" s="3" t="s">
        <v>315</v>
      </c>
      <c r="D49" s="3" t="s">
        <v>318</v>
      </c>
      <c r="E49" s="3" t="s">
        <v>97</v>
      </c>
      <c r="F49" s="3" t="s">
        <v>743</v>
      </c>
      <c r="G49" s="3" t="s">
        <v>352</v>
      </c>
      <c r="H49" s="3" t="s">
        <v>915</v>
      </c>
      <c r="I49" s="3" t="s">
        <v>321</v>
      </c>
      <c r="Y49" s="3" t="s">
        <v>184</v>
      </c>
      <c r="Z49" s="3" t="s">
        <v>184</v>
      </c>
      <c r="AI49" s="3" t="s">
        <v>187</v>
      </c>
      <c r="AJ49" s="3" t="s">
        <v>188</v>
      </c>
      <c r="AL49" s="3" t="s">
        <v>190</v>
      </c>
      <c r="AM49" s="3">
        <v>0</v>
      </c>
      <c r="AN49" s="3">
        <v>30</v>
      </c>
      <c r="AO49" s="3">
        <v>30.89</v>
      </c>
      <c r="AP49" s="3">
        <v>30</v>
      </c>
      <c r="AR49" s="3">
        <v>66.14</v>
      </c>
      <c r="AS49" s="3">
        <v>425.99900000000002</v>
      </c>
      <c r="AT49" s="3">
        <v>0</v>
      </c>
      <c r="AU49" s="3">
        <v>0</v>
      </c>
      <c r="AV49" s="3">
        <v>425.99900000000002</v>
      </c>
      <c r="AW49" s="3" t="s">
        <v>205</v>
      </c>
      <c r="AX49" s="3" t="s">
        <v>702</v>
      </c>
      <c r="AY49" s="3" t="s">
        <v>137</v>
      </c>
      <c r="BA49" s="3" t="s">
        <v>893</v>
      </c>
      <c r="BB49" s="3" t="s">
        <v>146</v>
      </c>
      <c r="BC49" s="3" t="s">
        <v>198</v>
      </c>
      <c r="BD49" s="3" t="s">
        <v>291</v>
      </c>
      <c r="BE49" s="3" t="s">
        <v>747</v>
      </c>
      <c r="BF49" s="3" t="s">
        <v>143</v>
      </c>
      <c r="BG49" s="3" t="s">
        <v>332</v>
      </c>
      <c r="BH49" s="3" t="s">
        <v>234</v>
      </c>
      <c r="BI49" s="3" t="s">
        <v>146</v>
      </c>
      <c r="BK49" s="3" t="s">
        <v>147</v>
      </c>
      <c r="BL49" s="3">
        <v>12393</v>
      </c>
      <c r="BM49" s="3">
        <v>1695</v>
      </c>
      <c r="BN49" s="3">
        <v>10698</v>
      </c>
      <c r="BO49" s="3">
        <v>1008</v>
      </c>
      <c r="BP49" s="3">
        <v>1038</v>
      </c>
      <c r="BQ49" s="3">
        <v>1</v>
      </c>
      <c r="BR49" s="3" t="s">
        <v>238</v>
      </c>
      <c r="BS49" s="3" t="s">
        <v>239</v>
      </c>
      <c r="BT49" s="3" t="s">
        <v>917</v>
      </c>
      <c r="BU49" s="3" t="s">
        <v>184</v>
      </c>
      <c r="BV49" s="3" t="s">
        <v>204</v>
      </c>
      <c r="BW49" s="3" t="s">
        <v>204</v>
      </c>
      <c r="BX49" s="4" t="s">
        <v>622</v>
      </c>
    </row>
    <row r="50" spans="1:76" ht="14.25" customHeight="1" x14ac:dyDescent="0.3">
      <c r="A50" s="3" t="s">
        <v>197</v>
      </c>
      <c r="B50" s="3" t="s">
        <v>198</v>
      </c>
      <c r="C50" s="3" t="s">
        <v>315</v>
      </c>
      <c r="D50" s="3" t="s">
        <v>318</v>
      </c>
      <c r="E50" s="3" t="s">
        <v>97</v>
      </c>
      <c r="F50" s="3" t="s">
        <v>743</v>
      </c>
      <c r="G50" s="3" t="s">
        <v>358</v>
      </c>
      <c r="H50" s="3" t="s">
        <v>918</v>
      </c>
      <c r="I50" s="3" t="s">
        <v>799</v>
      </c>
      <c r="Y50" s="3" t="s">
        <v>184</v>
      </c>
      <c r="Z50" s="3" t="s">
        <v>184</v>
      </c>
      <c r="AF50" s="3" t="s">
        <v>892</v>
      </c>
      <c r="AI50" s="3" t="s">
        <v>187</v>
      </c>
      <c r="AJ50" s="3" t="s">
        <v>188</v>
      </c>
      <c r="AL50" s="3" t="s">
        <v>190</v>
      </c>
      <c r="AM50" s="3">
        <v>0</v>
      </c>
      <c r="AN50" s="3">
        <v>69</v>
      </c>
      <c r="AO50" s="3">
        <v>71.05</v>
      </c>
      <c r="AP50" s="3">
        <v>69</v>
      </c>
      <c r="AR50" s="3">
        <v>152.125</v>
      </c>
      <c r="AS50" s="3">
        <v>862.49900000000002</v>
      </c>
      <c r="AT50" s="3">
        <v>0</v>
      </c>
      <c r="AU50" s="3">
        <v>0</v>
      </c>
      <c r="AV50" s="3">
        <v>862.49900000000002</v>
      </c>
      <c r="AW50" s="3" t="s">
        <v>205</v>
      </c>
      <c r="AX50" s="3" t="s">
        <v>702</v>
      </c>
      <c r="AY50" s="3" t="s">
        <v>137</v>
      </c>
      <c r="BA50" s="3" t="s">
        <v>893</v>
      </c>
      <c r="BB50" s="3" t="s">
        <v>146</v>
      </c>
      <c r="BC50" s="3" t="s">
        <v>198</v>
      </c>
      <c r="BD50" s="3" t="s">
        <v>291</v>
      </c>
      <c r="BE50" s="3" t="s">
        <v>747</v>
      </c>
      <c r="BF50" s="3" t="s">
        <v>143</v>
      </c>
      <c r="BG50" s="3" t="s">
        <v>332</v>
      </c>
      <c r="BH50" s="3" t="s">
        <v>234</v>
      </c>
      <c r="BI50" s="3" t="s">
        <v>146</v>
      </c>
      <c r="BK50" s="3" t="s">
        <v>147</v>
      </c>
      <c r="BL50" s="3">
        <v>12393</v>
      </c>
      <c r="BM50" s="3">
        <v>1695</v>
      </c>
      <c r="BN50" s="3">
        <v>10698</v>
      </c>
      <c r="BO50" s="3">
        <v>1008</v>
      </c>
      <c r="BP50" s="3">
        <v>1038</v>
      </c>
      <c r="BQ50" s="3">
        <v>1</v>
      </c>
      <c r="BR50" s="3" t="s">
        <v>238</v>
      </c>
      <c r="BS50" s="3" t="s">
        <v>239</v>
      </c>
      <c r="BT50" s="3" t="s">
        <v>925</v>
      </c>
      <c r="BU50" s="3" t="s">
        <v>184</v>
      </c>
      <c r="BV50" s="3" t="s">
        <v>204</v>
      </c>
      <c r="BW50" s="3" t="s">
        <v>204</v>
      </c>
      <c r="BX50" s="4" t="s">
        <v>622</v>
      </c>
    </row>
    <row r="51" spans="1:76" ht="14.25" customHeight="1" x14ac:dyDescent="0.3">
      <c r="A51" s="3" t="s">
        <v>197</v>
      </c>
      <c r="B51" s="3" t="s">
        <v>198</v>
      </c>
      <c r="C51" s="3" t="s">
        <v>315</v>
      </c>
      <c r="D51" s="3" t="s">
        <v>318</v>
      </c>
      <c r="E51" s="3" t="s">
        <v>97</v>
      </c>
      <c r="F51" s="3" t="s">
        <v>743</v>
      </c>
      <c r="G51" s="3" t="s">
        <v>370</v>
      </c>
      <c r="H51" s="3" t="s">
        <v>929</v>
      </c>
      <c r="I51" s="3" t="s">
        <v>799</v>
      </c>
      <c r="Y51" s="3" t="s">
        <v>184</v>
      </c>
      <c r="Z51" s="3" t="s">
        <v>184</v>
      </c>
      <c r="AF51" s="3" t="s">
        <v>892</v>
      </c>
      <c r="AI51" s="3" t="s">
        <v>187</v>
      </c>
      <c r="AJ51" s="3" t="s">
        <v>188</v>
      </c>
      <c r="AL51" s="3" t="s">
        <v>190</v>
      </c>
      <c r="AM51" s="3">
        <v>0</v>
      </c>
      <c r="AN51" s="3">
        <v>30</v>
      </c>
      <c r="AO51" s="3">
        <v>30.89</v>
      </c>
      <c r="AP51" s="3">
        <v>30</v>
      </c>
      <c r="AR51" s="3">
        <v>66.14</v>
      </c>
      <c r="AS51" s="3">
        <v>425.99900000000002</v>
      </c>
      <c r="AT51" s="3">
        <v>0</v>
      </c>
      <c r="AU51" s="3">
        <v>0</v>
      </c>
      <c r="AV51" s="3">
        <v>425.99900000000002</v>
      </c>
      <c r="AW51" s="3" t="s">
        <v>205</v>
      </c>
      <c r="AX51" s="3" t="s">
        <v>702</v>
      </c>
      <c r="AY51" s="3" t="s">
        <v>137</v>
      </c>
      <c r="BA51" s="3" t="s">
        <v>893</v>
      </c>
      <c r="BB51" s="3" t="s">
        <v>146</v>
      </c>
      <c r="BC51" s="3" t="s">
        <v>198</v>
      </c>
      <c r="BD51" s="3" t="s">
        <v>291</v>
      </c>
      <c r="BE51" s="3" t="s">
        <v>747</v>
      </c>
      <c r="BF51" s="3" t="s">
        <v>143</v>
      </c>
      <c r="BG51" s="3" t="s">
        <v>332</v>
      </c>
      <c r="BH51" s="3" t="s">
        <v>234</v>
      </c>
      <c r="BI51" s="3" t="s">
        <v>146</v>
      </c>
      <c r="BK51" s="3" t="s">
        <v>147</v>
      </c>
      <c r="BL51" s="3">
        <v>12393</v>
      </c>
      <c r="BM51" s="3">
        <v>1695</v>
      </c>
      <c r="BN51" s="3">
        <v>10698</v>
      </c>
      <c r="BO51" s="3">
        <v>1008</v>
      </c>
      <c r="BP51" s="3">
        <v>1038</v>
      </c>
      <c r="BQ51" s="3">
        <v>1</v>
      </c>
      <c r="BR51" s="3" t="s">
        <v>238</v>
      </c>
      <c r="BS51" s="3" t="s">
        <v>239</v>
      </c>
      <c r="BT51" s="3" t="s">
        <v>932</v>
      </c>
      <c r="BU51" s="3" t="s">
        <v>184</v>
      </c>
      <c r="BV51" s="3" t="s">
        <v>204</v>
      </c>
      <c r="BW51" s="3" t="s">
        <v>204</v>
      </c>
      <c r="BX51" s="4" t="s">
        <v>622</v>
      </c>
    </row>
    <row r="52" spans="1:76" ht="14.25" customHeight="1" x14ac:dyDescent="0.3">
      <c r="A52" s="3" t="s">
        <v>197</v>
      </c>
      <c r="B52" s="3" t="s">
        <v>198</v>
      </c>
      <c r="C52" s="3" t="s">
        <v>315</v>
      </c>
      <c r="D52" s="3" t="s">
        <v>318</v>
      </c>
      <c r="E52" s="3" t="s">
        <v>97</v>
      </c>
      <c r="F52" s="3" t="s">
        <v>743</v>
      </c>
      <c r="G52" s="3" t="s">
        <v>376</v>
      </c>
      <c r="H52" s="3" t="s">
        <v>938</v>
      </c>
      <c r="I52" s="3" t="s">
        <v>799</v>
      </c>
      <c r="Y52" s="3" t="s">
        <v>184</v>
      </c>
      <c r="Z52" s="3" t="s">
        <v>184</v>
      </c>
      <c r="AF52" s="3" t="s">
        <v>892</v>
      </c>
      <c r="AI52" s="3" t="s">
        <v>187</v>
      </c>
      <c r="AJ52" s="3" t="s">
        <v>188</v>
      </c>
      <c r="AL52" s="3" t="s">
        <v>190</v>
      </c>
      <c r="AM52" s="3">
        <v>0</v>
      </c>
      <c r="AN52" s="3">
        <v>30</v>
      </c>
      <c r="AO52" s="3">
        <v>30.89</v>
      </c>
      <c r="AP52" s="3">
        <v>30</v>
      </c>
      <c r="AR52" s="3">
        <v>66.14</v>
      </c>
      <c r="AS52" s="3">
        <v>425.99900000000002</v>
      </c>
      <c r="AT52" s="3">
        <v>0</v>
      </c>
      <c r="AU52" s="3">
        <v>0</v>
      </c>
      <c r="AV52" s="3">
        <v>425.99900000000002</v>
      </c>
      <c r="AW52" s="3" t="s">
        <v>205</v>
      </c>
      <c r="AX52" s="3" t="s">
        <v>702</v>
      </c>
      <c r="AY52" s="3" t="s">
        <v>137</v>
      </c>
      <c r="BA52" s="3" t="s">
        <v>893</v>
      </c>
      <c r="BB52" s="3" t="s">
        <v>146</v>
      </c>
      <c r="BC52" s="3" t="s">
        <v>198</v>
      </c>
      <c r="BD52" s="3" t="s">
        <v>291</v>
      </c>
      <c r="BE52" s="3" t="s">
        <v>747</v>
      </c>
      <c r="BF52" s="3" t="s">
        <v>143</v>
      </c>
      <c r="BG52" s="3" t="s">
        <v>332</v>
      </c>
      <c r="BH52" s="3" t="s">
        <v>234</v>
      </c>
      <c r="BI52" s="3" t="s">
        <v>146</v>
      </c>
      <c r="BK52" s="3" t="s">
        <v>147</v>
      </c>
      <c r="BL52" s="3">
        <v>12393</v>
      </c>
      <c r="BM52" s="3">
        <v>1695</v>
      </c>
      <c r="BN52" s="3">
        <v>10698</v>
      </c>
      <c r="BO52" s="3">
        <v>1008</v>
      </c>
      <c r="BP52" s="3">
        <v>1038</v>
      </c>
      <c r="BQ52" s="3">
        <v>1</v>
      </c>
      <c r="BR52" s="3" t="s">
        <v>238</v>
      </c>
      <c r="BS52" s="3" t="s">
        <v>239</v>
      </c>
      <c r="BT52" s="3" t="s">
        <v>940</v>
      </c>
      <c r="BU52" s="3" t="s">
        <v>184</v>
      </c>
      <c r="BV52" s="3" t="s">
        <v>204</v>
      </c>
      <c r="BW52" s="3" t="s">
        <v>204</v>
      </c>
      <c r="BX52" s="4" t="s">
        <v>622</v>
      </c>
    </row>
    <row r="53" spans="1:76" ht="14.25" customHeight="1" x14ac:dyDescent="0.3">
      <c r="A53" s="3" t="s">
        <v>197</v>
      </c>
      <c r="B53" s="3" t="s">
        <v>198</v>
      </c>
      <c r="C53" s="3" t="s">
        <v>315</v>
      </c>
      <c r="D53" s="3" t="s">
        <v>318</v>
      </c>
      <c r="E53" s="3" t="s">
        <v>97</v>
      </c>
      <c r="F53" s="3" t="s">
        <v>743</v>
      </c>
      <c r="G53" s="3" t="s">
        <v>389</v>
      </c>
      <c r="H53" s="3" t="s">
        <v>941</v>
      </c>
      <c r="I53" s="3" t="s">
        <v>799</v>
      </c>
      <c r="Y53" s="3" t="s">
        <v>184</v>
      </c>
      <c r="Z53" s="3" t="s">
        <v>184</v>
      </c>
      <c r="AF53" s="3" t="s">
        <v>892</v>
      </c>
      <c r="AI53" s="3" t="s">
        <v>187</v>
      </c>
      <c r="AJ53" s="3" t="s">
        <v>188</v>
      </c>
      <c r="AL53" s="3" t="s">
        <v>190</v>
      </c>
      <c r="AM53" s="3">
        <v>0</v>
      </c>
      <c r="AN53" s="3">
        <v>30</v>
      </c>
      <c r="AO53" s="3">
        <v>30.89</v>
      </c>
      <c r="AP53" s="3">
        <v>30</v>
      </c>
      <c r="AR53" s="3">
        <v>66.14</v>
      </c>
      <c r="AS53" s="3">
        <v>425.99900000000002</v>
      </c>
      <c r="AT53" s="3">
        <v>0</v>
      </c>
      <c r="AU53" s="3">
        <v>0</v>
      </c>
      <c r="AV53" s="3">
        <v>425.99900000000002</v>
      </c>
      <c r="AW53" s="3" t="s">
        <v>205</v>
      </c>
      <c r="AX53" s="3" t="s">
        <v>702</v>
      </c>
      <c r="AY53" s="3" t="s">
        <v>137</v>
      </c>
      <c r="BA53" s="3" t="s">
        <v>893</v>
      </c>
      <c r="BB53" s="3" t="s">
        <v>146</v>
      </c>
      <c r="BC53" s="3" t="s">
        <v>198</v>
      </c>
      <c r="BD53" s="3" t="s">
        <v>291</v>
      </c>
      <c r="BE53" s="3" t="s">
        <v>747</v>
      </c>
      <c r="BF53" s="3" t="s">
        <v>143</v>
      </c>
      <c r="BG53" s="3" t="s">
        <v>332</v>
      </c>
      <c r="BH53" s="3" t="s">
        <v>234</v>
      </c>
      <c r="BI53" s="3" t="s">
        <v>146</v>
      </c>
      <c r="BK53" s="3" t="s">
        <v>147</v>
      </c>
      <c r="BL53" s="3">
        <v>12393</v>
      </c>
      <c r="BM53" s="3">
        <v>1695</v>
      </c>
      <c r="BN53" s="3">
        <v>10698</v>
      </c>
      <c r="BO53" s="3">
        <v>1008</v>
      </c>
      <c r="BP53" s="3">
        <v>1038</v>
      </c>
      <c r="BQ53" s="3">
        <v>1</v>
      </c>
      <c r="BR53" s="3" t="s">
        <v>238</v>
      </c>
      <c r="BS53" s="3" t="s">
        <v>239</v>
      </c>
      <c r="BT53" s="3" t="s">
        <v>946</v>
      </c>
      <c r="BU53" s="3" t="s">
        <v>184</v>
      </c>
      <c r="BV53" s="3" t="s">
        <v>204</v>
      </c>
      <c r="BW53" s="3" t="s">
        <v>204</v>
      </c>
      <c r="BX53" s="4" t="s">
        <v>622</v>
      </c>
    </row>
    <row r="54" spans="1:76" ht="14.25" customHeight="1" x14ac:dyDescent="0.3">
      <c r="A54" s="3" t="s">
        <v>197</v>
      </c>
      <c r="B54" s="3" t="s">
        <v>198</v>
      </c>
      <c r="C54" s="3" t="s">
        <v>315</v>
      </c>
      <c r="D54" s="3" t="s">
        <v>318</v>
      </c>
      <c r="E54" s="3" t="s">
        <v>97</v>
      </c>
      <c r="F54" s="3" t="s">
        <v>743</v>
      </c>
      <c r="G54" s="3" t="s">
        <v>400</v>
      </c>
      <c r="H54" s="3" t="s">
        <v>948</v>
      </c>
      <c r="I54" s="3" t="s">
        <v>799</v>
      </c>
      <c r="Y54" s="3" t="s">
        <v>184</v>
      </c>
      <c r="Z54" s="3" t="s">
        <v>184</v>
      </c>
      <c r="AF54" s="3" t="s">
        <v>892</v>
      </c>
      <c r="AI54" s="3" t="s">
        <v>187</v>
      </c>
      <c r="AJ54" s="3" t="s">
        <v>188</v>
      </c>
      <c r="AL54" s="3" t="s">
        <v>190</v>
      </c>
      <c r="AM54" s="3">
        <v>0</v>
      </c>
      <c r="AN54" s="3">
        <v>30</v>
      </c>
      <c r="AO54" s="3">
        <v>30.89</v>
      </c>
      <c r="AP54" s="3">
        <v>30</v>
      </c>
      <c r="AR54" s="3">
        <v>66.14</v>
      </c>
      <c r="AS54" s="3">
        <v>425.99</v>
      </c>
      <c r="AT54" s="3">
        <v>0</v>
      </c>
      <c r="AU54" s="3">
        <v>0</v>
      </c>
      <c r="AV54" s="3">
        <v>425.99</v>
      </c>
      <c r="AW54" s="3" t="s">
        <v>205</v>
      </c>
      <c r="AX54" s="3" t="s">
        <v>702</v>
      </c>
      <c r="AY54" s="3" t="s">
        <v>137</v>
      </c>
      <c r="BA54" s="3" t="s">
        <v>893</v>
      </c>
      <c r="BB54" s="3" t="s">
        <v>146</v>
      </c>
      <c r="BC54" s="3" t="s">
        <v>198</v>
      </c>
      <c r="BD54" s="3" t="s">
        <v>291</v>
      </c>
      <c r="BE54" s="3" t="s">
        <v>747</v>
      </c>
      <c r="BF54" s="3" t="s">
        <v>143</v>
      </c>
      <c r="BG54" s="3" t="s">
        <v>332</v>
      </c>
      <c r="BH54" s="3" t="s">
        <v>234</v>
      </c>
      <c r="BI54" s="3" t="s">
        <v>146</v>
      </c>
      <c r="BK54" s="3" t="s">
        <v>147</v>
      </c>
      <c r="BL54" s="3">
        <v>12393</v>
      </c>
      <c r="BM54" s="3">
        <v>1695</v>
      </c>
      <c r="BN54" s="3">
        <v>10698</v>
      </c>
      <c r="BO54" s="3">
        <v>1008</v>
      </c>
      <c r="BP54" s="3">
        <v>1038</v>
      </c>
      <c r="BQ54" s="3">
        <v>1</v>
      </c>
      <c r="BR54" s="3" t="s">
        <v>238</v>
      </c>
      <c r="BS54" s="3" t="s">
        <v>239</v>
      </c>
      <c r="BT54" s="3" t="s">
        <v>956</v>
      </c>
      <c r="BU54" s="3" t="s">
        <v>184</v>
      </c>
      <c r="BV54" s="3" t="s">
        <v>204</v>
      </c>
      <c r="BW54" s="3" t="s">
        <v>204</v>
      </c>
      <c r="BX54" s="4" t="s">
        <v>622</v>
      </c>
    </row>
    <row r="55" spans="1:76" ht="14.25" customHeight="1" x14ac:dyDescent="0.3">
      <c r="A55" s="3" t="s">
        <v>197</v>
      </c>
      <c r="B55" s="3" t="s">
        <v>198</v>
      </c>
      <c r="C55" s="3" t="s">
        <v>315</v>
      </c>
      <c r="D55" s="3" t="s">
        <v>318</v>
      </c>
      <c r="E55" s="3" t="s">
        <v>97</v>
      </c>
      <c r="F55" s="3" t="s">
        <v>743</v>
      </c>
      <c r="G55" s="3" t="s">
        <v>404</v>
      </c>
      <c r="H55" s="3" t="s">
        <v>957</v>
      </c>
      <c r="I55" s="3" t="s">
        <v>321</v>
      </c>
      <c r="Y55" s="3" t="s">
        <v>184</v>
      </c>
      <c r="Z55" s="3" t="s">
        <v>184</v>
      </c>
      <c r="AI55" s="3" t="s">
        <v>187</v>
      </c>
      <c r="AJ55" s="3" t="s">
        <v>188</v>
      </c>
      <c r="AL55" s="3" t="s">
        <v>190</v>
      </c>
      <c r="AM55" s="3">
        <v>0</v>
      </c>
      <c r="AN55" s="3">
        <v>30</v>
      </c>
      <c r="AO55" s="3">
        <v>30.89</v>
      </c>
      <c r="AP55" s="3">
        <v>30</v>
      </c>
      <c r="AR55" s="3">
        <v>66.14</v>
      </c>
      <c r="AS55" s="3">
        <v>425.99900000000002</v>
      </c>
      <c r="AT55" s="3">
        <v>0</v>
      </c>
      <c r="AU55" s="3">
        <v>0</v>
      </c>
      <c r="AV55" s="3">
        <v>425.99900000000002</v>
      </c>
      <c r="AW55" s="3" t="s">
        <v>205</v>
      </c>
      <c r="AX55" s="3" t="s">
        <v>702</v>
      </c>
      <c r="AY55" s="3" t="s">
        <v>137</v>
      </c>
      <c r="BA55" s="3" t="s">
        <v>893</v>
      </c>
      <c r="BB55" s="3" t="s">
        <v>146</v>
      </c>
      <c r="BC55" s="3" t="s">
        <v>198</v>
      </c>
      <c r="BD55" s="3" t="s">
        <v>291</v>
      </c>
      <c r="BE55" s="3" t="s">
        <v>747</v>
      </c>
      <c r="BF55" s="3" t="s">
        <v>143</v>
      </c>
      <c r="BG55" s="3" t="s">
        <v>332</v>
      </c>
      <c r="BH55" s="3" t="s">
        <v>234</v>
      </c>
      <c r="BI55" s="3" t="s">
        <v>146</v>
      </c>
      <c r="BK55" s="3" t="s">
        <v>147</v>
      </c>
      <c r="BL55" s="3">
        <v>12393</v>
      </c>
      <c r="BM55" s="3">
        <v>1695</v>
      </c>
      <c r="BN55" s="3">
        <v>10698</v>
      </c>
      <c r="BO55" s="3">
        <v>1008</v>
      </c>
      <c r="BP55" s="3">
        <v>1038</v>
      </c>
      <c r="BQ55" s="3">
        <v>1</v>
      </c>
      <c r="BR55" s="3" t="s">
        <v>238</v>
      </c>
      <c r="BS55" s="3" t="s">
        <v>239</v>
      </c>
      <c r="BT55" s="3" t="s">
        <v>959</v>
      </c>
      <c r="BU55" s="3" t="s">
        <v>184</v>
      </c>
      <c r="BV55" s="3" t="s">
        <v>204</v>
      </c>
      <c r="BW55" s="3" t="s">
        <v>204</v>
      </c>
      <c r="BX55" s="4" t="s">
        <v>622</v>
      </c>
    </row>
    <row r="56" spans="1:76" ht="14.25" customHeight="1" x14ac:dyDescent="0.3">
      <c r="A56" s="3" t="s">
        <v>197</v>
      </c>
      <c r="B56" s="3" t="s">
        <v>198</v>
      </c>
      <c r="C56" s="3" t="s">
        <v>315</v>
      </c>
      <c r="D56" s="3" t="s">
        <v>318</v>
      </c>
      <c r="E56" s="3" t="s">
        <v>97</v>
      </c>
      <c r="F56" s="3" t="s">
        <v>743</v>
      </c>
      <c r="G56" s="3" t="s">
        <v>960</v>
      </c>
      <c r="H56" s="3" t="s">
        <v>962</v>
      </c>
      <c r="I56" s="3" t="s">
        <v>321</v>
      </c>
      <c r="Y56" s="3" t="s">
        <v>184</v>
      </c>
      <c r="Z56" s="3" t="s">
        <v>184</v>
      </c>
      <c r="AI56" s="3" t="s">
        <v>187</v>
      </c>
      <c r="AJ56" s="3" t="s">
        <v>188</v>
      </c>
      <c r="AL56" s="3" t="s">
        <v>190</v>
      </c>
      <c r="AM56" s="3">
        <v>0</v>
      </c>
      <c r="AN56" s="3">
        <v>345</v>
      </c>
      <c r="AO56" s="3">
        <v>355.26</v>
      </c>
      <c r="AP56" s="3">
        <v>345</v>
      </c>
      <c r="AR56" s="3">
        <v>760.59</v>
      </c>
      <c r="AS56" s="3">
        <v>3380.9989999999998</v>
      </c>
      <c r="AT56" s="3">
        <v>0</v>
      </c>
      <c r="AU56" s="3">
        <v>0</v>
      </c>
      <c r="AV56" s="3">
        <v>3380.9989999999998</v>
      </c>
      <c r="AW56" s="3" t="s">
        <v>205</v>
      </c>
      <c r="AX56" s="3" t="s">
        <v>702</v>
      </c>
      <c r="AY56" s="3" t="s">
        <v>137</v>
      </c>
      <c r="BA56" s="3" t="s">
        <v>893</v>
      </c>
      <c r="BB56" s="3" t="s">
        <v>146</v>
      </c>
      <c r="BC56" s="3" t="s">
        <v>198</v>
      </c>
      <c r="BD56" s="3" t="s">
        <v>291</v>
      </c>
      <c r="BE56" s="3" t="s">
        <v>747</v>
      </c>
      <c r="BF56" s="3" t="s">
        <v>143</v>
      </c>
      <c r="BG56" s="3" t="s">
        <v>332</v>
      </c>
      <c r="BH56" s="3" t="s">
        <v>234</v>
      </c>
      <c r="BI56" s="3" t="s">
        <v>146</v>
      </c>
      <c r="BK56" s="3" t="s">
        <v>147</v>
      </c>
      <c r="BL56" s="3">
        <v>12393</v>
      </c>
      <c r="BM56" s="3">
        <v>1695</v>
      </c>
      <c r="BN56" s="3">
        <v>10698</v>
      </c>
      <c r="BO56" s="3">
        <v>1008</v>
      </c>
      <c r="BP56" s="3">
        <v>1038</v>
      </c>
      <c r="BQ56" s="3">
        <v>1</v>
      </c>
      <c r="BR56" s="3" t="s">
        <v>238</v>
      </c>
      <c r="BS56" s="3" t="s">
        <v>239</v>
      </c>
      <c r="BT56" s="3" t="s">
        <v>972</v>
      </c>
      <c r="BU56" s="3" t="s">
        <v>184</v>
      </c>
      <c r="BV56" s="3" t="s">
        <v>204</v>
      </c>
      <c r="BW56" s="3" t="s">
        <v>204</v>
      </c>
      <c r="BX56" s="4" t="s">
        <v>622</v>
      </c>
    </row>
    <row r="57" spans="1:76" ht="14.25" customHeight="1" x14ac:dyDescent="0.3">
      <c r="A57" s="3" t="s">
        <v>210</v>
      </c>
      <c r="B57" s="3" t="s">
        <v>211</v>
      </c>
      <c r="C57" s="3" t="s">
        <v>409</v>
      </c>
      <c r="E57" s="3" t="s">
        <v>212</v>
      </c>
      <c r="F57" s="3" t="s">
        <v>753</v>
      </c>
      <c r="G57" s="3" t="s">
        <v>178</v>
      </c>
      <c r="H57" s="3" t="s">
        <v>974</v>
      </c>
      <c r="I57" s="3" t="s">
        <v>415</v>
      </c>
      <c r="Y57" s="3" t="s">
        <v>184</v>
      </c>
      <c r="AA57" s="3" t="s">
        <v>184</v>
      </c>
      <c r="AE57" s="3" t="s">
        <v>975</v>
      </c>
      <c r="AF57" s="3" t="s">
        <v>976</v>
      </c>
      <c r="AI57" s="3" t="s">
        <v>187</v>
      </c>
      <c r="AJ57" s="3" t="s">
        <v>188</v>
      </c>
      <c r="AL57" s="3" t="s">
        <v>422</v>
      </c>
      <c r="AM57" s="3">
        <v>1</v>
      </c>
      <c r="AN57" s="3">
        <v>20700</v>
      </c>
      <c r="AO57" s="3">
        <v>20810</v>
      </c>
      <c r="AP57" s="3">
        <v>20700</v>
      </c>
      <c r="AQ57" s="3" t="s">
        <v>193</v>
      </c>
      <c r="AR57" s="3">
        <v>45635.69</v>
      </c>
      <c r="AS57" s="3">
        <v>151510.49</v>
      </c>
      <c r="AT57" s="3">
        <v>0</v>
      </c>
      <c r="AU57" s="3">
        <v>0</v>
      </c>
      <c r="AV57" s="3">
        <v>151510.49</v>
      </c>
      <c r="AW57" s="3" t="s">
        <v>132</v>
      </c>
      <c r="AX57" s="3" t="s">
        <v>754</v>
      </c>
      <c r="AY57" s="3" t="s">
        <v>137</v>
      </c>
      <c r="BA57" s="3" t="s">
        <v>977</v>
      </c>
      <c r="BB57" s="3" t="s">
        <v>146</v>
      </c>
      <c r="BC57" s="3" t="s">
        <v>211</v>
      </c>
      <c r="BE57" s="3" t="s">
        <v>755</v>
      </c>
      <c r="BF57" s="3" t="s">
        <v>143</v>
      </c>
      <c r="BH57" s="3" t="s">
        <v>144</v>
      </c>
      <c r="BI57" s="3" t="s">
        <v>146</v>
      </c>
      <c r="BK57" s="3" t="s">
        <v>147</v>
      </c>
      <c r="BL57" s="3">
        <v>178891.9</v>
      </c>
      <c r="BM57" s="3">
        <v>27381.41</v>
      </c>
      <c r="BN57" s="3">
        <v>151510.49</v>
      </c>
      <c r="BO57" s="3">
        <v>20700</v>
      </c>
      <c r="BP57" s="3">
        <v>20810</v>
      </c>
      <c r="BQ57" s="3">
        <v>1</v>
      </c>
      <c r="BR57" s="3" t="s">
        <v>646</v>
      </c>
      <c r="BS57" s="3" t="s">
        <v>216</v>
      </c>
      <c r="BT57" s="3" t="s">
        <v>979</v>
      </c>
      <c r="BU57" s="3" t="s">
        <v>184</v>
      </c>
      <c r="BV57" s="3" t="s">
        <v>204</v>
      </c>
      <c r="BW57" s="3" t="s">
        <v>204</v>
      </c>
      <c r="BX57" s="4" t="s">
        <v>761</v>
      </c>
    </row>
    <row r="58" spans="1:76" ht="14.25" customHeight="1" x14ac:dyDescent="0.3">
      <c r="A58" s="3" t="s">
        <v>197</v>
      </c>
      <c r="B58" s="3" t="s">
        <v>198</v>
      </c>
      <c r="C58" s="3" t="s">
        <v>315</v>
      </c>
      <c r="D58" s="3" t="s">
        <v>318</v>
      </c>
      <c r="E58" s="3" t="s">
        <v>297</v>
      </c>
      <c r="F58" s="3" t="s">
        <v>765</v>
      </c>
      <c r="G58" s="3" t="s">
        <v>178</v>
      </c>
      <c r="H58" s="3" t="s">
        <v>991</v>
      </c>
      <c r="I58" s="3" t="s">
        <v>992</v>
      </c>
      <c r="J58" s="3" t="s">
        <v>184</v>
      </c>
      <c r="O58" s="3" t="s">
        <v>184</v>
      </c>
      <c r="U58" s="3" t="s">
        <v>184</v>
      </c>
      <c r="Y58" s="3" t="s">
        <v>184</v>
      </c>
      <c r="Z58" s="3" t="s">
        <v>184</v>
      </c>
      <c r="AI58" s="3" t="s">
        <v>187</v>
      </c>
      <c r="AJ58" s="3" t="s">
        <v>188</v>
      </c>
      <c r="AL58" s="3" t="s">
        <v>518</v>
      </c>
      <c r="AM58" s="3">
        <v>101</v>
      </c>
      <c r="AN58" s="3">
        <v>6900</v>
      </c>
      <c r="AO58" s="3">
        <v>6997.12</v>
      </c>
      <c r="AP58" s="3">
        <v>6900</v>
      </c>
      <c r="AQ58" s="3" t="s">
        <v>193</v>
      </c>
      <c r="AR58" s="3">
        <v>15211.891</v>
      </c>
      <c r="AS58" s="3">
        <v>45635.67</v>
      </c>
      <c r="AT58" s="3">
        <v>0</v>
      </c>
      <c r="AU58" s="3">
        <v>0</v>
      </c>
      <c r="AV58" s="3">
        <v>45635.67</v>
      </c>
      <c r="AW58" s="3" t="s">
        <v>205</v>
      </c>
      <c r="AX58" s="3" t="s">
        <v>766</v>
      </c>
      <c r="AY58" s="3" t="s">
        <v>137</v>
      </c>
      <c r="BA58" s="3" t="s">
        <v>999</v>
      </c>
      <c r="BB58" s="3" t="s">
        <v>146</v>
      </c>
      <c r="BC58" s="3" t="s">
        <v>198</v>
      </c>
      <c r="BD58" s="3" t="s">
        <v>140</v>
      </c>
      <c r="BE58" s="3" t="s">
        <v>767</v>
      </c>
      <c r="BF58" s="3" t="s">
        <v>143</v>
      </c>
      <c r="BH58" s="3" t="s">
        <v>509</v>
      </c>
      <c r="BI58" s="3" t="s">
        <v>146</v>
      </c>
      <c r="BK58" s="3" t="s">
        <v>147</v>
      </c>
      <c r="BL58" s="3">
        <v>48527.01</v>
      </c>
      <c r="BM58" s="3">
        <v>0</v>
      </c>
      <c r="BN58" s="3">
        <v>48527.01</v>
      </c>
      <c r="BO58" s="3">
        <v>6962</v>
      </c>
      <c r="BP58" s="3">
        <v>7060</v>
      </c>
      <c r="BQ58" s="3">
        <v>101</v>
      </c>
      <c r="BR58" s="3" t="s">
        <v>772</v>
      </c>
      <c r="BS58" s="3" t="s">
        <v>775</v>
      </c>
      <c r="BT58" s="3" t="s">
        <v>1001</v>
      </c>
      <c r="BU58" s="3" t="s">
        <v>184</v>
      </c>
      <c r="BV58" s="3" t="s">
        <v>204</v>
      </c>
      <c r="BW58" s="3" t="s">
        <v>204</v>
      </c>
      <c r="BX58" s="4" t="s">
        <v>778</v>
      </c>
    </row>
    <row r="59" spans="1:76" ht="14.25" customHeight="1" x14ac:dyDescent="0.3">
      <c r="A59" s="3" t="s">
        <v>197</v>
      </c>
      <c r="B59" s="3" t="s">
        <v>198</v>
      </c>
      <c r="C59" s="3" t="s">
        <v>315</v>
      </c>
      <c r="D59" s="3" t="s">
        <v>318</v>
      </c>
      <c r="E59" s="3" t="s">
        <v>297</v>
      </c>
      <c r="F59" s="3" t="s">
        <v>765</v>
      </c>
      <c r="G59" s="3" t="s">
        <v>352</v>
      </c>
      <c r="H59" s="3" t="s">
        <v>1013</v>
      </c>
      <c r="I59" s="3" t="s">
        <v>799</v>
      </c>
      <c r="Y59" s="3" t="s">
        <v>184</v>
      </c>
      <c r="Z59" s="3" t="s">
        <v>184</v>
      </c>
      <c r="AH59" s="3">
        <v>62</v>
      </c>
      <c r="AI59" s="3" t="s">
        <v>187</v>
      </c>
      <c r="AJ59" s="3" t="s">
        <v>516</v>
      </c>
      <c r="AL59" s="3" t="s">
        <v>518</v>
      </c>
      <c r="AM59" s="3">
        <v>0</v>
      </c>
      <c r="AN59" s="3">
        <v>62</v>
      </c>
      <c r="AO59" s="3">
        <v>62.87</v>
      </c>
      <c r="AP59" s="3">
        <v>62</v>
      </c>
      <c r="AR59" s="3">
        <v>136.69999999999999</v>
      </c>
      <c r="AS59" s="3">
        <v>2891.34</v>
      </c>
      <c r="AT59" s="3">
        <v>0</v>
      </c>
      <c r="AU59" s="3">
        <v>0</v>
      </c>
      <c r="AV59" s="3">
        <v>2891.34</v>
      </c>
      <c r="AW59" s="3" t="s">
        <v>205</v>
      </c>
      <c r="AX59" s="3" t="s">
        <v>766</v>
      </c>
      <c r="AY59" s="3" t="s">
        <v>137</v>
      </c>
      <c r="BA59" s="3" t="s">
        <v>999</v>
      </c>
      <c r="BB59" s="3" t="s">
        <v>146</v>
      </c>
      <c r="BC59" s="3" t="s">
        <v>198</v>
      </c>
      <c r="BD59" s="3" t="s">
        <v>140</v>
      </c>
      <c r="BE59" s="3" t="s">
        <v>767</v>
      </c>
      <c r="BF59" s="3" t="s">
        <v>143</v>
      </c>
      <c r="BH59" s="3" t="s">
        <v>509</v>
      </c>
      <c r="BI59" s="3" t="s">
        <v>146</v>
      </c>
      <c r="BK59" s="3" t="s">
        <v>147</v>
      </c>
      <c r="BL59" s="3">
        <v>48527.01</v>
      </c>
      <c r="BM59" s="3">
        <v>0</v>
      </c>
      <c r="BN59" s="3">
        <v>48527.01</v>
      </c>
      <c r="BO59" s="3">
        <v>6962</v>
      </c>
      <c r="BP59" s="3">
        <v>7060</v>
      </c>
      <c r="BQ59" s="3">
        <v>101</v>
      </c>
      <c r="BR59" s="3" t="s">
        <v>772</v>
      </c>
      <c r="BS59" s="3" t="s">
        <v>775</v>
      </c>
      <c r="BT59" s="3" t="s">
        <v>1020</v>
      </c>
      <c r="BU59" s="3" t="s">
        <v>184</v>
      </c>
      <c r="BV59" s="3" t="s">
        <v>204</v>
      </c>
      <c r="BW59" s="3" t="s">
        <v>204</v>
      </c>
      <c r="BX59" s="4" t="s">
        <v>778</v>
      </c>
    </row>
    <row r="60" spans="1:76" ht="14.25" customHeight="1" x14ac:dyDescent="0.3">
      <c r="A60" s="3" t="s">
        <v>217</v>
      </c>
      <c r="B60" s="3" t="s">
        <v>218</v>
      </c>
      <c r="C60" s="3" t="s">
        <v>437</v>
      </c>
      <c r="E60" s="3" t="s">
        <v>297</v>
      </c>
      <c r="F60" s="3" t="s">
        <v>788</v>
      </c>
      <c r="G60" s="3" t="s">
        <v>178</v>
      </c>
      <c r="H60" s="3" t="s">
        <v>1024</v>
      </c>
      <c r="I60" s="3" t="s">
        <v>1025</v>
      </c>
      <c r="O60" s="3" t="s">
        <v>184</v>
      </c>
      <c r="Y60" s="3" t="s">
        <v>184</v>
      </c>
      <c r="AA60" s="3" t="s">
        <v>184</v>
      </c>
      <c r="AB60" s="3" t="s">
        <v>184</v>
      </c>
      <c r="AI60" s="3" t="s">
        <v>187</v>
      </c>
      <c r="AJ60" s="3" t="s">
        <v>188</v>
      </c>
      <c r="AL60" s="3" t="s">
        <v>190</v>
      </c>
      <c r="AM60" s="3">
        <v>1</v>
      </c>
      <c r="AN60" s="3">
        <v>20660</v>
      </c>
      <c r="AO60" s="3">
        <v>20660</v>
      </c>
      <c r="AP60" s="3">
        <v>20660</v>
      </c>
      <c r="AQ60" s="3" t="s">
        <v>193</v>
      </c>
      <c r="AR60" s="3">
        <v>45635.69</v>
      </c>
      <c r="AS60" s="3">
        <v>112263.796</v>
      </c>
      <c r="AT60" s="3">
        <v>0</v>
      </c>
      <c r="AU60" s="3">
        <v>0</v>
      </c>
      <c r="AV60" s="3">
        <v>112263.796</v>
      </c>
      <c r="AW60" s="3" t="s">
        <v>132</v>
      </c>
      <c r="AX60" s="3" t="s">
        <v>789</v>
      </c>
      <c r="AY60" s="3" t="s">
        <v>137</v>
      </c>
      <c r="BA60" s="3" t="s">
        <v>1026</v>
      </c>
      <c r="BB60" s="3" t="s">
        <v>146</v>
      </c>
      <c r="BC60" s="3" t="s">
        <v>218</v>
      </c>
      <c r="BE60" s="3" t="s">
        <v>790</v>
      </c>
      <c r="BF60" s="3" t="s">
        <v>143</v>
      </c>
      <c r="BH60" s="3" t="s">
        <v>365</v>
      </c>
      <c r="BI60" s="3" t="s">
        <v>146</v>
      </c>
      <c r="BK60" s="3" t="s">
        <v>556</v>
      </c>
      <c r="BL60" s="3">
        <v>139645.21</v>
      </c>
      <c r="BM60" s="3">
        <v>27381.41</v>
      </c>
      <c r="BN60" s="3">
        <v>112263.796</v>
      </c>
      <c r="BO60" s="3">
        <v>20660</v>
      </c>
      <c r="BP60" s="3">
        <v>20660</v>
      </c>
      <c r="BQ60" s="3">
        <v>1</v>
      </c>
      <c r="BR60" s="3" t="s">
        <v>155</v>
      </c>
      <c r="BS60" s="3" t="s">
        <v>337</v>
      </c>
      <c r="BT60" s="3" t="s">
        <v>1027</v>
      </c>
      <c r="BU60" s="3" t="s">
        <v>184</v>
      </c>
      <c r="BV60" s="3" t="s">
        <v>204</v>
      </c>
      <c r="BW60" s="3" t="s">
        <v>204</v>
      </c>
      <c r="BX60" s="4" t="s">
        <v>792</v>
      </c>
    </row>
    <row r="61" spans="1:76" ht="14.25" customHeight="1" x14ac:dyDescent="0.3">
      <c r="A61" s="3" t="s">
        <v>210</v>
      </c>
      <c r="B61" s="3" t="s">
        <v>211</v>
      </c>
      <c r="C61" s="3" t="s">
        <v>409</v>
      </c>
      <c r="E61" s="3" t="s">
        <v>212</v>
      </c>
      <c r="F61" s="3" t="s">
        <v>950</v>
      </c>
      <c r="G61" s="3" t="s">
        <v>178</v>
      </c>
      <c r="H61" s="3" t="s">
        <v>1038</v>
      </c>
      <c r="I61" s="3" t="s">
        <v>415</v>
      </c>
      <c r="Y61" s="3" t="s">
        <v>184</v>
      </c>
      <c r="AA61" s="3" t="s">
        <v>184</v>
      </c>
      <c r="AE61" s="3" t="s">
        <v>1039</v>
      </c>
      <c r="AF61" s="3" t="s">
        <v>1040</v>
      </c>
      <c r="AI61" s="3" t="s">
        <v>187</v>
      </c>
      <c r="AJ61" s="3" t="s">
        <v>188</v>
      </c>
      <c r="AL61" s="3" t="s">
        <v>422</v>
      </c>
      <c r="AM61" s="3">
        <v>1</v>
      </c>
      <c r="AN61" s="3">
        <v>20700</v>
      </c>
      <c r="AO61" s="3">
        <v>20810</v>
      </c>
      <c r="AP61" s="3">
        <v>20700</v>
      </c>
      <c r="AQ61" s="3" t="s">
        <v>193</v>
      </c>
      <c r="AR61" s="3">
        <v>45635.69</v>
      </c>
      <c r="AS61" s="3">
        <v>175697.41</v>
      </c>
      <c r="AT61" s="3">
        <v>0</v>
      </c>
      <c r="AU61" s="3">
        <v>0</v>
      </c>
      <c r="AV61" s="3">
        <v>175697.41</v>
      </c>
      <c r="AW61" s="3" t="s">
        <v>132</v>
      </c>
      <c r="AX61" s="3" t="s">
        <v>424</v>
      </c>
      <c r="AY61" s="3" t="s">
        <v>137</v>
      </c>
      <c r="BA61" s="3" t="s">
        <v>1041</v>
      </c>
      <c r="BB61" s="3" t="s">
        <v>146</v>
      </c>
      <c r="BC61" s="3" t="s">
        <v>211</v>
      </c>
      <c r="BT61" s="3" t="s">
        <v>953</v>
      </c>
      <c r="BU61" s="3" t="s">
        <v>187</v>
      </c>
      <c r="BV61" s="3" t="s">
        <v>277</v>
      </c>
      <c r="BX61" s="4" t="s">
        <v>954</v>
      </c>
    </row>
    <row r="62" spans="1:76" ht="14.25" customHeight="1" x14ac:dyDescent="0.3">
      <c r="A62" s="3" t="s">
        <v>152</v>
      </c>
      <c r="B62" s="3" t="s">
        <v>153</v>
      </c>
      <c r="C62" s="3" t="s">
        <v>252</v>
      </c>
      <c r="E62" s="3" t="s">
        <v>212</v>
      </c>
      <c r="F62" s="3" t="s">
        <v>802</v>
      </c>
      <c r="G62" s="3" t="s">
        <v>178</v>
      </c>
      <c r="H62" s="3" t="s">
        <v>1057</v>
      </c>
      <c r="I62" s="3" t="s">
        <v>1058</v>
      </c>
      <c r="O62" s="3" t="s">
        <v>184</v>
      </c>
      <c r="U62" s="3" t="s">
        <v>184</v>
      </c>
      <c r="Y62" s="3" t="s">
        <v>184</v>
      </c>
      <c r="AA62" s="3" t="s">
        <v>184</v>
      </c>
      <c r="AH62" s="3">
        <v>0</v>
      </c>
      <c r="AI62" s="3" t="s">
        <v>184</v>
      </c>
      <c r="AJ62" s="3" t="s">
        <v>188</v>
      </c>
      <c r="AL62" s="3" t="s">
        <v>190</v>
      </c>
      <c r="AM62" s="3">
        <v>2</v>
      </c>
      <c r="AN62" s="3">
        <v>41400</v>
      </c>
      <c r="AO62" s="3">
        <v>41490</v>
      </c>
      <c r="AP62" s="3">
        <v>41400</v>
      </c>
      <c r="AQ62" s="3" t="s">
        <v>193</v>
      </c>
      <c r="AR62" s="3">
        <v>91270.44</v>
      </c>
      <c r="AS62" s="3">
        <v>346827.66899999999</v>
      </c>
      <c r="AT62" s="3">
        <v>0</v>
      </c>
      <c r="AU62" s="3">
        <v>0</v>
      </c>
      <c r="AV62" s="3">
        <v>346827.66899999999</v>
      </c>
      <c r="AW62" s="3" t="s">
        <v>132</v>
      </c>
      <c r="AX62" s="3" t="s">
        <v>803</v>
      </c>
      <c r="AY62" s="3" t="s">
        <v>137</v>
      </c>
      <c r="BA62" s="3" t="s">
        <v>1060</v>
      </c>
      <c r="BB62" s="3" t="s">
        <v>146</v>
      </c>
      <c r="BC62" s="3" t="s">
        <v>153</v>
      </c>
      <c r="BD62" s="3" t="s">
        <v>140</v>
      </c>
      <c r="BE62" s="3" t="s">
        <v>804</v>
      </c>
      <c r="BF62" s="3" t="s">
        <v>143</v>
      </c>
      <c r="BH62" s="3" t="s">
        <v>365</v>
      </c>
      <c r="BI62" s="3" t="s">
        <v>146</v>
      </c>
      <c r="BJ62" s="3" t="s">
        <v>366</v>
      </c>
      <c r="BK62" s="3" t="s">
        <v>147</v>
      </c>
      <c r="BL62" s="3">
        <v>365720.65</v>
      </c>
      <c r="BM62" s="3">
        <v>18892.98</v>
      </c>
      <c r="BN62" s="3">
        <v>346827.66899999999</v>
      </c>
      <c r="BO62" s="3">
        <v>41400</v>
      </c>
      <c r="BP62" s="3">
        <v>41490</v>
      </c>
      <c r="BQ62" s="3">
        <v>2</v>
      </c>
      <c r="BR62" s="3" t="s">
        <v>155</v>
      </c>
      <c r="BS62" s="3" t="s">
        <v>156</v>
      </c>
      <c r="BT62" s="3" t="s">
        <v>1061</v>
      </c>
      <c r="BU62" s="3" t="s">
        <v>184</v>
      </c>
      <c r="BV62" s="3" t="s">
        <v>204</v>
      </c>
      <c r="BW62" s="3" t="s">
        <v>204</v>
      </c>
      <c r="BX62" s="4" t="s">
        <v>809</v>
      </c>
    </row>
    <row r="63" spans="1:76" ht="14.25" customHeight="1" x14ac:dyDescent="0.3">
      <c r="A63" s="3" t="s">
        <v>152</v>
      </c>
      <c r="B63" s="3" t="s">
        <v>153</v>
      </c>
      <c r="C63" s="3" t="s">
        <v>252</v>
      </c>
      <c r="E63" s="3" t="s">
        <v>212</v>
      </c>
      <c r="F63" s="3" t="s">
        <v>815</v>
      </c>
      <c r="G63" s="3" t="s">
        <v>178</v>
      </c>
      <c r="H63" s="3" t="s">
        <v>1057</v>
      </c>
      <c r="I63" s="3" t="s">
        <v>1058</v>
      </c>
      <c r="O63" s="3" t="s">
        <v>184</v>
      </c>
      <c r="U63" s="3" t="s">
        <v>184</v>
      </c>
      <c r="Y63" s="3" t="s">
        <v>184</v>
      </c>
      <c r="AA63" s="3" t="s">
        <v>184</v>
      </c>
      <c r="AH63" s="3">
        <v>0</v>
      </c>
      <c r="AI63" s="3" t="s">
        <v>184</v>
      </c>
      <c r="AJ63" s="3" t="s">
        <v>188</v>
      </c>
      <c r="AL63" s="3" t="s">
        <v>190</v>
      </c>
      <c r="AM63" s="3">
        <v>2</v>
      </c>
      <c r="AN63" s="3">
        <v>41400</v>
      </c>
      <c r="AO63" s="3">
        <v>41460</v>
      </c>
      <c r="AP63" s="3">
        <v>41400</v>
      </c>
      <c r="AQ63" s="3" t="s">
        <v>193</v>
      </c>
      <c r="AR63" s="3">
        <v>91270.44</v>
      </c>
      <c r="AS63" s="3">
        <v>346827.674</v>
      </c>
      <c r="AT63" s="3">
        <v>0</v>
      </c>
      <c r="AU63" s="3">
        <v>0</v>
      </c>
      <c r="AV63" s="3">
        <v>346827.674</v>
      </c>
      <c r="AW63" s="3" t="s">
        <v>132</v>
      </c>
      <c r="AX63" s="3" t="s">
        <v>803</v>
      </c>
      <c r="AY63" s="3" t="s">
        <v>137</v>
      </c>
      <c r="BA63" s="3" t="s">
        <v>1077</v>
      </c>
      <c r="BB63" s="3" t="s">
        <v>146</v>
      </c>
      <c r="BC63" s="3" t="s">
        <v>153</v>
      </c>
      <c r="BD63" s="3" t="s">
        <v>140</v>
      </c>
      <c r="BE63" s="3" t="s">
        <v>804</v>
      </c>
      <c r="BF63" s="3" t="s">
        <v>143</v>
      </c>
      <c r="BH63" s="3" t="s">
        <v>365</v>
      </c>
      <c r="BI63" s="3" t="s">
        <v>146</v>
      </c>
      <c r="BJ63" s="3" t="s">
        <v>366</v>
      </c>
      <c r="BK63" s="3" t="s">
        <v>147</v>
      </c>
      <c r="BL63" s="3">
        <v>365766.29</v>
      </c>
      <c r="BM63" s="3">
        <v>18938.62</v>
      </c>
      <c r="BN63" s="3">
        <v>346827.674</v>
      </c>
      <c r="BO63" s="3">
        <v>41400</v>
      </c>
      <c r="BP63" s="3">
        <v>41460</v>
      </c>
      <c r="BQ63" s="3">
        <v>2</v>
      </c>
      <c r="BR63" s="3" t="s">
        <v>155</v>
      </c>
      <c r="BS63" s="3" t="s">
        <v>156</v>
      </c>
      <c r="BT63" s="3" t="s">
        <v>1079</v>
      </c>
      <c r="BU63" s="3" t="s">
        <v>184</v>
      </c>
      <c r="BV63" s="3" t="s">
        <v>204</v>
      </c>
      <c r="BW63" s="3" t="s">
        <v>204</v>
      </c>
      <c r="BX63" s="4" t="s">
        <v>819</v>
      </c>
    </row>
    <row r="64" spans="1:76" ht="14.25" customHeight="1" x14ac:dyDescent="0.3">
      <c r="A64" s="3" t="s">
        <v>217</v>
      </c>
      <c r="B64" s="3" t="s">
        <v>218</v>
      </c>
      <c r="C64" s="3" t="s">
        <v>437</v>
      </c>
      <c r="E64" s="3" t="s">
        <v>297</v>
      </c>
      <c r="F64" s="3" t="s">
        <v>831</v>
      </c>
      <c r="G64" s="3" t="s">
        <v>178</v>
      </c>
      <c r="H64" s="3" t="s">
        <v>1087</v>
      </c>
      <c r="I64" s="3" t="s">
        <v>1088</v>
      </c>
      <c r="O64" s="3" t="s">
        <v>184</v>
      </c>
      <c r="Y64" s="3" t="s">
        <v>184</v>
      </c>
      <c r="AA64" s="3" t="s">
        <v>184</v>
      </c>
      <c r="AB64" s="3" t="s">
        <v>184</v>
      </c>
      <c r="AI64" s="3" t="s">
        <v>187</v>
      </c>
      <c r="AJ64" s="3" t="s">
        <v>188</v>
      </c>
      <c r="AL64" s="3" t="s">
        <v>190</v>
      </c>
      <c r="AM64" s="3">
        <v>1</v>
      </c>
      <c r="AN64" s="3">
        <v>20700</v>
      </c>
      <c r="AO64" s="3">
        <v>20730</v>
      </c>
      <c r="AP64" s="3">
        <v>20700</v>
      </c>
      <c r="AQ64" s="3" t="s">
        <v>193</v>
      </c>
      <c r="AR64" s="3">
        <v>45635.69</v>
      </c>
      <c r="AS64" s="3">
        <v>112263.8</v>
      </c>
      <c r="AT64" s="3">
        <v>0</v>
      </c>
      <c r="AU64" s="3">
        <v>0</v>
      </c>
      <c r="AV64" s="3">
        <v>112263.8</v>
      </c>
      <c r="AW64" s="3" t="s">
        <v>132</v>
      </c>
      <c r="AX64" s="3" t="s">
        <v>832</v>
      </c>
      <c r="AY64" s="3" t="s">
        <v>137</v>
      </c>
      <c r="BA64" s="3" t="s">
        <v>1094</v>
      </c>
      <c r="BB64" s="3" t="s">
        <v>146</v>
      </c>
      <c r="BC64" s="3" t="s">
        <v>218</v>
      </c>
      <c r="BD64" s="3" t="s">
        <v>140</v>
      </c>
      <c r="BE64" s="3" t="s">
        <v>833</v>
      </c>
      <c r="BF64" s="3" t="s">
        <v>143</v>
      </c>
      <c r="BH64" s="3" t="s">
        <v>365</v>
      </c>
      <c r="BI64" s="3" t="s">
        <v>146</v>
      </c>
      <c r="BK64" s="3" t="s">
        <v>556</v>
      </c>
      <c r="BL64" s="3">
        <v>121390.94</v>
      </c>
      <c r="BM64" s="3">
        <v>9127.14</v>
      </c>
      <c r="BN64" s="3">
        <v>112263.8</v>
      </c>
      <c r="BO64" s="3">
        <v>20700</v>
      </c>
      <c r="BP64" s="3">
        <v>20730</v>
      </c>
      <c r="BQ64" s="3">
        <v>1</v>
      </c>
      <c r="BR64" s="3" t="s">
        <v>155</v>
      </c>
      <c r="BS64" s="3" t="s">
        <v>337</v>
      </c>
      <c r="BT64" s="3" t="s">
        <v>1101</v>
      </c>
      <c r="BU64" s="3" t="s">
        <v>184</v>
      </c>
      <c r="BV64" s="3" t="s">
        <v>204</v>
      </c>
      <c r="BW64" s="3" t="s">
        <v>204</v>
      </c>
      <c r="BX64" s="4" t="s">
        <v>839</v>
      </c>
    </row>
    <row r="65" spans="1:76" ht="14.25" customHeight="1" x14ac:dyDescent="0.3">
      <c r="A65" s="3" t="s">
        <v>210</v>
      </c>
      <c r="B65" s="3" t="s">
        <v>211</v>
      </c>
      <c r="C65" s="3" t="s">
        <v>409</v>
      </c>
      <c r="E65" s="3" t="s">
        <v>212</v>
      </c>
      <c r="F65" s="3" t="s">
        <v>844</v>
      </c>
      <c r="G65" s="3" t="s">
        <v>178</v>
      </c>
      <c r="H65" s="3" t="s">
        <v>1108</v>
      </c>
      <c r="I65" s="3" t="s">
        <v>415</v>
      </c>
      <c r="Y65" s="3" t="s">
        <v>184</v>
      </c>
      <c r="AA65" s="3" t="s">
        <v>184</v>
      </c>
      <c r="AE65" s="3" t="s">
        <v>1113</v>
      </c>
      <c r="AF65" s="3" t="s">
        <v>1114</v>
      </c>
      <c r="AI65" s="3" t="s">
        <v>187</v>
      </c>
      <c r="AJ65" s="3" t="s">
        <v>188</v>
      </c>
      <c r="AL65" s="3" t="s">
        <v>422</v>
      </c>
      <c r="AM65" s="3">
        <v>1</v>
      </c>
      <c r="AN65" s="3">
        <v>20700</v>
      </c>
      <c r="AO65" s="3">
        <v>20710</v>
      </c>
      <c r="AP65" s="3">
        <v>20700</v>
      </c>
      <c r="AQ65" s="3" t="s">
        <v>193</v>
      </c>
      <c r="AR65" s="3">
        <v>45635.69</v>
      </c>
      <c r="AS65" s="3">
        <v>189388.11</v>
      </c>
      <c r="AT65" s="3">
        <v>0</v>
      </c>
      <c r="AU65" s="3">
        <v>0</v>
      </c>
      <c r="AV65" s="3">
        <v>189388.11</v>
      </c>
      <c r="AW65" s="3" t="s">
        <v>132</v>
      </c>
      <c r="AX65" s="3" t="s">
        <v>845</v>
      </c>
      <c r="AY65" s="3" t="s">
        <v>137</v>
      </c>
      <c r="BA65" s="3" t="s">
        <v>1118</v>
      </c>
      <c r="BB65" s="3" t="s">
        <v>146</v>
      </c>
      <c r="BC65" s="3" t="s">
        <v>211</v>
      </c>
      <c r="BD65" s="3" t="s">
        <v>140</v>
      </c>
      <c r="BE65" s="3" t="s">
        <v>804</v>
      </c>
      <c r="BF65" s="3" t="s">
        <v>143</v>
      </c>
      <c r="BH65" s="3" t="s">
        <v>144</v>
      </c>
      <c r="BI65" s="3" t="s">
        <v>146</v>
      </c>
      <c r="BK65" s="3" t="s">
        <v>147</v>
      </c>
      <c r="BL65" s="3">
        <v>189388.11</v>
      </c>
      <c r="BM65" s="3">
        <v>0</v>
      </c>
      <c r="BN65" s="3">
        <v>189388.11</v>
      </c>
      <c r="BO65" s="3">
        <v>20700</v>
      </c>
      <c r="BP65" s="3">
        <v>20710</v>
      </c>
      <c r="BQ65" s="3">
        <v>1</v>
      </c>
      <c r="BR65" s="3" t="s">
        <v>646</v>
      </c>
      <c r="BS65" s="3" t="s">
        <v>216</v>
      </c>
      <c r="BT65" s="3" t="s">
        <v>1121</v>
      </c>
      <c r="BU65" s="3" t="s">
        <v>184</v>
      </c>
      <c r="BV65" s="3" t="s">
        <v>204</v>
      </c>
      <c r="BW65" s="3" t="s">
        <v>204</v>
      </c>
      <c r="BX65" s="4" t="s">
        <v>850</v>
      </c>
    </row>
    <row r="66" spans="1:76" ht="14.25" customHeight="1" x14ac:dyDescent="0.3">
      <c r="A66" s="3" t="s">
        <v>217</v>
      </c>
      <c r="B66" s="3" t="s">
        <v>218</v>
      </c>
      <c r="C66" s="3" t="s">
        <v>437</v>
      </c>
      <c r="E66" s="3" t="s">
        <v>297</v>
      </c>
      <c r="F66" s="3" t="s">
        <v>858</v>
      </c>
      <c r="G66" s="3" t="s">
        <v>178</v>
      </c>
      <c r="H66" s="3" t="s">
        <v>1134</v>
      </c>
      <c r="I66" s="3" t="s">
        <v>439</v>
      </c>
      <c r="Y66" s="3" t="s">
        <v>184</v>
      </c>
      <c r="Z66" s="3" t="s">
        <v>184</v>
      </c>
      <c r="AB66" s="3" t="s">
        <v>184</v>
      </c>
      <c r="AH66" s="3">
        <v>0</v>
      </c>
      <c r="AI66" s="3" t="s">
        <v>184</v>
      </c>
      <c r="AJ66" s="3" t="s">
        <v>188</v>
      </c>
      <c r="AL66" s="3" t="s">
        <v>190</v>
      </c>
      <c r="AM66" s="3">
        <v>280</v>
      </c>
      <c r="AN66" s="3">
        <v>19320</v>
      </c>
      <c r="AO66" s="3">
        <v>19600</v>
      </c>
      <c r="AP66" s="3">
        <v>19320</v>
      </c>
      <c r="AQ66" s="3" t="s">
        <v>193</v>
      </c>
      <c r="AR66" s="3">
        <v>42593.31</v>
      </c>
      <c r="AS66" s="3">
        <v>103906.38400000001</v>
      </c>
      <c r="AT66" s="3">
        <v>0</v>
      </c>
      <c r="AU66" s="3">
        <v>0</v>
      </c>
      <c r="AV66" s="3">
        <v>103906.38400000001</v>
      </c>
      <c r="AW66" s="3" t="s">
        <v>132</v>
      </c>
      <c r="AX66" s="3" t="s">
        <v>859</v>
      </c>
      <c r="AY66" s="3" t="s">
        <v>137</v>
      </c>
      <c r="BA66" s="3" t="s">
        <v>1140</v>
      </c>
      <c r="BB66" s="3" t="s">
        <v>146</v>
      </c>
      <c r="BC66" s="3" t="s">
        <v>218</v>
      </c>
      <c r="BD66" s="3" t="s">
        <v>291</v>
      </c>
      <c r="BE66" s="3" t="s">
        <v>861</v>
      </c>
      <c r="BF66" s="3" t="s">
        <v>143</v>
      </c>
      <c r="BH66" s="3" t="s">
        <v>365</v>
      </c>
      <c r="BI66" s="3" t="s">
        <v>146</v>
      </c>
      <c r="BK66" s="3" t="s">
        <v>556</v>
      </c>
      <c r="BL66" s="3">
        <v>129462.37</v>
      </c>
      <c r="BM66" s="3">
        <v>25555.99</v>
      </c>
      <c r="BN66" s="3">
        <v>103906.38400000001</v>
      </c>
      <c r="BO66" s="3">
        <v>19320</v>
      </c>
      <c r="BP66" s="3">
        <v>19600</v>
      </c>
      <c r="BQ66" s="3">
        <v>280</v>
      </c>
      <c r="BR66" s="3" t="s">
        <v>155</v>
      </c>
      <c r="BS66" s="3" t="s">
        <v>337</v>
      </c>
      <c r="BT66" s="3" t="s">
        <v>1144</v>
      </c>
      <c r="BU66" s="3" t="s">
        <v>184</v>
      </c>
      <c r="BV66" s="3" t="s">
        <v>204</v>
      </c>
      <c r="BW66" s="3" t="s">
        <v>204</v>
      </c>
      <c r="BX66" s="4" t="s">
        <v>870</v>
      </c>
    </row>
    <row r="67" spans="1:76" ht="14.25" customHeight="1" x14ac:dyDescent="0.3">
      <c r="A67" s="3" t="s">
        <v>241</v>
      </c>
      <c r="B67" s="3" t="s">
        <v>242</v>
      </c>
      <c r="C67" s="3" t="s">
        <v>478</v>
      </c>
      <c r="E67" s="3" t="s">
        <v>212</v>
      </c>
      <c r="F67" s="3" t="s">
        <v>881</v>
      </c>
      <c r="G67" s="3" t="s">
        <v>178</v>
      </c>
      <c r="H67" s="3" t="s">
        <v>547</v>
      </c>
      <c r="I67" s="3" t="s">
        <v>439</v>
      </c>
      <c r="Y67" s="3" t="s">
        <v>184</v>
      </c>
      <c r="Z67" s="3" t="s">
        <v>184</v>
      </c>
      <c r="AB67" s="3" t="s">
        <v>184</v>
      </c>
      <c r="AI67" s="3" t="s">
        <v>187</v>
      </c>
      <c r="AJ67" s="3" t="s">
        <v>188</v>
      </c>
      <c r="AL67" s="3" t="s">
        <v>518</v>
      </c>
      <c r="AM67" s="3">
        <v>285</v>
      </c>
      <c r="AN67" s="3">
        <v>19665</v>
      </c>
      <c r="AO67" s="3">
        <v>19870</v>
      </c>
      <c r="AP67" s="3">
        <v>19665</v>
      </c>
      <c r="AQ67" s="3" t="s">
        <v>193</v>
      </c>
      <c r="AR67" s="3">
        <v>43353.85</v>
      </c>
      <c r="AS67" s="3">
        <v>156897.57999999999</v>
      </c>
      <c r="AT67" s="3">
        <v>0</v>
      </c>
      <c r="AU67" s="3">
        <v>0</v>
      </c>
      <c r="AV67" s="3">
        <v>156897.57999999999</v>
      </c>
      <c r="AW67" s="3" t="s">
        <v>132</v>
      </c>
      <c r="AX67" s="3" t="s">
        <v>883</v>
      </c>
      <c r="AY67" s="3" t="s">
        <v>137</v>
      </c>
      <c r="BA67" s="3" t="s">
        <v>1162</v>
      </c>
      <c r="BB67" s="3" t="s">
        <v>146</v>
      </c>
      <c r="BC67" s="3" t="s">
        <v>242</v>
      </c>
      <c r="BD67" s="3" t="s">
        <v>140</v>
      </c>
      <c r="BE67" s="3" t="s">
        <v>884</v>
      </c>
      <c r="BF67" s="3" t="s">
        <v>143</v>
      </c>
      <c r="BH67" s="3" t="s">
        <v>886</v>
      </c>
      <c r="BI67" s="3" t="s">
        <v>146</v>
      </c>
      <c r="BK67" s="3" t="s">
        <v>147</v>
      </c>
      <c r="BL67" s="3">
        <v>165568.35</v>
      </c>
      <c r="BM67" s="3">
        <v>8670.77</v>
      </c>
      <c r="BN67" s="3">
        <v>156897.57999999999</v>
      </c>
      <c r="BO67" s="3">
        <v>19665</v>
      </c>
      <c r="BP67" s="3">
        <v>19870</v>
      </c>
      <c r="BQ67" s="3">
        <v>285</v>
      </c>
      <c r="BR67" s="3" t="s">
        <v>888</v>
      </c>
      <c r="BS67" s="3" t="s">
        <v>269</v>
      </c>
      <c r="BT67" s="3" t="s">
        <v>1169</v>
      </c>
      <c r="BU67" s="3" t="s">
        <v>184</v>
      </c>
      <c r="BV67" s="3" t="s">
        <v>204</v>
      </c>
      <c r="BW67" s="3" t="s">
        <v>204</v>
      </c>
      <c r="BX67" s="4" t="s">
        <v>889</v>
      </c>
    </row>
    <row r="68" spans="1:76" ht="14.25" customHeight="1" x14ac:dyDescent="0.3">
      <c r="A68" s="3" t="s">
        <v>295</v>
      </c>
      <c r="B68" s="3" t="s">
        <v>296</v>
      </c>
      <c r="C68" s="3" t="s">
        <v>827</v>
      </c>
      <c r="E68" s="3" t="s">
        <v>297</v>
      </c>
      <c r="F68" s="3" t="s">
        <v>899</v>
      </c>
      <c r="G68" s="3" t="s">
        <v>178</v>
      </c>
      <c r="H68" s="3" t="s">
        <v>1183</v>
      </c>
      <c r="I68" s="3" t="s">
        <v>605</v>
      </c>
      <c r="O68" s="3" t="s">
        <v>184</v>
      </c>
      <c r="U68" s="3" t="s">
        <v>184</v>
      </c>
      <c r="Y68" s="3" t="s">
        <v>184</v>
      </c>
      <c r="Z68" s="3" t="s">
        <v>184</v>
      </c>
      <c r="AB68" s="3" t="s">
        <v>184</v>
      </c>
      <c r="AH68" s="3">
        <v>0</v>
      </c>
      <c r="AI68" s="3" t="s">
        <v>184</v>
      </c>
      <c r="AJ68" s="3" t="s">
        <v>188</v>
      </c>
      <c r="AL68" s="3" t="s">
        <v>190</v>
      </c>
      <c r="AM68" s="3">
        <v>275</v>
      </c>
      <c r="AN68" s="3">
        <v>18975</v>
      </c>
      <c r="AO68" s="3">
        <v>19210</v>
      </c>
      <c r="AP68" s="3">
        <v>18975</v>
      </c>
      <c r="AQ68" s="3" t="s">
        <v>193</v>
      </c>
      <c r="AR68" s="3">
        <v>18975</v>
      </c>
      <c r="AS68" s="3">
        <v>110776.87</v>
      </c>
      <c r="AT68" s="3">
        <v>0</v>
      </c>
      <c r="AU68" s="3">
        <v>0</v>
      </c>
      <c r="AV68" s="3">
        <v>110776.87</v>
      </c>
      <c r="AW68" s="3" t="s">
        <v>132</v>
      </c>
      <c r="AX68" s="3" t="s">
        <v>900</v>
      </c>
      <c r="AY68" s="3" t="s">
        <v>137</v>
      </c>
      <c r="BA68" s="3" t="s">
        <v>1186</v>
      </c>
      <c r="BB68" s="3" t="s">
        <v>146</v>
      </c>
      <c r="BC68" s="3" t="s">
        <v>296</v>
      </c>
      <c r="BD68" s="3" t="s">
        <v>291</v>
      </c>
      <c r="BE68" s="3" t="s">
        <v>901</v>
      </c>
      <c r="BF68" s="3" t="s">
        <v>143</v>
      </c>
      <c r="BH68" s="3" t="s">
        <v>365</v>
      </c>
      <c r="BI68" s="3" t="s">
        <v>146</v>
      </c>
      <c r="BK68" s="3" t="s">
        <v>556</v>
      </c>
      <c r="BL68" s="3">
        <v>110776.87</v>
      </c>
      <c r="BM68" s="3">
        <v>0</v>
      </c>
      <c r="BN68" s="3">
        <v>110776.87</v>
      </c>
      <c r="BO68" s="3">
        <v>18975</v>
      </c>
      <c r="BP68" s="3">
        <v>19210</v>
      </c>
      <c r="BQ68" s="3">
        <v>275</v>
      </c>
      <c r="BR68" s="3" t="s">
        <v>155</v>
      </c>
      <c r="BS68" s="3" t="s">
        <v>337</v>
      </c>
      <c r="BT68" s="3" t="s">
        <v>1188</v>
      </c>
      <c r="BU68" s="3" t="s">
        <v>184</v>
      </c>
      <c r="BV68" s="3" t="s">
        <v>204</v>
      </c>
      <c r="BW68" s="3" t="s">
        <v>204</v>
      </c>
      <c r="BX68" s="4" t="s">
        <v>902</v>
      </c>
    </row>
    <row r="69" spans="1:76" ht="14.25" customHeight="1" x14ac:dyDescent="0.3">
      <c r="A69" s="3" t="s">
        <v>210</v>
      </c>
      <c r="B69" s="3" t="s">
        <v>211</v>
      </c>
      <c r="C69" s="3" t="s">
        <v>409</v>
      </c>
      <c r="E69" s="3" t="s">
        <v>212</v>
      </c>
      <c r="F69" s="3" t="s">
        <v>906</v>
      </c>
      <c r="G69" s="3" t="s">
        <v>178</v>
      </c>
      <c r="H69" s="3" t="s">
        <v>1203</v>
      </c>
      <c r="I69" s="3" t="s">
        <v>799</v>
      </c>
      <c r="Y69" s="3" t="s">
        <v>184</v>
      </c>
      <c r="Z69" s="3" t="s">
        <v>184</v>
      </c>
      <c r="AF69" s="3" t="s">
        <v>1205</v>
      </c>
      <c r="AI69" s="3" t="s">
        <v>187</v>
      </c>
      <c r="AJ69" s="3" t="s">
        <v>188</v>
      </c>
      <c r="AL69" s="3" t="s">
        <v>518</v>
      </c>
      <c r="AM69" s="3">
        <v>275</v>
      </c>
      <c r="AN69" s="3">
        <v>18975</v>
      </c>
      <c r="AO69" s="3">
        <v>19270</v>
      </c>
      <c r="AP69" s="3">
        <v>18975</v>
      </c>
      <c r="AQ69" s="3" t="s">
        <v>193</v>
      </c>
      <c r="AR69" s="3">
        <v>41832.71</v>
      </c>
      <c r="AS69" s="3">
        <v>159382.63</v>
      </c>
      <c r="AT69" s="3">
        <v>0</v>
      </c>
      <c r="AU69" s="3">
        <v>0</v>
      </c>
      <c r="AV69" s="3">
        <v>159382.63</v>
      </c>
      <c r="AW69" s="3" t="s">
        <v>132</v>
      </c>
      <c r="AX69" s="3" t="s">
        <v>908</v>
      </c>
      <c r="AY69" s="3" t="s">
        <v>137</v>
      </c>
      <c r="BA69" s="3" t="s">
        <v>1206</v>
      </c>
      <c r="BB69" s="3" t="s">
        <v>146</v>
      </c>
      <c r="BC69" s="3" t="s">
        <v>211</v>
      </c>
      <c r="BD69" s="3" t="s">
        <v>140</v>
      </c>
      <c r="BE69" s="3" t="s">
        <v>884</v>
      </c>
      <c r="BF69" s="3" t="s">
        <v>143</v>
      </c>
      <c r="BH69" s="3" t="s">
        <v>144</v>
      </c>
      <c r="BI69" s="3" t="s">
        <v>146</v>
      </c>
      <c r="BK69" s="3" t="s">
        <v>147</v>
      </c>
      <c r="BL69" s="3">
        <v>159382.63</v>
      </c>
      <c r="BM69" s="3">
        <v>0</v>
      </c>
      <c r="BN69" s="3">
        <v>159382.63</v>
      </c>
      <c r="BO69" s="3">
        <v>18975</v>
      </c>
      <c r="BP69" s="3">
        <v>19270</v>
      </c>
      <c r="BQ69" s="3">
        <v>275</v>
      </c>
      <c r="BR69" s="3" t="s">
        <v>646</v>
      </c>
      <c r="BS69" s="3" t="s">
        <v>216</v>
      </c>
      <c r="BT69" s="3" t="s">
        <v>1207</v>
      </c>
      <c r="BU69" s="3" t="s">
        <v>184</v>
      </c>
      <c r="BV69" s="3" t="s">
        <v>204</v>
      </c>
      <c r="BW69" s="3" t="s">
        <v>204</v>
      </c>
      <c r="BX69" s="4" t="s">
        <v>914</v>
      </c>
    </row>
    <row r="70" spans="1:76" ht="14.25" customHeight="1" x14ac:dyDescent="0.3">
      <c r="A70" s="3" t="s">
        <v>29</v>
      </c>
      <c r="B70" s="3" t="s">
        <v>95</v>
      </c>
      <c r="C70" s="3" t="s">
        <v>176</v>
      </c>
      <c r="E70" s="3" t="s">
        <v>212</v>
      </c>
      <c r="F70" s="3" t="s">
        <v>926</v>
      </c>
      <c r="G70" s="3" t="s">
        <v>178</v>
      </c>
      <c r="H70" s="3" t="s">
        <v>1222</v>
      </c>
      <c r="I70" s="3" t="s">
        <v>259</v>
      </c>
      <c r="O70" s="3" t="s">
        <v>184</v>
      </c>
      <c r="Y70" s="3" t="s">
        <v>184</v>
      </c>
      <c r="Z70" s="3" t="s">
        <v>184</v>
      </c>
      <c r="AI70" s="3" t="s">
        <v>187</v>
      </c>
      <c r="AJ70" s="3" t="s">
        <v>188</v>
      </c>
      <c r="AL70" s="3" t="s">
        <v>190</v>
      </c>
      <c r="AM70" s="3">
        <v>20</v>
      </c>
      <c r="AN70" s="3">
        <v>20000</v>
      </c>
      <c r="AO70" s="3">
        <v>20210</v>
      </c>
      <c r="AP70" s="3">
        <v>20000</v>
      </c>
      <c r="AQ70" s="3" t="s">
        <v>193</v>
      </c>
      <c r="AR70" s="3">
        <v>44092.45</v>
      </c>
      <c r="AS70" s="3">
        <v>128375.17</v>
      </c>
      <c r="AT70" s="3">
        <v>0</v>
      </c>
      <c r="AU70" s="3">
        <v>0</v>
      </c>
      <c r="AV70" s="3">
        <v>128375.17</v>
      </c>
      <c r="AW70" s="3" t="s">
        <v>132</v>
      </c>
      <c r="AX70" s="3" t="s">
        <v>927</v>
      </c>
      <c r="AY70" s="3" t="s">
        <v>137</v>
      </c>
      <c r="BA70" s="3" t="s">
        <v>1223</v>
      </c>
      <c r="BB70" s="3" t="s">
        <v>146</v>
      </c>
      <c r="BC70" s="3" t="s">
        <v>95</v>
      </c>
      <c r="BE70" s="3" t="s">
        <v>928</v>
      </c>
      <c r="BF70" s="3" t="s">
        <v>143</v>
      </c>
      <c r="BH70" s="3" t="s">
        <v>144</v>
      </c>
      <c r="BI70" s="3" t="s">
        <v>146</v>
      </c>
      <c r="BK70" s="3" t="s">
        <v>556</v>
      </c>
      <c r="BL70" s="3">
        <v>154830.64000000001</v>
      </c>
      <c r="BM70" s="3">
        <v>26455.47</v>
      </c>
      <c r="BN70" s="3">
        <v>128375.17</v>
      </c>
      <c r="BO70" s="3">
        <v>20000</v>
      </c>
      <c r="BP70" s="3">
        <v>20210</v>
      </c>
      <c r="BQ70" s="3">
        <v>20</v>
      </c>
      <c r="BR70" s="3" t="s">
        <v>155</v>
      </c>
      <c r="BS70" s="3" t="s">
        <v>156</v>
      </c>
      <c r="BT70" s="3" t="s">
        <v>1229</v>
      </c>
      <c r="BU70" s="3" t="s">
        <v>184</v>
      </c>
      <c r="BV70" s="3" t="s">
        <v>204</v>
      </c>
      <c r="BW70" s="3" t="s">
        <v>204</v>
      </c>
      <c r="BX70" s="4" t="s">
        <v>931</v>
      </c>
    </row>
    <row r="71" spans="1:76" ht="14.25" customHeight="1" x14ac:dyDescent="0.3">
      <c r="A71" s="3" t="s">
        <v>29</v>
      </c>
      <c r="B71" s="3" t="s">
        <v>95</v>
      </c>
      <c r="C71" s="3" t="s">
        <v>176</v>
      </c>
      <c r="E71" s="3" t="s">
        <v>212</v>
      </c>
      <c r="F71" s="3" t="s">
        <v>964</v>
      </c>
      <c r="G71" s="3" t="s">
        <v>178</v>
      </c>
      <c r="H71" s="3" t="s">
        <v>1242</v>
      </c>
      <c r="I71" s="3" t="s">
        <v>182</v>
      </c>
      <c r="O71" s="3" t="s">
        <v>184</v>
      </c>
      <c r="Y71" s="3" t="s">
        <v>184</v>
      </c>
      <c r="Z71" s="3" t="s">
        <v>184</v>
      </c>
      <c r="AB71" s="3" t="s">
        <v>184</v>
      </c>
      <c r="AH71" s="3">
        <v>69</v>
      </c>
      <c r="AI71" s="3" t="s">
        <v>187</v>
      </c>
      <c r="AJ71" s="3" t="s">
        <v>188</v>
      </c>
      <c r="AL71" s="3" t="s">
        <v>190</v>
      </c>
      <c r="AM71" s="3">
        <v>2</v>
      </c>
      <c r="AN71" s="3">
        <v>41400</v>
      </c>
      <c r="AO71" s="3">
        <v>41560</v>
      </c>
      <c r="AP71" s="3">
        <v>41400</v>
      </c>
      <c r="AQ71" s="3" t="s">
        <v>193</v>
      </c>
      <c r="AR71" s="3">
        <v>91271.37</v>
      </c>
      <c r="AS71" s="3">
        <v>301271.54800000001</v>
      </c>
      <c r="AT71" s="3">
        <v>0</v>
      </c>
      <c r="AU71" s="3">
        <v>0</v>
      </c>
      <c r="AV71" s="3">
        <v>301271.54800000001</v>
      </c>
      <c r="AW71" s="3" t="s">
        <v>132</v>
      </c>
      <c r="AX71" s="3" t="s">
        <v>927</v>
      </c>
      <c r="AY71" s="3" t="s">
        <v>137</v>
      </c>
      <c r="BA71" s="3" t="s">
        <v>1246</v>
      </c>
      <c r="BB71" s="3" t="s">
        <v>146</v>
      </c>
      <c r="BC71" s="3" t="s">
        <v>95</v>
      </c>
      <c r="BT71" s="3" t="s">
        <v>965</v>
      </c>
      <c r="BU71" s="3" t="s">
        <v>187</v>
      </c>
      <c r="BV71" s="3" t="s">
        <v>277</v>
      </c>
      <c r="BX71" s="4" t="s">
        <v>968</v>
      </c>
    </row>
    <row r="72" spans="1:76" ht="14.25" customHeight="1" x14ac:dyDescent="0.3">
      <c r="A72" s="3" t="s">
        <v>29</v>
      </c>
      <c r="B72" s="3" t="s">
        <v>95</v>
      </c>
      <c r="C72" s="3" t="s">
        <v>176</v>
      </c>
      <c r="E72" s="3" t="s">
        <v>212</v>
      </c>
      <c r="F72" s="3" t="s">
        <v>984</v>
      </c>
      <c r="G72" s="3" t="s">
        <v>178</v>
      </c>
      <c r="H72" s="3" t="s">
        <v>1262</v>
      </c>
      <c r="I72" s="3" t="s">
        <v>862</v>
      </c>
      <c r="Z72" s="3" t="s">
        <v>184</v>
      </c>
      <c r="AB72" s="3" t="s">
        <v>184</v>
      </c>
      <c r="AI72" s="3" t="s">
        <v>187</v>
      </c>
      <c r="AJ72" s="3" t="s">
        <v>188</v>
      </c>
      <c r="AL72" s="3" t="s">
        <v>518</v>
      </c>
      <c r="AM72" s="3">
        <v>275</v>
      </c>
      <c r="AN72" s="3">
        <v>18975</v>
      </c>
      <c r="AO72" s="3">
        <v>19170</v>
      </c>
      <c r="AP72" s="3">
        <v>18975</v>
      </c>
      <c r="AQ72" s="3" t="s">
        <v>193</v>
      </c>
      <c r="AR72" s="3">
        <v>41832.71</v>
      </c>
      <c r="AS72" s="3">
        <v>148025.04</v>
      </c>
      <c r="AT72" s="3">
        <v>0</v>
      </c>
      <c r="AU72" s="3">
        <v>0</v>
      </c>
      <c r="AV72" s="3">
        <v>148025.04</v>
      </c>
      <c r="AW72" s="3" t="s">
        <v>132</v>
      </c>
      <c r="AX72" s="3" t="s">
        <v>1263</v>
      </c>
      <c r="AY72" s="3" t="s">
        <v>137</v>
      </c>
      <c r="BA72" s="3" t="s">
        <v>1265</v>
      </c>
      <c r="BB72" s="3" t="s">
        <v>146</v>
      </c>
      <c r="BC72" s="3" t="s">
        <v>95</v>
      </c>
      <c r="BT72" s="3" t="s">
        <v>985</v>
      </c>
      <c r="BU72" s="3" t="s">
        <v>187</v>
      </c>
      <c r="BV72" s="3" t="s">
        <v>277</v>
      </c>
      <c r="BX72" s="4" t="s">
        <v>987</v>
      </c>
    </row>
    <row r="73" spans="1:76" ht="14.25" customHeight="1" x14ac:dyDescent="0.3">
      <c r="A73" s="3" t="s">
        <v>152</v>
      </c>
      <c r="B73" s="3" t="s">
        <v>153</v>
      </c>
      <c r="C73" s="3" t="s">
        <v>252</v>
      </c>
      <c r="E73" s="3" t="s">
        <v>212</v>
      </c>
      <c r="F73" s="3" t="s">
        <v>942</v>
      </c>
      <c r="G73" s="3" t="s">
        <v>178</v>
      </c>
      <c r="H73" s="3" t="s">
        <v>1276</v>
      </c>
      <c r="I73" s="3" t="s">
        <v>1058</v>
      </c>
      <c r="O73" s="3" t="s">
        <v>184</v>
      </c>
      <c r="U73" s="3" t="s">
        <v>184</v>
      </c>
      <c r="Y73" s="3" t="s">
        <v>184</v>
      </c>
      <c r="AA73" s="3" t="s">
        <v>184</v>
      </c>
      <c r="AH73" s="3">
        <v>0</v>
      </c>
      <c r="AI73" s="3" t="s">
        <v>184</v>
      </c>
      <c r="AJ73" s="3" t="s">
        <v>188</v>
      </c>
      <c r="AL73" s="3" t="s">
        <v>190</v>
      </c>
      <c r="AM73" s="3">
        <v>275</v>
      </c>
      <c r="AN73" s="3">
        <v>18975</v>
      </c>
      <c r="AO73" s="3">
        <v>19200</v>
      </c>
      <c r="AP73" s="3">
        <v>18975</v>
      </c>
      <c r="AQ73" s="3" t="s">
        <v>193</v>
      </c>
      <c r="AR73" s="3">
        <v>41832.29</v>
      </c>
      <c r="AS73" s="3">
        <v>159150.93</v>
      </c>
      <c r="AT73" s="3">
        <v>0</v>
      </c>
      <c r="AU73" s="3">
        <v>0</v>
      </c>
      <c r="AV73" s="3">
        <v>159150.93</v>
      </c>
      <c r="AW73" s="3" t="s">
        <v>132</v>
      </c>
      <c r="AX73" s="3" t="s">
        <v>944</v>
      </c>
      <c r="AY73" s="3" t="s">
        <v>137</v>
      </c>
      <c r="BA73" s="3" t="s">
        <v>1278</v>
      </c>
      <c r="BB73" s="3" t="s">
        <v>146</v>
      </c>
      <c r="BC73" s="3" t="s">
        <v>153</v>
      </c>
      <c r="BD73" s="3" t="s">
        <v>140</v>
      </c>
      <c r="BE73" s="3" t="s">
        <v>945</v>
      </c>
      <c r="BF73" s="3" t="s">
        <v>143</v>
      </c>
      <c r="BH73" s="3" t="s">
        <v>365</v>
      </c>
      <c r="BI73" s="3" t="s">
        <v>146</v>
      </c>
      <c r="BJ73" s="3" t="s">
        <v>366</v>
      </c>
      <c r="BK73" s="3" t="s">
        <v>147</v>
      </c>
      <c r="BL73" s="3">
        <v>167517.39000000001</v>
      </c>
      <c r="BM73" s="3">
        <v>8366.4599999999991</v>
      </c>
      <c r="BN73" s="3">
        <v>159150.93</v>
      </c>
      <c r="BO73" s="3">
        <v>18975</v>
      </c>
      <c r="BP73" s="3">
        <v>19200</v>
      </c>
      <c r="BQ73" s="3">
        <v>275</v>
      </c>
      <c r="BR73" s="3" t="s">
        <v>155</v>
      </c>
      <c r="BS73" s="3" t="s">
        <v>156</v>
      </c>
      <c r="BT73" s="3" t="s">
        <v>1280</v>
      </c>
      <c r="BU73" s="3" t="s">
        <v>184</v>
      </c>
      <c r="BV73" s="3" t="s">
        <v>204</v>
      </c>
      <c r="BW73" s="3" t="s">
        <v>204</v>
      </c>
      <c r="BX73" s="4" t="s">
        <v>947</v>
      </c>
    </row>
    <row r="74" spans="1:76" ht="14.25" customHeight="1" x14ac:dyDescent="0.3">
      <c r="A74" s="3" t="s">
        <v>152</v>
      </c>
      <c r="B74" s="3" t="s">
        <v>153</v>
      </c>
      <c r="C74" s="3" t="s">
        <v>252</v>
      </c>
      <c r="E74" s="3" t="s">
        <v>212</v>
      </c>
      <c r="F74" s="3" t="s">
        <v>993</v>
      </c>
      <c r="G74" s="3" t="s">
        <v>178</v>
      </c>
      <c r="H74" s="3" t="s">
        <v>1291</v>
      </c>
      <c r="I74" s="3" t="s">
        <v>1292</v>
      </c>
      <c r="O74" s="3" t="s">
        <v>184</v>
      </c>
      <c r="Y74" s="3" t="s">
        <v>184</v>
      </c>
      <c r="AH74" s="3">
        <v>0</v>
      </c>
      <c r="AI74" s="3" t="s">
        <v>184</v>
      </c>
      <c r="AJ74" s="3" t="s">
        <v>188</v>
      </c>
      <c r="AL74" s="3" t="s">
        <v>190</v>
      </c>
      <c r="AM74" s="3">
        <v>275</v>
      </c>
      <c r="AN74" s="3">
        <v>18975</v>
      </c>
      <c r="AO74" s="3">
        <v>19240</v>
      </c>
      <c r="AP74" s="3">
        <v>18975</v>
      </c>
      <c r="AQ74" s="3" t="s">
        <v>193</v>
      </c>
      <c r="AR74" s="3">
        <v>41832.29</v>
      </c>
      <c r="AS74" s="3">
        <v>154779.47700000001</v>
      </c>
      <c r="AT74" s="3">
        <v>0</v>
      </c>
      <c r="AU74" s="3">
        <v>0</v>
      </c>
      <c r="AV74" s="3">
        <v>154779.47700000001</v>
      </c>
      <c r="AW74" s="3" t="s">
        <v>132</v>
      </c>
      <c r="AX74" s="3" t="s">
        <v>944</v>
      </c>
      <c r="AY74" s="3" t="s">
        <v>137</v>
      </c>
      <c r="BA74" s="3" t="s">
        <v>1300</v>
      </c>
      <c r="BB74" s="3" t="s">
        <v>146</v>
      </c>
      <c r="BC74" s="3" t="s">
        <v>153</v>
      </c>
      <c r="BT74" s="3" t="s">
        <v>997</v>
      </c>
      <c r="BU74" s="3" t="s">
        <v>187</v>
      </c>
      <c r="BV74" s="3" t="s">
        <v>277</v>
      </c>
      <c r="BX74" s="4" t="s">
        <v>998</v>
      </c>
    </row>
    <row r="75" spans="1:76" ht="14.25" customHeight="1" x14ac:dyDescent="0.3">
      <c r="A75" s="3" t="s">
        <v>177</v>
      </c>
      <c r="B75" s="3" t="s">
        <v>179</v>
      </c>
      <c r="C75" s="3" t="s">
        <v>727</v>
      </c>
      <c r="D75" s="3" t="s">
        <v>729</v>
      </c>
      <c r="E75" s="3" t="s">
        <v>212</v>
      </c>
      <c r="F75" s="3" t="s">
        <v>1312</v>
      </c>
      <c r="G75" s="3" t="s">
        <v>352</v>
      </c>
      <c r="H75" s="3" t="s">
        <v>1313</v>
      </c>
      <c r="I75" s="3" t="s">
        <v>1314</v>
      </c>
      <c r="J75" s="3" t="s">
        <v>184</v>
      </c>
      <c r="Z75" s="3" t="s">
        <v>184</v>
      </c>
      <c r="AB75" s="3" t="s">
        <v>184</v>
      </c>
      <c r="AH75" s="3">
        <v>69</v>
      </c>
      <c r="AI75" s="3" t="s">
        <v>187</v>
      </c>
      <c r="AJ75" s="3" t="s">
        <v>188</v>
      </c>
      <c r="AL75" s="3" t="s">
        <v>518</v>
      </c>
      <c r="AM75" s="3">
        <v>10</v>
      </c>
      <c r="AN75" s="3">
        <v>690</v>
      </c>
      <c r="AO75" s="3">
        <v>698.25</v>
      </c>
      <c r="AP75" s="3">
        <v>690</v>
      </c>
      <c r="AR75" s="3">
        <v>1521.19</v>
      </c>
      <c r="AS75" s="3">
        <v>6147.89</v>
      </c>
      <c r="AT75" s="3">
        <v>0</v>
      </c>
      <c r="AU75" s="3">
        <v>0</v>
      </c>
      <c r="AV75" s="3">
        <v>6147.89</v>
      </c>
      <c r="AW75" s="3" t="s">
        <v>205</v>
      </c>
      <c r="AX75" s="3" t="s">
        <v>1317</v>
      </c>
      <c r="AY75" s="3" t="s">
        <v>137</v>
      </c>
      <c r="BA75" s="3" t="s">
        <v>1318</v>
      </c>
      <c r="BB75" s="3" t="s">
        <v>146</v>
      </c>
      <c r="BC75" s="3" t="s">
        <v>179</v>
      </c>
      <c r="BD75" s="3" t="s">
        <v>140</v>
      </c>
      <c r="BE75" s="3" t="s">
        <v>1319</v>
      </c>
      <c r="BF75" s="3" t="s">
        <v>143</v>
      </c>
      <c r="BH75" s="3" t="s">
        <v>1321</v>
      </c>
      <c r="BI75" s="3" t="s">
        <v>146</v>
      </c>
      <c r="BK75" s="3" t="s">
        <v>556</v>
      </c>
      <c r="BL75" s="3">
        <v>175214.8</v>
      </c>
      <c r="BM75" s="3">
        <v>0</v>
      </c>
      <c r="BN75" s="3">
        <v>175214.8</v>
      </c>
      <c r="BO75" s="3">
        <v>19665</v>
      </c>
      <c r="BP75" s="3">
        <v>19900</v>
      </c>
      <c r="BQ75" s="3">
        <v>285</v>
      </c>
      <c r="BR75" s="3" t="s">
        <v>714</v>
      </c>
      <c r="BS75" s="3" t="s">
        <v>716</v>
      </c>
      <c r="BT75" s="3" t="s">
        <v>1326</v>
      </c>
      <c r="BU75" s="3" t="s">
        <v>184</v>
      </c>
      <c r="BV75" s="3" t="s">
        <v>204</v>
      </c>
      <c r="BW75" s="3" t="s">
        <v>204</v>
      </c>
      <c r="BX75" s="4" t="s">
        <v>1075</v>
      </c>
    </row>
    <row r="76" spans="1:76" ht="14.25" customHeight="1" x14ac:dyDescent="0.3">
      <c r="A76" s="3" t="s">
        <v>29</v>
      </c>
      <c r="B76" s="3" t="s">
        <v>95</v>
      </c>
      <c r="C76" s="3" t="s">
        <v>176</v>
      </c>
      <c r="E76" s="3" t="s">
        <v>212</v>
      </c>
      <c r="F76" s="3" t="s">
        <v>961</v>
      </c>
      <c r="G76" s="3" t="s">
        <v>178</v>
      </c>
      <c r="H76" s="3" t="s">
        <v>1334</v>
      </c>
      <c r="I76" s="3" t="s">
        <v>853</v>
      </c>
      <c r="O76" s="3" t="s">
        <v>184</v>
      </c>
      <c r="Y76" s="3" t="s">
        <v>184</v>
      </c>
      <c r="Z76" s="3" t="s">
        <v>184</v>
      </c>
      <c r="AA76" s="3" t="s">
        <v>184</v>
      </c>
      <c r="AB76" s="3" t="s">
        <v>184</v>
      </c>
      <c r="AH76" s="3">
        <v>69</v>
      </c>
      <c r="AI76" s="3" t="s">
        <v>187</v>
      </c>
      <c r="AJ76" s="3" t="s">
        <v>188</v>
      </c>
      <c r="AL76" s="3" t="s">
        <v>190</v>
      </c>
      <c r="AM76" s="3">
        <v>1</v>
      </c>
      <c r="AN76" s="3">
        <v>20700</v>
      </c>
      <c r="AO76" s="3">
        <v>20710</v>
      </c>
      <c r="AP76" s="3">
        <v>20700</v>
      </c>
      <c r="AQ76" s="3" t="s">
        <v>193</v>
      </c>
      <c r="AR76" s="3">
        <v>45635.68</v>
      </c>
      <c r="AS76" s="3">
        <v>132640.10399999999</v>
      </c>
      <c r="AT76" s="3">
        <v>0</v>
      </c>
      <c r="AU76" s="3">
        <v>0</v>
      </c>
      <c r="AV76" s="3">
        <v>132640.10399999999</v>
      </c>
      <c r="AW76" s="3" t="s">
        <v>132</v>
      </c>
      <c r="AX76" s="3" t="s">
        <v>944</v>
      </c>
      <c r="AY76" s="3" t="s">
        <v>137</v>
      </c>
      <c r="BA76" s="3" t="s">
        <v>1339</v>
      </c>
      <c r="BB76" s="3" t="s">
        <v>146</v>
      </c>
      <c r="BC76" s="3" t="s">
        <v>95</v>
      </c>
      <c r="BE76" s="3" t="s">
        <v>963</v>
      </c>
      <c r="BF76" s="3" t="s">
        <v>143</v>
      </c>
      <c r="BH76" s="3" t="s">
        <v>365</v>
      </c>
      <c r="BI76" s="3" t="s">
        <v>146</v>
      </c>
      <c r="BK76" s="3" t="s">
        <v>556</v>
      </c>
      <c r="BL76" s="3">
        <v>141767.24</v>
      </c>
      <c r="BM76" s="3">
        <v>9127.14</v>
      </c>
      <c r="BN76" s="3">
        <v>132640.10399999999</v>
      </c>
      <c r="BO76" s="3">
        <v>20700</v>
      </c>
      <c r="BP76" s="3">
        <v>20710</v>
      </c>
      <c r="BQ76" s="3">
        <v>1</v>
      </c>
      <c r="BR76" s="3" t="s">
        <v>155</v>
      </c>
      <c r="BS76" s="3" t="s">
        <v>156</v>
      </c>
      <c r="BT76" s="3" t="s">
        <v>1341</v>
      </c>
      <c r="BU76" s="3" t="s">
        <v>184</v>
      </c>
      <c r="BV76" s="3" t="s">
        <v>204</v>
      </c>
      <c r="BW76" s="3" t="s">
        <v>204</v>
      </c>
      <c r="BX76" s="4" t="s">
        <v>971</v>
      </c>
    </row>
    <row r="77" spans="1:76" ht="14.25" customHeight="1" x14ac:dyDescent="0.3">
      <c r="A77" s="3" t="s">
        <v>29</v>
      </c>
      <c r="B77" s="3" t="s">
        <v>95</v>
      </c>
      <c r="C77" s="3" t="s">
        <v>176</v>
      </c>
      <c r="E77" s="3" t="s">
        <v>212</v>
      </c>
      <c r="F77" s="3" t="s">
        <v>986</v>
      </c>
      <c r="G77" s="3" t="s">
        <v>178</v>
      </c>
      <c r="H77" s="3" t="s">
        <v>1350</v>
      </c>
      <c r="I77" s="3" t="s">
        <v>853</v>
      </c>
      <c r="O77" s="3" t="s">
        <v>184</v>
      </c>
      <c r="Y77" s="3" t="s">
        <v>184</v>
      </c>
      <c r="Z77" s="3" t="s">
        <v>184</v>
      </c>
      <c r="AA77" s="3" t="s">
        <v>184</v>
      </c>
      <c r="AB77" s="3" t="s">
        <v>184</v>
      </c>
      <c r="AH77" s="3">
        <v>69</v>
      </c>
      <c r="AI77" s="3" t="s">
        <v>187</v>
      </c>
      <c r="AJ77" s="3" t="s">
        <v>188</v>
      </c>
      <c r="AL77" s="3" t="s">
        <v>190</v>
      </c>
      <c r="AM77" s="3">
        <v>1</v>
      </c>
      <c r="AN77" s="3">
        <v>20700</v>
      </c>
      <c r="AO77" s="3">
        <v>20880</v>
      </c>
      <c r="AP77" s="3">
        <v>20700</v>
      </c>
      <c r="AQ77" s="3" t="s">
        <v>193</v>
      </c>
      <c r="AR77" s="3">
        <v>45635.68</v>
      </c>
      <c r="AS77" s="3">
        <v>83969.652000000002</v>
      </c>
      <c r="AT77" s="3">
        <v>0</v>
      </c>
      <c r="AU77" s="3">
        <v>0</v>
      </c>
      <c r="AV77" s="3">
        <v>83969.652000000002</v>
      </c>
      <c r="AW77" s="3" t="s">
        <v>132</v>
      </c>
      <c r="AX77" s="3" t="s">
        <v>944</v>
      </c>
      <c r="AY77" s="3" t="s">
        <v>137</v>
      </c>
      <c r="BA77" s="3" t="s">
        <v>1352</v>
      </c>
      <c r="BB77" s="3" t="s">
        <v>146</v>
      </c>
      <c r="BC77" s="3" t="s">
        <v>95</v>
      </c>
      <c r="BE77" s="3" t="s">
        <v>963</v>
      </c>
      <c r="BF77" s="3" t="s">
        <v>143</v>
      </c>
      <c r="BH77" s="3" t="s">
        <v>365</v>
      </c>
      <c r="BI77" s="3" t="s">
        <v>146</v>
      </c>
      <c r="BK77" s="3" t="s">
        <v>556</v>
      </c>
      <c r="BL77" s="3">
        <v>111351.06</v>
      </c>
      <c r="BM77" s="3">
        <v>27381.41</v>
      </c>
      <c r="BN77" s="3">
        <v>83969.652000000002</v>
      </c>
      <c r="BO77" s="3">
        <v>20700</v>
      </c>
      <c r="BP77" s="3">
        <v>20880</v>
      </c>
      <c r="BQ77" s="3">
        <v>1</v>
      </c>
      <c r="BR77" s="3" t="s">
        <v>155</v>
      </c>
      <c r="BS77" s="3" t="s">
        <v>156</v>
      </c>
      <c r="BT77" s="3" t="s">
        <v>1353</v>
      </c>
      <c r="BU77" s="3" t="s">
        <v>184</v>
      </c>
      <c r="BV77" s="3" t="s">
        <v>204</v>
      </c>
      <c r="BW77" s="3" t="s">
        <v>204</v>
      </c>
      <c r="BX77" s="4" t="s">
        <v>989</v>
      </c>
    </row>
    <row r="78" spans="1:76" ht="14.25" customHeight="1" x14ac:dyDescent="0.3">
      <c r="A78" s="3" t="s">
        <v>210</v>
      </c>
      <c r="B78" s="3" t="s">
        <v>211</v>
      </c>
      <c r="C78" s="3" t="s">
        <v>409</v>
      </c>
      <c r="E78" s="3" t="s">
        <v>212</v>
      </c>
      <c r="F78" s="3" t="s">
        <v>1002</v>
      </c>
      <c r="G78" s="3" t="s">
        <v>178</v>
      </c>
      <c r="H78" s="3" t="s">
        <v>1365</v>
      </c>
      <c r="I78" s="3" t="s">
        <v>415</v>
      </c>
      <c r="Y78" s="3" t="s">
        <v>184</v>
      </c>
      <c r="AA78" s="3" t="s">
        <v>184</v>
      </c>
      <c r="AE78" s="3" t="s">
        <v>1366</v>
      </c>
      <c r="AF78" s="3" t="s">
        <v>1367</v>
      </c>
      <c r="AI78" s="3" t="s">
        <v>187</v>
      </c>
      <c r="AJ78" s="3" t="s">
        <v>188</v>
      </c>
      <c r="AL78" s="3" t="s">
        <v>422</v>
      </c>
      <c r="AM78" s="3">
        <v>1</v>
      </c>
      <c r="AN78" s="3">
        <v>20700</v>
      </c>
      <c r="AO78" s="3">
        <v>20770</v>
      </c>
      <c r="AP78" s="3">
        <v>20700</v>
      </c>
      <c r="AQ78" s="3" t="s">
        <v>193</v>
      </c>
      <c r="AR78" s="3">
        <v>45635.69</v>
      </c>
      <c r="AS78" s="3">
        <v>104733.91</v>
      </c>
      <c r="AT78" s="3">
        <v>0</v>
      </c>
      <c r="AU78" s="3">
        <v>0</v>
      </c>
      <c r="AV78" s="3">
        <v>104733.91</v>
      </c>
      <c r="AW78" s="3" t="s">
        <v>132</v>
      </c>
      <c r="AX78" s="3" t="s">
        <v>1003</v>
      </c>
      <c r="AY78" s="3" t="s">
        <v>137</v>
      </c>
      <c r="BA78" s="3" t="s">
        <v>1369</v>
      </c>
      <c r="BB78" s="3" t="s">
        <v>146</v>
      </c>
      <c r="BC78" s="3" t="s">
        <v>211</v>
      </c>
      <c r="BE78" s="3" t="s">
        <v>963</v>
      </c>
      <c r="BF78" s="3" t="s">
        <v>143</v>
      </c>
      <c r="BH78" s="3" t="s">
        <v>144</v>
      </c>
      <c r="BI78" s="3" t="s">
        <v>146</v>
      </c>
      <c r="BK78" s="3" t="s">
        <v>147</v>
      </c>
      <c r="BL78" s="3">
        <v>132115.32</v>
      </c>
      <c r="BM78" s="3">
        <v>27381.41</v>
      </c>
      <c r="BN78" s="3">
        <v>104733.91</v>
      </c>
      <c r="BO78" s="3">
        <v>20700</v>
      </c>
      <c r="BP78" s="3">
        <v>20770</v>
      </c>
      <c r="BQ78" s="3">
        <v>1</v>
      </c>
      <c r="BR78" s="3" t="s">
        <v>646</v>
      </c>
      <c r="BS78" s="3" t="s">
        <v>216</v>
      </c>
      <c r="BT78" s="3" t="s">
        <v>1374</v>
      </c>
      <c r="BU78" s="3" t="s">
        <v>184</v>
      </c>
      <c r="BV78" s="3" t="s">
        <v>204</v>
      </c>
      <c r="BW78" s="3" t="s">
        <v>204</v>
      </c>
      <c r="BX78" s="4" t="s">
        <v>1005</v>
      </c>
    </row>
    <row r="79" spans="1:76" ht="14.25" customHeight="1" x14ac:dyDescent="0.3">
      <c r="A79" s="3" t="s">
        <v>29</v>
      </c>
      <c r="B79" s="3" t="s">
        <v>95</v>
      </c>
      <c r="C79" s="3" t="s">
        <v>176</v>
      </c>
      <c r="E79" s="3" t="s">
        <v>212</v>
      </c>
      <c r="F79" s="3" t="s">
        <v>1015</v>
      </c>
      <c r="G79" s="3" t="s">
        <v>178</v>
      </c>
      <c r="H79" s="3" t="s">
        <v>1384</v>
      </c>
      <c r="I79" s="3" t="s">
        <v>1025</v>
      </c>
      <c r="O79" s="3" t="s">
        <v>184</v>
      </c>
      <c r="Y79" s="3" t="s">
        <v>184</v>
      </c>
      <c r="AA79" s="3" t="s">
        <v>184</v>
      </c>
      <c r="AB79" s="3" t="s">
        <v>184</v>
      </c>
      <c r="AI79" s="3" t="s">
        <v>187</v>
      </c>
      <c r="AJ79" s="3" t="s">
        <v>188</v>
      </c>
      <c r="AL79" s="3" t="s">
        <v>190</v>
      </c>
      <c r="AM79" s="3">
        <v>1</v>
      </c>
      <c r="AN79" s="3">
        <v>20700</v>
      </c>
      <c r="AO79" s="3">
        <v>20730</v>
      </c>
      <c r="AP79" s="3">
        <v>20700</v>
      </c>
      <c r="AQ79" s="3" t="s">
        <v>193</v>
      </c>
      <c r="AR79" s="3">
        <v>45635.68</v>
      </c>
      <c r="AS79" s="3">
        <v>150635.76</v>
      </c>
      <c r="AT79" s="3">
        <v>0</v>
      </c>
      <c r="AU79" s="3">
        <v>0</v>
      </c>
      <c r="AV79" s="3">
        <v>150635.76</v>
      </c>
      <c r="AW79" s="3" t="s">
        <v>132</v>
      </c>
      <c r="AX79" s="3" t="s">
        <v>1016</v>
      </c>
      <c r="AY79" s="3" t="s">
        <v>137</v>
      </c>
      <c r="BA79" s="3" t="s">
        <v>1391</v>
      </c>
      <c r="BB79" s="3" t="s">
        <v>146</v>
      </c>
      <c r="BC79" s="3" t="s">
        <v>95</v>
      </c>
      <c r="BD79" s="3" t="s">
        <v>140</v>
      </c>
      <c r="BE79" s="3" t="s">
        <v>1017</v>
      </c>
      <c r="BF79" s="3" t="s">
        <v>143</v>
      </c>
      <c r="BH79" s="3" t="s">
        <v>365</v>
      </c>
      <c r="BI79" s="3" t="s">
        <v>146</v>
      </c>
      <c r="BK79" s="3" t="s">
        <v>556</v>
      </c>
      <c r="BL79" s="3">
        <v>178017.17</v>
      </c>
      <c r="BM79" s="3">
        <v>27381.41</v>
      </c>
      <c r="BN79" s="3">
        <v>150635.76</v>
      </c>
      <c r="BO79" s="3">
        <v>20700</v>
      </c>
      <c r="BP79" s="3">
        <v>20730</v>
      </c>
      <c r="BQ79" s="3">
        <v>1</v>
      </c>
      <c r="BR79" s="3" t="s">
        <v>155</v>
      </c>
      <c r="BS79" s="3" t="s">
        <v>156</v>
      </c>
      <c r="BT79" s="3" t="s">
        <v>1395</v>
      </c>
      <c r="BU79" s="3" t="s">
        <v>184</v>
      </c>
      <c r="BV79" s="3" t="s">
        <v>204</v>
      </c>
      <c r="BW79" s="3" t="s">
        <v>204</v>
      </c>
      <c r="BX79" s="4" t="s">
        <v>1022</v>
      </c>
    </row>
    <row r="80" spans="1:76" ht="14.25" customHeight="1" x14ac:dyDescent="0.3">
      <c r="A80" s="3" t="s">
        <v>29</v>
      </c>
      <c r="B80" s="3" t="s">
        <v>95</v>
      </c>
      <c r="C80" s="3" t="s">
        <v>176</v>
      </c>
      <c r="E80" s="3" t="s">
        <v>212</v>
      </c>
      <c r="F80" s="3" t="s">
        <v>1032</v>
      </c>
      <c r="G80" s="3" t="s">
        <v>178</v>
      </c>
      <c r="H80" s="3" t="s">
        <v>1407</v>
      </c>
      <c r="I80" s="3" t="s">
        <v>1025</v>
      </c>
      <c r="O80" s="3" t="s">
        <v>184</v>
      </c>
      <c r="Y80" s="3" t="s">
        <v>184</v>
      </c>
      <c r="AA80" s="3" t="s">
        <v>184</v>
      </c>
      <c r="AB80" s="3" t="s">
        <v>184</v>
      </c>
      <c r="AI80" s="3" t="s">
        <v>187</v>
      </c>
      <c r="AJ80" s="3" t="s">
        <v>188</v>
      </c>
      <c r="AL80" s="3" t="s">
        <v>190</v>
      </c>
      <c r="AM80" s="3">
        <v>1</v>
      </c>
      <c r="AN80" s="3">
        <v>20700</v>
      </c>
      <c r="AO80" s="3">
        <v>20710</v>
      </c>
      <c r="AP80" s="3">
        <v>20700</v>
      </c>
      <c r="AQ80" s="3" t="s">
        <v>193</v>
      </c>
      <c r="AR80" s="3">
        <v>45635.68</v>
      </c>
      <c r="AS80" s="3">
        <v>163581.09</v>
      </c>
      <c r="AT80" s="3">
        <v>0</v>
      </c>
      <c r="AU80" s="3">
        <v>0</v>
      </c>
      <c r="AV80" s="3">
        <v>163581.09</v>
      </c>
      <c r="AW80" s="3" t="s">
        <v>132</v>
      </c>
      <c r="AX80" s="3" t="s">
        <v>1016</v>
      </c>
      <c r="AY80" s="3" t="s">
        <v>137</v>
      </c>
      <c r="BA80" s="3" t="s">
        <v>1411</v>
      </c>
      <c r="BB80" s="3" t="s">
        <v>146</v>
      </c>
      <c r="BC80" s="3" t="s">
        <v>95</v>
      </c>
      <c r="BD80" s="3" t="s">
        <v>140</v>
      </c>
      <c r="BE80" s="3" t="s">
        <v>1017</v>
      </c>
      <c r="BF80" s="3" t="s">
        <v>143</v>
      </c>
      <c r="BH80" s="3" t="s">
        <v>365</v>
      </c>
      <c r="BI80" s="3" t="s">
        <v>146</v>
      </c>
      <c r="BK80" s="3" t="s">
        <v>556</v>
      </c>
      <c r="BL80" s="3">
        <v>163581.09</v>
      </c>
      <c r="BM80" s="3">
        <v>0</v>
      </c>
      <c r="BN80" s="3">
        <v>163581.09</v>
      </c>
      <c r="BO80" s="3">
        <v>20700</v>
      </c>
      <c r="BP80" s="3">
        <v>20710</v>
      </c>
      <c r="BQ80" s="3">
        <v>1</v>
      </c>
      <c r="BR80" s="3" t="s">
        <v>155</v>
      </c>
      <c r="BS80" s="3" t="s">
        <v>156</v>
      </c>
      <c r="BT80" s="3" t="s">
        <v>1414</v>
      </c>
      <c r="BU80" s="3" t="s">
        <v>184</v>
      </c>
      <c r="BV80" s="3" t="s">
        <v>204</v>
      </c>
      <c r="BW80" s="3" t="s">
        <v>204</v>
      </c>
      <c r="BX80" s="4" t="s">
        <v>1036</v>
      </c>
    </row>
    <row r="81" spans="1:76" ht="14.25" customHeight="1" x14ac:dyDescent="0.3">
      <c r="A81" s="3" t="s">
        <v>227</v>
      </c>
      <c r="B81" s="3" t="s">
        <v>228</v>
      </c>
      <c r="C81" s="3" t="s">
        <v>656</v>
      </c>
      <c r="E81" s="3" t="s">
        <v>97</v>
      </c>
      <c r="F81" s="3" t="s">
        <v>1046</v>
      </c>
      <c r="G81" s="3" t="s">
        <v>178</v>
      </c>
      <c r="H81" s="3" t="s">
        <v>1424</v>
      </c>
      <c r="I81" s="3" t="s">
        <v>1425</v>
      </c>
      <c r="Z81" s="3" t="s">
        <v>184</v>
      </c>
      <c r="AI81" s="3" t="s">
        <v>187</v>
      </c>
      <c r="AJ81" s="3" t="s">
        <v>516</v>
      </c>
      <c r="AL81" s="3" t="s">
        <v>518</v>
      </c>
      <c r="AM81" s="3">
        <v>371</v>
      </c>
      <c r="AN81" s="3">
        <v>24115</v>
      </c>
      <c r="AO81" s="3">
        <v>24390</v>
      </c>
      <c r="AP81" s="3">
        <v>24115</v>
      </c>
      <c r="AQ81" s="3" t="s">
        <v>193</v>
      </c>
      <c r="AR81" s="3">
        <v>24.114999999999998</v>
      </c>
      <c r="AS81" s="3">
        <v>46349.03</v>
      </c>
      <c r="AT81" s="3">
        <v>0</v>
      </c>
      <c r="AU81" s="3">
        <v>0</v>
      </c>
      <c r="AV81" s="3">
        <v>46349.03</v>
      </c>
      <c r="AW81" s="3" t="s">
        <v>205</v>
      </c>
      <c r="AX81" s="3" t="s">
        <v>1047</v>
      </c>
      <c r="AY81" s="3" t="s">
        <v>137</v>
      </c>
      <c r="BA81" s="3" t="s">
        <v>1432</v>
      </c>
      <c r="BB81" s="3" t="s">
        <v>146</v>
      </c>
      <c r="BC81" s="3" t="s">
        <v>228</v>
      </c>
      <c r="BD81" s="3" t="s">
        <v>1048</v>
      </c>
      <c r="BE81" s="3" t="s">
        <v>1049</v>
      </c>
      <c r="BF81" s="3" t="s">
        <v>143</v>
      </c>
      <c r="BH81" s="3" t="s">
        <v>509</v>
      </c>
      <c r="BI81" s="3" t="s">
        <v>146</v>
      </c>
      <c r="BK81" s="3" t="s">
        <v>147</v>
      </c>
      <c r="BL81" s="3">
        <v>46349.03</v>
      </c>
      <c r="BM81" s="3">
        <v>0</v>
      </c>
      <c r="BN81" s="3">
        <v>46349.03</v>
      </c>
      <c r="BO81" s="3">
        <v>24115</v>
      </c>
      <c r="BP81" s="3">
        <v>24390</v>
      </c>
      <c r="BQ81" s="3">
        <v>371</v>
      </c>
      <c r="BR81" s="3" t="s">
        <v>1054</v>
      </c>
      <c r="BS81" s="3" t="s">
        <v>1055</v>
      </c>
      <c r="BT81" s="3" t="s">
        <v>1434</v>
      </c>
      <c r="BU81" s="3" t="s">
        <v>184</v>
      </c>
      <c r="BV81" s="3" t="s">
        <v>204</v>
      </c>
      <c r="BW81" s="3" t="s">
        <v>204</v>
      </c>
      <c r="BX81" s="4" t="s">
        <v>1056</v>
      </c>
    </row>
    <row r="82" spans="1:76" ht="14.25" customHeight="1" x14ac:dyDescent="0.3">
      <c r="A82" s="3" t="s">
        <v>152</v>
      </c>
      <c r="B82" s="3" t="s">
        <v>153</v>
      </c>
      <c r="C82" s="3" t="s">
        <v>252</v>
      </c>
      <c r="E82" s="3" t="s">
        <v>212</v>
      </c>
      <c r="F82" s="3" t="s">
        <v>1006</v>
      </c>
      <c r="G82" s="3" t="s">
        <v>178</v>
      </c>
      <c r="H82" s="3" t="s">
        <v>1446</v>
      </c>
      <c r="I82" s="3" t="s">
        <v>1447</v>
      </c>
      <c r="O82" s="3" t="s">
        <v>184</v>
      </c>
      <c r="U82" s="3" t="s">
        <v>184</v>
      </c>
      <c r="Z82" s="3" t="s">
        <v>184</v>
      </c>
      <c r="AH82" s="3">
        <v>0</v>
      </c>
      <c r="AI82" s="3" t="s">
        <v>184</v>
      </c>
      <c r="AJ82" s="3" t="s">
        <v>188</v>
      </c>
      <c r="AL82" s="3" t="s">
        <v>190</v>
      </c>
      <c r="AM82" s="3">
        <v>20</v>
      </c>
      <c r="AN82" s="3">
        <v>20000</v>
      </c>
      <c r="AO82" s="3">
        <v>20080</v>
      </c>
      <c r="AP82" s="3">
        <v>20000</v>
      </c>
      <c r="AQ82" s="3" t="s">
        <v>193</v>
      </c>
      <c r="AR82" s="3">
        <v>44092</v>
      </c>
      <c r="AS82" s="3">
        <v>159414.63</v>
      </c>
      <c r="AT82" s="3">
        <v>0</v>
      </c>
      <c r="AU82" s="3">
        <v>0</v>
      </c>
      <c r="AV82" s="3">
        <v>159414.63</v>
      </c>
      <c r="AW82" s="3" t="s">
        <v>132</v>
      </c>
      <c r="AX82" s="3" t="s">
        <v>1455</v>
      </c>
      <c r="AY82" s="3" t="s">
        <v>137</v>
      </c>
      <c r="BA82" s="3" t="s">
        <v>1456</v>
      </c>
      <c r="BB82" s="3" t="s">
        <v>146</v>
      </c>
      <c r="BC82" s="3" t="s">
        <v>153</v>
      </c>
      <c r="BT82" s="3" t="s">
        <v>1007</v>
      </c>
      <c r="BU82" s="3" t="s">
        <v>187</v>
      </c>
      <c r="BV82" s="3" t="s">
        <v>277</v>
      </c>
      <c r="BX82" s="4" t="s">
        <v>1009</v>
      </c>
    </row>
    <row r="83" spans="1:76" ht="14.25" customHeight="1" x14ac:dyDescent="0.3">
      <c r="A83" s="3" t="s">
        <v>152</v>
      </c>
      <c r="B83" s="3" t="s">
        <v>153</v>
      </c>
      <c r="C83" s="3" t="s">
        <v>252</v>
      </c>
      <c r="E83" s="3" t="s">
        <v>212</v>
      </c>
      <c r="F83" s="3" t="s">
        <v>1018</v>
      </c>
      <c r="G83" s="3" t="s">
        <v>178</v>
      </c>
      <c r="H83" s="3" t="s">
        <v>1475</v>
      </c>
      <c r="I83" s="3" t="s">
        <v>1058</v>
      </c>
      <c r="O83" s="3" t="s">
        <v>184</v>
      </c>
      <c r="U83" s="3" t="s">
        <v>184</v>
      </c>
      <c r="Y83" s="3" t="s">
        <v>184</v>
      </c>
      <c r="AA83" s="3" t="s">
        <v>184</v>
      </c>
      <c r="AH83" s="3">
        <v>0</v>
      </c>
      <c r="AI83" s="3" t="s">
        <v>184</v>
      </c>
      <c r="AJ83" s="3" t="s">
        <v>188</v>
      </c>
      <c r="AL83" s="3" t="s">
        <v>190</v>
      </c>
      <c r="AM83" s="3">
        <v>1</v>
      </c>
      <c r="AN83" s="3">
        <v>20700</v>
      </c>
      <c r="AO83" s="3">
        <v>20710</v>
      </c>
      <c r="AP83" s="3">
        <v>20700</v>
      </c>
      <c r="AQ83" s="3" t="s">
        <v>193</v>
      </c>
      <c r="AR83" s="3">
        <v>45635.22</v>
      </c>
      <c r="AS83" s="3">
        <v>152832.356</v>
      </c>
      <c r="AT83" s="3">
        <v>0</v>
      </c>
      <c r="AU83" s="3">
        <v>0</v>
      </c>
      <c r="AV83" s="3">
        <v>152832.356</v>
      </c>
      <c r="AW83" s="3" t="s">
        <v>132</v>
      </c>
      <c r="AX83" s="3" t="s">
        <v>1455</v>
      </c>
      <c r="AY83" s="3" t="s">
        <v>137</v>
      </c>
      <c r="BA83" s="3" t="s">
        <v>1478</v>
      </c>
      <c r="BB83" s="3" t="s">
        <v>146</v>
      </c>
      <c r="BC83" s="3" t="s">
        <v>153</v>
      </c>
      <c r="BT83" s="3" t="s">
        <v>1019</v>
      </c>
      <c r="BU83" s="3" t="s">
        <v>187</v>
      </c>
      <c r="BV83" s="3" t="s">
        <v>277</v>
      </c>
      <c r="BX83" s="4" t="s">
        <v>1021</v>
      </c>
    </row>
    <row r="84" spans="1:76" ht="14.25" customHeight="1" x14ac:dyDescent="0.3">
      <c r="A84" s="3" t="s">
        <v>210</v>
      </c>
      <c r="B84" s="3" t="s">
        <v>211</v>
      </c>
      <c r="C84" s="3" t="s">
        <v>409</v>
      </c>
      <c r="E84" s="3" t="s">
        <v>212</v>
      </c>
      <c r="F84" s="3" t="s">
        <v>1033</v>
      </c>
      <c r="G84" s="3" t="s">
        <v>178</v>
      </c>
      <c r="H84" s="3" t="s">
        <v>1491</v>
      </c>
      <c r="I84" s="3" t="s">
        <v>1492</v>
      </c>
      <c r="J84" s="3" t="s">
        <v>184</v>
      </c>
      <c r="Y84" s="3" t="s">
        <v>184</v>
      </c>
      <c r="AA84" s="3" t="s">
        <v>184</v>
      </c>
      <c r="AF84" s="3" t="s">
        <v>1493</v>
      </c>
      <c r="AI84" s="3" t="s">
        <v>187</v>
      </c>
      <c r="AJ84" s="3" t="s">
        <v>188</v>
      </c>
      <c r="AL84" s="3" t="s">
        <v>422</v>
      </c>
      <c r="AM84" s="3">
        <v>2</v>
      </c>
      <c r="AN84" s="3">
        <v>41400</v>
      </c>
      <c r="AO84" s="3">
        <v>41460</v>
      </c>
      <c r="AP84" s="3">
        <v>41400</v>
      </c>
      <c r="AQ84" s="3" t="s">
        <v>193</v>
      </c>
      <c r="AR84" s="3">
        <v>91271.38</v>
      </c>
      <c r="AS84" s="3">
        <v>246432.73</v>
      </c>
      <c r="AT84" s="3">
        <v>0</v>
      </c>
      <c r="AU84" s="3">
        <v>0</v>
      </c>
      <c r="AV84" s="3">
        <v>246432.73</v>
      </c>
      <c r="AW84" s="3" t="s">
        <v>132</v>
      </c>
      <c r="AX84" s="3" t="s">
        <v>1455</v>
      </c>
      <c r="AY84" s="3" t="s">
        <v>137</v>
      </c>
      <c r="BA84" s="3" t="s">
        <v>1495</v>
      </c>
      <c r="BB84" s="3" t="s">
        <v>146</v>
      </c>
      <c r="BC84" s="3" t="s">
        <v>211</v>
      </c>
      <c r="BT84" s="3" t="s">
        <v>1034</v>
      </c>
      <c r="BU84" s="3" t="s">
        <v>187</v>
      </c>
      <c r="BV84" s="3" t="s">
        <v>277</v>
      </c>
      <c r="BX84" s="4" t="s">
        <v>1035</v>
      </c>
    </row>
    <row r="85" spans="1:76" ht="14.25" customHeight="1" x14ac:dyDescent="0.3">
      <c r="A85" s="3" t="s">
        <v>210</v>
      </c>
      <c r="B85" s="3" t="s">
        <v>211</v>
      </c>
      <c r="C85" s="3" t="s">
        <v>409</v>
      </c>
      <c r="E85" s="3" t="s">
        <v>212</v>
      </c>
      <c r="F85" s="3" t="s">
        <v>1065</v>
      </c>
      <c r="G85" s="3" t="s">
        <v>178</v>
      </c>
      <c r="H85" s="3" t="s">
        <v>1507</v>
      </c>
      <c r="I85" s="3" t="s">
        <v>1508</v>
      </c>
      <c r="Y85" s="3" t="s">
        <v>184</v>
      </c>
      <c r="AA85" s="3" t="s">
        <v>184</v>
      </c>
      <c r="AI85" s="3" t="s">
        <v>187</v>
      </c>
      <c r="AJ85" s="3" t="s">
        <v>188</v>
      </c>
      <c r="AL85" s="3" t="s">
        <v>422</v>
      </c>
      <c r="AM85" s="3">
        <v>1</v>
      </c>
      <c r="AN85" s="3">
        <v>20700</v>
      </c>
      <c r="AO85" s="3">
        <v>20830</v>
      </c>
      <c r="AP85" s="3">
        <v>20700</v>
      </c>
      <c r="AQ85" s="3" t="s">
        <v>193</v>
      </c>
      <c r="AR85" s="3">
        <v>45635.69</v>
      </c>
      <c r="AS85" s="3">
        <v>129605.35799999999</v>
      </c>
      <c r="AT85" s="3">
        <v>0</v>
      </c>
      <c r="AU85" s="3">
        <v>0</v>
      </c>
      <c r="AV85" s="3">
        <v>129605.35799999999</v>
      </c>
      <c r="AW85" s="3" t="s">
        <v>132</v>
      </c>
      <c r="AX85" s="3" t="s">
        <v>1066</v>
      </c>
      <c r="AY85" s="3" t="s">
        <v>137</v>
      </c>
      <c r="BA85" s="3" t="s">
        <v>1517</v>
      </c>
      <c r="BB85" s="3" t="s">
        <v>146</v>
      </c>
      <c r="BC85" s="3" t="s">
        <v>211</v>
      </c>
      <c r="BE85" s="3" t="s">
        <v>1068</v>
      </c>
      <c r="BF85" s="3" t="s">
        <v>143</v>
      </c>
      <c r="BH85" s="3" t="s">
        <v>144</v>
      </c>
      <c r="BI85" s="3" t="s">
        <v>146</v>
      </c>
      <c r="BK85" s="3" t="s">
        <v>147</v>
      </c>
      <c r="BL85" s="3">
        <v>139645.21</v>
      </c>
      <c r="BM85" s="3">
        <v>10039.85</v>
      </c>
      <c r="BN85" s="3">
        <v>129605.35799999999</v>
      </c>
      <c r="BO85" s="3">
        <v>20700</v>
      </c>
      <c r="BP85" s="3">
        <v>20830</v>
      </c>
      <c r="BQ85" s="3">
        <v>1</v>
      </c>
      <c r="BR85" s="3" t="s">
        <v>646</v>
      </c>
      <c r="BS85" s="3" t="s">
        <v>216</v>
      </c>
      <c r="BT85" s="3" t="s">
        <v>1520</v>
      </c>
      <c r="BU85" s="3" t="s">
        <v>184</v>
      </c>
      <c r="BV85" s="3" t="s">
        <v>204</v>
      </c>
      <c r="BW85" s="3" t="s">
        <v>204</v>
      </c>
      <c r="BX85" s="4" t="s">
        <v>1072</v>
      </c>
    </row>
    <row r="86" spans="1:76" ht="14.25" customHeight="1" x14ac:dyDescent="0.3">
      <c r="A86" s="3" t="s">
        <v>210</v>
      </c>
      <c r="B86" s="3" t="s">
        <v>211</v>
      </c>
      <c r="C86" s="3" t="s">
        <v>409</v>
      </c>
      <c r="E86" s="3" t="s">
        <v>212</v>
      </c>
      <c r="F86" s="3" t="s">
        <v>1084</v>
      </c>
      <c r="G86" s="3" t="s">
        <v>178</v>
      </c>
      <c r="H86" s="3" t="s">
        <v>1535</v>
      </c>
      <c r="I86" s="3" t="s">
        <v>1508</v>
      </c>
      <c r="Y86" s="3" t="s">
        <v>184</v>
      </c>
      <c r="AA86" s="3" t="s">
        <v>184</v>
      </c>
      <c r="AI86" s="3" t="s">
        <v>187</v>
      </c>
      <c r="AJ86" s="3" t="s">
        <v>188</v>
      </c>
      <c r="AL86" s="3" t="s">
        <v>422</v>
      </c>
      <c r="AM86" s="3">
        <v>1</v>
      </c>
      <c r="AN86" s="3">
        <v>20700</v>
      </c>
      <c r="AO86" s="3">
        <v>20850</v>
      </c>
      <c r="AP86" s="3">
        <v>20700</v>
      </c>
      <c r="AQ86" s="3" t="s">
        <v>193</v>
      </c>
      <c r="AR86" s="3">
        <v>45635.69</v>
      </c>
      <c r="AS86" s="3">
        <v>161550.33799999999</v>
      </c>
      <c r="AT86" s="3">
        <v>0</v>
      </c>
      <c r="AU86" s="3">
        <v>0</v>
      </c>
      <c r="AV86" s="3">
        <v>161550.33799999999</v>
      </c>
      <c r="AW86" s="3" t="s">
        <v>132</v>
      </c>
      <c r="AX86" s="3" t="s">
        <v>1066</v>
      </c>
      <c r="AY86" s="3" t="s">
        <v>137</v>
      </c>
      <c r="BA86" s="3" t="s">
        <v>1541</v>
      </c>
      <c r="BB86" s="3" t="s">
        <v>146</v>
      </c>
      <c r="BC86" s="3" t="s">
        <v>211</v>
      </c>
      <c r="BE86" s="3" t="s">
        <v>1068</v>
      </c>
      <c r="BF86" s="3" t="s">
        <v>143</v>
      </c>
      <c r="BH86" s="3" t="s">
        <v>144</v>
      </c>
      <c r="BI86" s="3" t="s">
        <v>146</v>
      </c>
      <c r="BK86" s="3" t="s">
        <v>147</v>
      </c>
      <c r="BL86" s="3">
        <v>171590.19</v>
      </c>
      <c r="BM86" s="3">
        <v>10039.85</v>
      </c>
      <c r="BN86" s="3">
        <v>161550.33799999999</v>
      </c>
      <c r="BO86" s="3">
        <v>20700</v>
      </c>
      <c r="BP86" s="3">
        <v>20850</v>
      </c>
      <c r="BQ86" s="3">
        <v>1</v>
      </c>
      <c r="BR86" s="3" t="s">
        <v>646</v>
      </c>
      <c r="BS86" s="3" t="s">
        <v>216</v>
      </c>
      <c r="BT86" s="3" t="s">
        <v>1543</v>
      </c>
      <c r="BU86" s="3" t="s">
        <v>184</v>
      </c>
      <c r="BV86" s="3" t="s">
        <v>204</v>
      </c>
      <c r="BW86" s="3" t="s">
        <v>204</v>
      </c>
      <c r="BX86" s="4" t="s">
        <v>1085</v>
      </c>
    </row>
    <row r="87" spans="1:76" ht="14.25" customHeight="1" x14ac:dyDescent="0.3">
      <c r="A87" s="3" t="s">
        <v>197</v>
      </c>
      <c r="B87" s="3" t="s">
        <v>198</v>
      </c>
      <c r="C87" s="3" t="s">
        <v>315</v>
      </c>
      <c r="D87" s="3" t="s">
        <v>318</v>
      </c>
      <c r="E87" s="3" t="s">
        <v>297</v>
      </c>
      <c r="F87" s="3" t="s">
        <v>1093</v>
      </c>
      <c r="G87" s="3" t="s">
        <v>178</v>
      </c>
      <c r="H87" s="3" t="s">
        <v>1550</v>
      </c>
      <c r="I87" s="3" t="s">
        <v>1552</v>
      </c>
      <c r="J87" s="3" t="s">
        <v>184</v>
      </c>
      <c r="O87" s="3" t="s">
        <v>184</v>
      </c>
      <c r="Y87" s="3" t="s">
        <v>184</v>
      </c>
      <c r="Z87" s="3" t="s">
        <v>184</v>
      </c>
      <c r="AB87" s="3" t="s">
        <v>184</v>
      </c>
      <c r="AH87" s="3">
        <v>69</v>
      </c>
      <c r="AI87" s="3" t="s">
        <v>187</v>
      </c>
      <c r="AJ87" s="3" t="s">
        <v>188</v>
      </c>
      <c r="AL87" s="3" t="s">
        <v>190</v>
      </c>
      <c r="AM87" s="3">
        <v>188</v>
      </c>
      <c r="AN87" s="3">
        <v>12972</v>
      </c>
      <c r="AO87" s="3">
        <v>13132.65</v>
      </c>
      <c r="AP87" s="3">
        <v>12972</v>
      </c>
      <c r="AQ87" s="3" t="s">
        <v>193</v>
      </c>
      <c r="AR87" s="3">
        <v>28598.51</v>
      </c>
      <c r="AS87" s="3">
        <v>84365.604999999996</v>
      </c>
      <c r="AT87" s="3">
        <v>0</v>
      </c>
      <c r="AU87" s="3">
        <v>0</v>
      </c>
      <c r="AV87" s="3">
        <v>84365.604999999996</v>
      </c>
      <c r="AW87" s="3" t="s">
        <v>205</v>
      </c>
      <c r="AX87" s="3" t="s">
        <v>1095</v>
      </c>
      <c r="AY87" s="3" t="s">
        <v>137</v>
      </c>
      <c r="BA87" s="3" t="s">
        <v>1554</v>
      </c>
      <c r="BB87" s="3" t="s">
        <v>146</v>
      </c>
      <c r="BC87" s="3" t="s">
        <v>198</v>
      </c>
      <c r="BD87" s="3" t="s">
        <v>140</v>
      </c>
      <c r="BE87" s="3" t="s">
        <v>1097</v>
      </c>
      <c r="BF87" s="3" t="s">
        <v>143</v>
      </c>
      <c r="BH87" s="3" t="s">
        <v>390</v>
      </c>
      <c r="BI87" s="3" t="s">
        <v>146</v>
      </c>
      <c r="BJ87" s="3" t="s">
        <v>335</v>
      </c>
      <c r="BK87" s="3" t="s">
        <v>147</v>
      </c>
      <c r="BL87" s="3">
        <v>123407.14</v>
      </c>
      <c r="BM87" s="3">
        <v>0</v>
      </c>
      <c r="BN87" s="3">
        <v>123407.14</v>
      </c>
      <c r="BO87" s="3">
        <v>18975</v>
      </c>
      <c r="BP87" s="3">
        <v>19210</v>
      </c>
      <c r="BQ87" s="3">
        <v>275</v>
      </c>
      <c r="BR87" s="3" t="s">
        <v>155</v>
      </c>
      <c r="BS87" s="3" t="s">
        <v>337</v>
      </c>
      <c r="BT87" s="3" t="s">
        <v>1557</v>
      </c>
      <c r="BU87" s="3" t="s">
        <v>184</v>
      </c>
      <c r="BV87" s="3" t="s">
        <v>204</v>
      </c>
      <c r="BW87" s="3" t="s">
        <v>204</v>
      </c>
      <c r="BX87" s="4" t="s">
        <v>822</v>
      </c>
    </row>
    <row r="88" spans="1:76" ht="14.25" customHeight="1" x14ac:dyDescent="0.3">
      <c r="A88" s="3" t="s">
        <v>197</v>
      </c>
      <c r="B88" s="3" t="s">
        <v>198</v>
      </c>
      <c r="C88" s="3" t="s">
        <v>315</v>
      </c>
      <c r="D88" s="3" t="s">
        <v>318</v>
      </c>
      <c r="E88" s="3" t="s">
        <v>297</v>
      </c>
      <c r="F88" s="3" t="s">
        <v>1093</v>
      </c>
      <c r="G88" s="3" t="s">
        <v>352</v>
      </c>
      <c r="H88" s="3" t="s">
        <v>1568</v>
      </c>
      <c r="I88" s="3" t="s">
        <v>1552</v>
      </c>
      <c r="J88" s="3" t="s">
        <v>184</v>
      </c>
      <c r="O88" s="3" t="s">
        <v>184</v>
      </c>
      <c r="Y88" s="3" t="s">
        <v>184</v>
      </c>
      <c r="Z88" s="3" t="s">
        <v>184</v>
      </c>
      <c r="AB88" s="3" t="s">
        <v>184</v>
      </c>
      <c r="AH88" s="3">
        <v>30</v>
      </c>
      <c r="AI88" s="3" t="s">
        <v>187</v>
      </c>
      <c r="AJ88" s="3" t="s">
        <v>188</v>
      </c>
      <c r="AL88" s="3" t="s">
        <v>190</v>
      </c>
      <c r="AM88" s="3">
        <v>87</v>
      </c>
      <c r="AN88" s="3">
        <v>6003</v>
      </c>
      <c r="AO88" s="3">
        <v>6077.34</v>
      </c>
      <c r="AP88" s="3">
        <v>6003</v>
      </c>
      <c r="AQ88" s="3" t="s">
        <v>193</v>
      </c>
      <c r="AR88" s="3">
        <v>13234.42</v>
      </c>
      <c r="AS88" s="3">
        <v>39041.535000000003</v>
      </c>
      <c r="AT88" s="3">
        <v>0</v>
      </c>
      <c r="AU88" s="3">
        <v>0</v>
      </c>
      <c r="AV88" s="3">
        <v>39041.535000000003</v>
      </c>
      <c r="AW88" s="3" t="s">
        <v>205</v>
      </c>
      <c r="AX88" s="3" t="s">
        <v>1095</v>
      </c>
      <c r="AY88" s="3" t="s">
        <v>137</v>
      </c>
      <c r="BA88" s="3" t="s">
        <v>1554</v>
      </c>
      <c r="BB88" s="3" t="s">
        <v>146</v>
      </c>
      <c r="BC88" s="3" t="s">
        <v>198</v>
      </c>
      <c r="BD88" s="3" t="s">
        <v>140</v>
      </c>
      <c r="BE88" s="3" t="s">
        <v>1097</v>
      </c>
      <c r="BF88" s="3" t="s">
        <v>143</v>
      </c>
      <c r="BH88" s="3" t="s">
        <v>390</v>
      </c>
      <c r="BI88" s="3" t="s">
        <v>146</v>
      </c>
      <c r="BJ88" s="3" t="s">
        <v>335</v>
      </c>
      <c r="BK88" s="3" t="s">
        <v>147</v>
      </c>
      <c r="BL88" s="3">
        <v>123407.14</v>
      </c>
      <c r="BM88" s="3">
        <v>0</v>
      </c>
      <c r="BN88" s="3">
        <v>123407.14</v>
      </c>
      <c r="BO88" s="3">
        <v>18975</v>
      </c>
      <c r="BP88" s="3">
        <v>19210</v>
      </c>
      <c r="BQ88" s="3">
        <v>275</v>
      </c>
      <c r="BR88" s="3" t="s">
        <v>155</v>
      </c>
      <c r="BS88" s="3" t="s">
        <v>337</v>
      </c>
      <c r="BT88" s="3" t="s">
        <v>1573</v>
      </c>
      <c r="BU88" s="3" t="s">
        <v>184</v>
      </c>
      <c r="BV88" s="3" t="s">
        <v>204</v>
      </c>
      <c r="BW88" s="3" t="s">
        <v>204</v>
      </c>
      <c r="BX88" s="4" t="s">
        <v>822</v>
      </c>
    </row>
    <row r="89" spans="1:76" ht="14.25" customHeight="1" x14ac:dyDescent="0.3">
      <c r="A89" s="3" t="s">
        <v>29</v>
      </c>
      <c r="B89" s="3" t="s">
        <v>95</v>
      </c>
      <c r="C89" s="3" t="s">
        <v>176</v>
      </c>
      <c r="E89" s="3" t="s">
        <v>212</v>
      </c>
      <c r="F89" s="3" t="s">
        <v>1116</v>
      </c>
      <c r="G89" s="3" t="s">
        <v>178</v>
      </c>
      <c r="H89" s="3" t="s">
        <v>1262</v>
      </c>
      <c r="I89" s="3" t="s">
        <v>862</v>
      </c>
      <c r="Z89" s="3" t="s">
        <v>184</v>
      </c>
      <c r="AB89" s="3" t="s">
        <v>184</v>
      </c>
      <c r="AI89" s="3" t="s">
        <v>187</v>
      </c>
      <c r="AJ89" s="3" t="s">
        <v>188</v>
      </c>
      <c r="AL89" s="3" t="s">
        <v>518</v>
      </c>
      <c r="AM89" s="3">
        <v>275</v>
      </c>
      <c r="AN89" s="3">
        <v>18975</v>
      </c>
      <c r="AO89" s="3">
        <v>19120</v>
      </c>
      <c r="AP89" s="3">
        <v>18975</v>
      </c>
      <c r="AQ89" s="3" t="s">
        <v>193</v>
      </c>
      <c r="AR89" s="3">
        <v>41832.71</v>
      </c>
      <c r="AS89" s="3">
        <v>146979.23000000001</v>
      </c>
      <c r="AT89" s="3">
        <v>0</v>
      </c>
      <c r="AU89" s="3">
        <v>0</v>
      </c>
      <c r="AV89" s="3">
        <v>146979.23000000001</v>
      </c>
      <c r="AW89" s="3" t="s">
        <v>132</v>
      </c>
      <c r="AX89" s="3" t="s">
        <v>1117</v>
      </c>
      <c r="AY89" s="3" t="s">
        <v>137</v>
      </c>
      <c r="BA89" s="3" t="s">
        <v>1578</v>
      </c>
      <c r="BB89" s="3" t="s">
        <v>146</v>
      </c>
      <c r="BC89" s="3" t="s">
        <v>95</v>
      </c>
      <c r="BD89" s="3" t="s">
        <v>140</v>
      </c>
      <c r="BE89" s="3" t="s">
        <v>1119</v>
      </c>
      <c r="BF89" s="3" t="s">
        <v>143</v>
      </c>
      <c r="BH89" s="3" t="s">
        <v>365</v>
      </c>
      <c r="BI89" s="3" t="s">
        <v>146</v>
      </c>
      <c r="BJ89" s="3" t="s">
        <v>335</v>
      </c>
      <c r="BK89" s="3" t="s">
        <v>147</v>
      </c>
      <c r="BL89" s="3">
        <v>146979.23000000001</v>
      </c>
      <c r="BM89" s="3">
        <v>0</v>
      </c>
      <c r="BN89" s="3">
        <v>146979.23000000001</v>
      </c>
      <c r="BO89" s="3">
        <v>18975</v>
      </c>
      <c r="BP89" s="3">
        <v>19120</v>
      </c>
      <c r="BQ89" s="3">
        <v>275</v>
      </c>
      <c r="BR89" s="3" t="s">
        <v>714</v>
      </c>
      <c r="BS89" s="3" t="s">
        <v>716</v>
      </c>
      <c r="BT89" s="3" t="s">
        <v>1582</v>
      </c>
      <c r="BU89" s="3" t="s">
        <v>184</v>
      </c>
      <c r="BV89" s="3" t="s">
        <v>204</v>
      </c>
      <c r="BW89" s="3" t="s">
        <v>204</v>
      </c>
      <c r="BX89" s="4" t="s">
        <v>1120</v>
      </c>
    </row>
    <row r="90" spans="1:76" ht="14.25" customHeight="1" x14ac:dyDescent="0.3">
      <c r="A90" s="3" t="s">
        <v>241</v>
      </c>
      <c r="B90" s="3" t="s">
        <v>242</v>
      </c>
      <c r="C90" s="3" t="s">
        <v>478</v>
      </c>
      <c r="E90" s="3" t="s">
        <v>212</v>
      </c>
      <c r="F90" s="3" t="s">
        <v>1050</v>
      </c>
      <c r="G90" s="3" t="s">
        <v>178</v>
      </c>
      <c r="H90" s="3" t="s">
        <v>547</v>
      </c>
      <c r="I90" s="3" t="s">
        <v>439</v>
      </c>
      <c r="Y90" s="3" t="s">
        <v>184</v>
      </c>
      <c r="Z90" s="3" t="s">
        <v>184</v>
      </c>
      <c r="AB90" s="3" t="s">
        <v>184</v>
      </c>
      <c r="AI90" s="3" t="s">
        <v>187</v>
      </c>
      <c r="AJ90" s="3" t="s">
        <v>188</v>
      </c>
      <c r="AL90" s="3" t="s">
        <v>518</v>
      </c>
      <c r="AM90" s="3">
        <v>285</v>
      </c>
      <c r="AN90" s="3">
        <v>19665</v>
      </c>
      <c r="AO90" s="3">
        <v>19890</v>
      </c>
      <c r="AP90" s="3">
        <v>19665</v>
      </c>
      <c r="AQ90" s="3" t="s">
        <v>193</v>
      </c>
      <c r="AR90" s="3">
        <v>19665</v>
      </c>
      <c r="AS90" s="3">
        <v>146034</v>
      </c>
      <c r="AT90" s="3">
        <v>0</v>
      </c>
      <c r="AU90" s="3">
        <v>0</v>
      </c>
      <c r="AV90" s="3">
        <v>146034</v>
      </c>
      <c r="AW90" s="3" t="s">
        <v>132</v>
      </c>
      <c r="AX90" s="3" t="s">
        <v>949</v>
      </c>
      <c r="AY90" s="3" t="s">
        <v>137</v>
      </c>
      <c r="BA90" s="3" t="s">
        <v>1593</v>
      </c>
      <c r="BB90" s="3" t="s">
        <v>146</v>
      </c>
      <c r="BC90" s="3" t="s">
        <v>242</v>
      </c>
      <c r="BT90" s="3" t="s">
        <v>1052</v>
      </c>
      <c r="BU90" s="3" t="s">
        <v>187</v>
      </c>
      <c r="BV90" s="3" t="s">
        <v>277</v>
      </c>
      <c r="BX90" s="4" t="s">
        <v>1053</v>
      </c>
    </row>
    <row r="91" spans="1:76" ht="14.25" customHeight="1" x14ac:dyDescent="0.3">
      <c r="A91" s="3" t="s">
        <v>29</v>
      </c>
      <c r="B91" s="3" t="s">
        <v>95</v>
      </c>
      <c r="C91" s="3" t="s">
        <v>176</v>
      </c>
      <c r="E91" s="3" t="s">
        <v>212</v>
      </c>
      <c r="F91" s="3" t="s">
        <v>1069</v>
      </c>
      <c r="G91" s="3" t="s">
        <v>178</v>
      </c>
      <c r="H91" s="3" t="s">
        <v>1602</v>
      </c>
      <c r="I91" s="3" t="s">
        <v>1025</v>
      </c>
      <c r="O91" s="3" t="s">
        <v>184</v>
      </c>
      <c r="Y91" s="3" t="s">
        <v>184</v>
      </c>
      <c r="AA91" s="3" t="s">
        <v>184</v>
      </c>
      <c r="AB91" s="3" t="s">
        <v>184</v>
      </c>
      <c r="AI91" s="3" t="s">
        <v>187</v>
      </c>
      <c r="AJ91" s="3" t="s">
        <v>188</v>
      </c>
      <c r="AL91" s="3" t="s">
        <v>190</v>
      </c>
      <c r="AM91" s="3">
        <v>1</v>
      </c>
      <c r="AN91" s="3">
        <v>20700</v>
      </c>
      <c r="AO91" s="3">
        <v>20790</v>
      </c>
      <c r="AP91" s="3">
        <v>20700</v>
      </c>
      <c r="AQ91" s="3" t="s">
        <v>193</v>
      </c>
      <c r="AR91" s="3">
        <v>45635.68</v>
      </c>
      <c r="AS91" s="3">
        <v>130061.69</v>
      </c>
      <c r="AT91" s="3">
        <v>0</v>
      </c>
      <c r="AU91" s="3">
        <v>0</v>
      </c>
      <c r="AV91" s="3">
        <v>130061.69</v>
      </c>
      <c r="AW91" s="3" t="s">
        <v>132</v>
      </c>
      <c r="AX91" s="3" t="s">
        <v>1606</v>
      </c>
      <c r="AY91" s="3" t="s">
        <v>137</v>
      </c>
      <c r="BA91" s="3" t="s">
        <v>1607</v>
      </c>
      <c r="BB91" s="3" t="s">
        <v>146</v>
      </c>
      <c r="BC91" s="3" t="s">
        <v>95</v>
      </c>
      <c r="BT91" s="3" t="s">
        <v>1070</v>
      </c>
      <c r="BU91" s="3" t="s">
        <v>187</v>
      </c>
      <c r="BV91" s="3" t="s">
        <v>277</v>
      </c>
      <c r="BX91" s="4" t="s">
        <v>1071</v>
      </c>
    </row>
    <row r="92" spans="1:76" ht="14.25" customHeight="1" x14ac:dyDescent="0.3">
      <c r="A92" s="3" t="s">
        <v>217</v>
      </c>
      <c r="B92" s="3" t="s">
        <v>218</v>
      </c>
      <c r="C92" s="3" t="s">
        <v>437</v>
      </c>
      <c r="E92" s="3" t="s">
        <v>212</v>
      </c>
      <c r="F92" s="3" t="s">
        <v>1130</v>
      </c>
      <c r="G92" s="3" t="s">
        <v>178</v>
      </c>
      <c r="H92" s="3" t="s">
        <v>1620</v>
      </c>
      <c r="I92" s="3" t="s">
        <v>1621</v>
      </c>
      <c r="Y92" s="3" t="s">
        <v>184</v>
      </c>
      <c r="Z92" s="3" t="s">
        <v>184</v>
      </c>
      <c r="AB92" s="3" t="s">
        <v>184</v>
      </c>
      <c r="AH92" s="3">
        <v>0</v>
      </c>
      <c r="AI92" s="3" t="s">
        <v>184</v>
      </c>
      <c r="AJ92" s="3" t="s">
        <v>188</v>
      </c>
      <c r="AL92" s="3" t="s">
        <v>190</v>
      </c>
      <c r="AM92" s="3">
        <v>280</v>
      </c>
      <c r="AN92" s="3">
        <v>19320</v>
      </c>
      <c r="AO92" s="3">
        <v>19620</v>
      </c>
      <c r="AP92" s="3">
        <v>19320</v>
      </c>
      <c r="AQ92" s="3" t="s">
        <v>193</v>
      </c>
      <c r="AR92" s="3">
        <v>42593.31</v>
      </c>
      <c r="AS92" s="3">
        <v>125650.26</v>
      </c>
      <c r="AT92" s="3">
        <v>0</v>
      </c>
      <c r="AU92" s="3">
        <v>0</v>
      </c>
      <c r="AV92" s="3">
        <v>125650.26</v>
      </c>
      <c r="AW92" s="3" t="s">
        <v>132</v>
      </c>
      <c r="AX92" s="3" t="s">
        <v>1131</v>
      </c>
      <c r="AY92" s="3" t="s">
        <v>137</v>
      </c>
      <c r="BA92" s="3" t="s">
        <v>1623</v>
      </c>
      <c r="BB92" s="3" t="s">
        <v>146</v>
      </c>
      <c r="BC92" s="3" t="s">
        <v>218</v>
      </c>
      <c r="BD92" s="3" t="s">
        <v>140</v>
      </c>
      <c r="BE92" s="3" t="s">
        <v>1132</v>
      </c>
      <c r="BF92" s="3" t="s">
        <v>143</v>
      </c>
      <c r="BH92" s="3" t="s">
        <v>365</v>
      </c>
      <c r="BI92" s="3" t="s">
        <v>146</v>
      </c>
      <c r="BK92" s="3" t="s">
        <v>556</v>
      </c>
      <c r="BL92" s="3">
        <v>146946.92000000001</v>
      </c>
      <c r="BM92" s="3">
        <v>21296.66</v>
      </c>
      <c r="BN92" s="3">
        <v>125650.26</v>
      </c>
      <c r="BO92" s="3">
        <v>19320</v>
      </c>
      <c r="BP92" s="3">
        <v>19620</v>
      </c>
      <c r="BQ92" s="3">
        <v>280</v>
      </c>
      <c r="BR92" s="3" t="s">
        <v>155</v>
      </c>
      <c r="BS92" s="3" t="s">
        <v>156</v>
      </c>
      <c r="BT92" s="3" t="s">
        <v>1624</v>
      </c>
      <c r="BU92" s="3" t="s">
        <v>184</v>
      </c>
      <c r="BV92" s="3" t="s">
        <v>204</v>
      </c>
      <c r="BW92" s="3" t="s">
        <v>204</v>
      </c>
      <c r="BX92" s="4" t="s">
        <v>1138</v>
      </c>
    </row>
    <row r="93" spans="1:76" ht="14.25" customHeight="1" x14ac:dyDescent="0.3">
      <c r="A93" s="3" t="s">
        <v>217</v>
      </c>
      <c r="B93" s="3" t="s">
        <v>218</v>
      </c>
      <c r="C93" s="3" t="s">
        <v>437</v>
      </c>
      <c r="E93" s="3" t="s">
        <v>212</v>
      </c>
      <c r="F93" s="3" t="s">
        <v>1080</v>
      </c>
      <c r="G93" s="3" t="s">
        <v>178</v>
      </c>
      <c r="H93" s="3" t="s">
        <v>1638</v>
      </c>
      <c r="I93" s="3" t="s">
        <v>1639</v>
      </c>
      <c r="J93" s="3" t="s">
        <v>184</v>
      </c>
      <c r="O93" s="3" t="s">
        <v>184</v>
      </c>
      <c r="Y93" s="3" t="s">
        <v>184</v>
      </c>
      <c r="AA93" s="3" t="s">
        <v>184</v>
      </c>
      <c r="AF93" s="3" t="s">
        <v>1640</v>
      </c>
      <c r="AI93" s="3" t="s">
        <v>187</v>
      </c>
      <c r="AJ93" s="3" t="s">
        <v>188</v>
      </c>
      <c r="AL93" s="3" t="s">
        <v>190</v>
      </c>
      <c r="AM93" s="3">
        <v>1</v>
      </c>
      <c r="AN93" s="3">
        <v>20700</v>
      </c>
      <c r="AO93" s="3">
        <v>20730</v>
      </c>
      <c r="AP93" s="3">
        <v>20700</v>
      </c>
      <c r="AQ93" s="3" t="s">
        <v>193</v>
      </c>
      <c r="AR93" s="3">
        <v>45635.69</v>
      </c>
      <c r="AS93" s="3">
        <v>167026.63</v>
      </c>
      <c r="AT93" s="3">
        <v>0</v>
      </c>
      <c r="AU93" s="3">
        <v>0</v>
      </c>
      <c r="AV93" s="3">
        <v>167026.63</v>
      </c>
      <c r="AW93" s="3" t="s">
        <v>132</v>
      </c>
      <c r="AX93" s="3" t="s">
        <v>1131</v>
      </c>
      <c r="AY93" s="3" t="s">
        <v>137</v>
      </c>
      <c r="BA93" s="3" t="s">
        <v>1642</v>
      </c>
      <c r="BB93" s="3" t="s">
        <v>146</v>
      </c>
      <c r="BC93" s="3" t="s">
        <v>218</v>
      </c>
      <c r="BT93" s="3" t="s">
        <v>1082</v>
      </c>
      <c r="BU93" s="3" t="s">
        <v>187</v>
      </c>
      <c r="BV93" s="3" t="s">
        <v>277</v>
      </c>
      <c r="BX93" s="4" t="s">
        <v>1083</v>
      </c>
    </row>
    <row r="94" spans="1:76" ht="14.25" customHeight="1" x14ac:dyDescent="0.3">
      <c r="A94" s="3" t="s">
        <v>29</v>
      </c>
      <c r="B94" s="3" t="s">
        <v>95</v>
      </c>
      <c r="C94" s="3" t="s">
        <v>176</v>
      </c>
      <c r="E94" s="3" t="s">
        <v>212</v>
      </c>
      <c r="F94" s="3" t="s">
        <v>1147</v>
      </c>
      <c r="G94" s="3" t="s">
        <v>178</v>
      </c>
      <c r="H94" s="3" t="s">
        <v>1653</v>
      </c>
      <c r="I94" s="3" t="s">
        <v>1025</v>
      </c>
      <c r="O94" s="3" t="s">
        <v>184</v>
      </c>
      <c r="Y94" s="3" t="s">
        <v>184</v>
      </c>
      <c r="AA94" s="3" t="s">
        <v>184</v>
      </c>
      <c r="AB94" s="3" t="s">
        <v>184</v>
      </c>
      <c r="AI94" s="3" t="s">
        <v>187</v>
      </c>
      <c r="AJ94" s="3" t="s">
        <v>188</v>
      </c>
      <c r="AL94" s="3" t="s">
        <v>190</v>
      </c>
      <c r="AM94" s="3">
        <v>275</v>
      </c>
      <c r="AN94" s="3">
        <v>18975</v>
      </c>
      <c r="AO94" s="3">
        <v>19210</v>
      </c>
      <c r="AP94" s="3">
        <v>18975</v>
      </c>
      <c r="AQ94" s="3" t="s">
        <v>193</v>
      </c>
      <c r="AR94" s="3">
        <v>41832.71</v>
      </c>
      <c r="AS94" s="3">
        <v>138152.51999999999</v>
      </c>
      <c r="AT94" s="3">
        <v>0</v>
      </c>
      <c r="AU94" s="3">
        <v>0</v>
      </c>
      <c r="AV94" s="3">
        <v>138152.51999999999</v>
      </c>
      <c r="AW94" s="3" t="s">
        <v>132</v>
      </c>
      <c r="AX94" s="3" t="s">
        <v>1131</v>
      </c>
      <c r="AY94" s="3" t="s">
        <v>137</v>
      </c>
      <c r="BA94" s="3" t="s">
        <v>1654</v>
      </c>
      <c r="BB94" s="3" t="s">
        <v>146</v>
      </c>
      <c r="BC94" s="3" t="s">
        <v>95</v>
      </c>
      <c r="BE94" s="3" t="s">
        <v>1149</v>
      </c>
      <c r="BF94" s="3" t="s">
        <v>143</v>
      </c>
      <c r="BH94" s="3" t="s">
        <v>144</v>
      </c>
      <c r="BI94" s="3" t="s">
        <v>146</v>
      </c>
      <c r="BK94" s="3" t="s">
        <v>556</v>
      </c>
      <c r="BL94" s="3">
        <v>138152.51999999999</v>
      </c>
      <c r="BM94" s="3">
        <v>0</v>
      </c>
      <c r="BN94" s="3">
        <v>138152.51999999999</v>
      </c>
      <c r="BO94" s="3">
        <v>18975</v>
      </c>
      <c r="BP94" s="3">
        <v>19210</v>
      </c>
      <c r="BQ94" s="3">
        <v>275</v>
      </c>
      <c r="BR94" s="3" t="s">
        <v>155</v>
      </c>
      <c r="BS94" s="3" t="s">
        <v>156</v>
      </c>
      <c r="BT94" s="3" t="s">
        <v>1658</v>
      </c>
      <c r="BU94" s="3" t="s">
        <v>184</v>
      </c>
      <c r="BV94" s="3" t="s">
        <v>204</v>
      </c>
      <c r="BW94" s="3" t="s">
        <v>204</v>
      </c>
      <c r="BX94" s="4" t="s">
        <v>1155</v>
      </c>
    </row>
    <row r="95" spans="1:76" ht="14.25" customHeight="1" x14ac:dyDescent="0.3">
      <c r="A95" s="3" t="s">
        <v>29</v>
      </c>
      <c r="B95" s="3" t="s">
        <v>95</v>
      </c>
      <c r="C95" s="3" t="s">
        <v>176</v>
      </c>
      <c r="E95" s="3" t="s">
        <v>212</v>
      </c>
      <c r="F95" s="3" t="s">
        <v>1160</v>
      </c>
      <c r="G95" s="3" t="s">
        <v>178</v>
      </c>
      <c r="H95" s="3" t="s">
        <v>1670</v>
      </c>
      <c r="I95" s="3" t="s">
        <v>1671</v>
      </c>
      <c r="Y95" s="3" t="s">
        <v>184</v>
      </c>
      <c r="AA95" s="3" t="s">
        <v>184</v>
      </c>
      <c r="AB95" s="3" t="s">
        <v>184</v>
      </c>
      <c r="AI95" s="3" t="s">
        <v>187</v>
      </c>
      <c r="AJ95" s="3" t="s">
        <v>188</v>
      </c>
      <c r="AL95" s="3" t="s">
        <v>190</v>
      </c>
      <c r="AM95" s="3">
        <v>1</v>
      </c>
      <c r="AN95" s="3">
        <v>20700</v>
      </c>
      <c r="AO95" s="3">
        <v>20720</v>
      </c>
      <c r="AP95" s="3">
        <v>20700</v>
      </c>
      <c r="AQ95" s="3" t="s">
        <v>193</v>
      </c>
      <c r="AR95" s="3">
        <v>45635.68</v>
      </c>
      <c r="AS95" s="3">
        <v>137523.12400000001</v>
      </c>
      <c r="AT95" s="3">
        <v>0</v>
      </c>
      <c r="AU95" s="3">
        <v>0</v>
      </c>
      <c r="AV95" s="3">
        <v>137523.12400000001</v>
      </c>
      <c r="AW95" s="3" t="s">
        <v>132</v>
      </c>
      <c r="AX95" s="3" t="s">
        <v>1161</v>
      </c>
      <c r="AY95" s="3" t="s">
        <v>137</v>
      </c>
      <c r="BA95" s="3" t="s">
        <v>1675</v>
      </c>
      <c r="BB95" s="3" t="s">
        <v>146</v>
      </c>
      <c r="BC95" s="3" t="s">
        <v>95</v>
      </c>
      <c r="BD95" s="3" t="s">
        <v>140</v>
      </c>
      <c r="BE95" s="3" t="s">
        <v>1164</v>
      </c>
      <c r="BF95" s="3" t="s">
        <v>143</v>
      </c>
      <c r="BH95" s="3" t="s">
        <v>886</v>
      </c>
      <c r="BI95" s="3" t="s">
        <v>146</v>
      </c>
      <c r="BK95" s="3" t="s">
        <v>147</v>
      </c>
      <c r="BL95" s="3">
        <v>146650.26</v>
      </c>
      <c r="BM95" s="3">
        <v>9127.14</v>
      </c>
      <c r="BN95" s="3">
        <v>137523.12400000001</v>
      </c>
      <c r="BO95" s="3">
        <v>20700</v>
      </c>
      <c r="BP95" s="3">
        <v>20720</v>
      </c>
      <c r="BQ95" s="3">
        <v>1</v>
      </c>
      <c r="BR95" s="3" t="s">
        <v>888</v>
      </c>
      <c r="BS95" s="3" t="s">
        <v>269</v>
      </c>
      <c r="BT95" s="3" t="s">
        <v>1677</v>
      </c>
      <c r="BU95" s="3" t="s">
        <v>184</v>
      </c>
      <c r="BV95" s="3" t="s">
        <v>204</v>
      </c>
      <c r="BW95" s="3" t="s">
        <v>204</v>
      </c>
      <c r="BX95" s="4" t="s">
        <v>1168</v>
      </c>
    </row>
    <row r="96" spans="1:76" ht="14.25" customHeight="1" x14ac:dyDescent="0.3">
      <c r="A96" s="3" t="s">
        <v>210</v>
      </c>
      <c r="B96" s="3" t="s">
        <v>211</v>
      </c>
      <c r="C96" s="3" t="s">
        <v>409</v>
      </c>
      <c r="E96" s="3" t="s">
        <v>212</v>
      </c>
      <c r="F96" s="3" t="s">
        <v>1176</v>
      </c>
      <c r="G96" s="3" t="s">
        <v>178</v>
      </c>
      <c r="H96" s="3" t="s">
        <v>1687</v>
      </c>
      <c r="I96" s="3" t="s">
        <v>1508</v>
      </c>
      <c r="Y96" s="3" t="s">
        <v>184</v>
      </c>
      <c r="AA96" s="3" t="s">
        <v>184</v>
      </c>
      <c r="AI96" s="3" t="s">
        <v>187</v>
      </c>
      <c r="AJ96" s="3" t="s">
        <v>188</v>
      </c>
      <c r="AL96" s="3" t="s">
        <v>422</v>
      </c>
      <c r="AM96" s="3">
        <v>1</v>
      </c>
      <c r="AN96" s="3">
        <v>20700</v>
      </c>
      <c r="AO96" s="3">
        <v>20710</v>
      </c>
      <c r="AP96" s="3">
        <v>20700</v>
      </c>
      <c r="AQ96" s="3" t="s">
        <v>193</v>
      </c>
      <c r="AR96" s="3">
        <v>45635.69</v>
      </c>
      <c r="AS96" s="3">
        <v>168852.19</v>
      </c>
      <c r="AT96" s="3">
        <v>0</v>
      </c>
      <c r="AU96" s="3">
        <v>0</v>
      </c>
      <c r="AV96" s="3">
        <v>168852.19</v>
      </c>
      <c r="AW96" s="3" t="s">
        <v>132</v>
      </c>
      <c r="AX96" s="3" t="s">
        <v>1179</v>
      </c>
      <c r="AY96" s="3" t="s">
        <v>137</v>
      </c>
      <c r="BA96" s="3" t="s">
        <v>1691</v>
      </c>
      <c r="BB96" s="3" t="s">
        <v>146</v>
      </c>
      <c r="BC96" s="3" t="s">
        <v>211</v>
      </c>
      <c r="BD96" s="3" t="s">
        <v>291</v>
      </c>
      <c r="BE96" s="3" t="s">
        <v>1181</v>
      </c>
      <c r="BF96" s="3" t="s">
        <v>143</v>
      </c>
      <c r="BH96" s="3" t="s">
        <v>144</v>
      </c>
      <c r="BI96" s="3" t="s">
        <v>146</v>
      </c>
      <c r="BK96" s="3" t="s">
        <v>147</v>
      </c>
      <c r="BL96" s="3">
        <v>169308.41</v>
      </c>
      <c r="BM96" s="3">
        <v>456.22</v>
      </c>
      <c r="BN96" s="3">
        <v>168852.19</v>
      </c>
      <c r="BO96" s="3">
        <v>20700</v>
      </c>
      <c r="BP96" s="3">
        <v>20710</v>
      </c>
      <c r="BQ96" s="3">
        <v>1</v>
      </c>
      <c r="BR96" s="3" t="s">
        <v>646</v>
      </c>
      <c r="BS96" s="3" t="s">
        <v>216</v>
      </c>
      <c r="BT96" s="3" t="s">
        <v>1694</v>
      </c>
      <c r="BU96" s="3" t="s">
        <v>184</v>
      </c>
      <c r="BV96" s="3" t="s">
        <v>204</v>
      </c>
      <c r="BW96" s="3" t="s">
        <v>204</v>
      </c>
      <c r="BX96" s="4" t="s">
        <v>1184</v>
      </c>
    </row>
    <row r="97" spans="1:76" ht="14.25" customHeight="1" x14ac:dyDescent="0.3">
      <c r="A97" s="3" t="s">
        <v>210</v>
      </c>
      <c r="B97" s="3" t="s">
        <v>211</v>
      </c>
      <c r="C97" s="3" t="s">
        <v>409</v>
      </c>
      <c r="E97" s="3" t="s">
        <v>212</v>
      </c>
      <c r="F97" s="3" t="s">
        <v>1196</v>
      </c>
      <c r="G97" s="3" t="s">
        <v>178</v>
      </c>
      <c r="H97" s="3" t="s">
        <v>1702</v>
      </c>
      <c r="I97" s="3" t="s">
        <v>1508</v>
      </c>
      <c r="Y97" s="3" t="s">
        <v>184</v>
      </c>
      <c r="AA97" s="3" t="s">
        <v>184</v>
      </c>
      <c r="AI97" s="3" t="s">
        <v>187</v>
      </c>
      <c r="AJ97" s="3" t="s">
        <v>188</v>
      </c>
      <c r="AL97" s="3" t="s">
        <v>422</v>
      </c>
      <c r="AM97" s="3">
        <v>1</v>
      </c>
      <c r="AN97" s="3">
        <v>20700</v>
      </c>
      <c r="AO97" s="3">
        <v>20850</v>
      </c>
      <c r="AP97" s="3">
        <v>20700</v>
      </c>
      <c r="AQ97" s="3" t="s">
        <v>193</v>
      </c>
      <c r="AR97" s="3">
        <v>45635.69</v>
      </c>
      <c r="AS97" s="3">
        <v>168852.19</v>
      </c>
      <c r="AT97" s="3">
        <v>0</v>
      </c>
      <c r="AU97" s="3">
        <v>0</v>
      </c>
      <c r="AV97" s="3">
        <v>168852.19</v>
      </c>
      <c r="AW97" s="3" t="s">
        <v>132</v>
      </c>
      <c r="AX97" s="3" t="s">
        <v>1179</v>
      </c>
      <c r="AY97" s="3" t="s">
        <v>137</v>
      </c>
      <c r="BA97" s="3" t="s">
        <v>1703</v>
      </c>
      <c r="BB97" s="3" t="s">
        <v>146</v>
      </c>
      <c r="BC97" s="3" t="s">
        <v>211</v>
      </c>
      <c r="BD97" s="3" t="s">
        <v>291</v>
      </c>
      <c r="BE97" s="3" t="s">
        <v>1181</v>
      </c>
      <c r="BF97" s="3" t="s">
        <v>143</v>
      </c>
      <c r="BH97" s="3" t="s">
        <v>144</v>
      </c>
      <c r="BI97" s="3" t="s">
        <v>146</v>
      </c>
      <c r="BK97" s="3" t="s">
        <v>147</v>
      </c>
      <c r="BL97" s="3">
        <v>169308.41</v>
      </c>
      <c r="BM97" s="3">
        <v>456.22</v>
      </c>
      <c r="BN97" s="3">
        <v>168852.19</v>
      </c>
      <c r="BO97" s="3">
        <v>20700</v>
      </c>
      <c r="BP97" s="3">
        <v>20850</v>
      </c>
      <c r="BQ97" s="3">
        <v>1</v>
      </c>
      <c r="BR97" s="3" t="s">
        <v>646</v>
      </c>
      <c r="BS97" s="3" t="s">
        <v>216</v>
      </c>
      <c r="BT97" s="3" t="s">
        <v>1704</v>
      </c>
      <c r="BU97" s="3" t="s">
        <v>184</v>
      </c>
      <c r="BV97" s="3" t="s">
        <v>204</v>
      </c>
      <c r="BW97" s="3" t="s">
        <v>204</v>
      </c>
      <c r="BX97" s="4" t="s">
        <v>1199</v>
      </c>
    </row>
    <row r="98" spans="1:76" ht="14.25" customHeight="1" x14ac:dyDescent="0.3">
      <c r="A98" s="3" t="s">
        <v>29</v>
      </c>
      <c r="B98" s="3" t="s">
        <v>95</v>
      </c>
      <c r="C98" s="3" t="s">
        <v>176</v>
      </c>
      <c r="E98" s="3" t="s">
        <v>212</v>
      </c>
      <c r="F98" s="3" t="s">
        <v>1212</v>
      </c>
      <c r="G98" s="3" t="s">
        <v>178</v>
      </c>
      <c r="H98" s="3" t="s">
        <v>1711</v>
      </c>
      <c r="I98" s="3" t="s">
        <v>259</v>
      </c>
      <c r="O98" s="3" t="s">
        <v>184</v>
      </c>
      <c r="Y98" s="3" t="s">
        <v>184</v>
      </c>
      <c r="Z98" s="3" t="s">
        <v>184</v>
      </c>
      <c r="AH98" s="3">
        <v>69</v>
      </c>
      <c r="AI98" s="3" t="s">
        <v>187</v>
      </c>
      <c r="AJ98" s="3" t="s">
        <v>188</v>
      </c>
      <c r="AL98" s="3" t="s">
        <v>190</v>
      </c>
      <c r="AM98" s="3">
        <v>275</v>
      </c>
      <c r="AN98" s="3">
        <v>18975</v>
      </c>
      <c r="AO98" s="3">
        <v>19230</v>
      </c>
      <c r="AP98" s="3">
        <v>18975</v>
      </c>
      <c r="AQ98" s="3" t="s">
        <v>193</v>
      </c>
      <c r="AR98" s="3">
        <v>41832.71</v>
      </c>
      <c r="AS98" s="3">
        <v>131459.29</v>
      </c>
      <c r="AT98" s="3">
        <v>0</v>
      </c>
      <c r="AU98" s="3">
        <v>0</v>
      </c>
      <c r="AV98" s="3">
        <v>131459.29</v>
      </c>
      <c r="AW98" s="3" t="s">
        <v>132</v>
      </c>
      <c r="AX98" s="3" t="s">
        <v>1214</v>
      </c>
      <c r="AY98" s="3" t="s">
        <v>137</v>
      </c>
      <c r="BA98" s="3" t="s">
        <v>1713</v>
      </c>
      <c r="BB98" s="3" t="s">
        <v>146</v>
      </c>
      <c r="BC98" s="3" t="s">
        <v>95</v>
      </c>
      <c r="BE98" s="3" t="s">
        <v>1218</v>
      </c>
      <c r="BF98" s="3" t="s">
        <v>143</v>
      </c>
      <c r="BH98" s="3" t="s">
        <v>144</v>
      </c>
      <c r="BI98" s="3" t="s">
        <v>146</v>
      </c>
      <c r="BK98" s="3" t="s">
        <v>556</v>
      </c>
      <c r="BL98" s="3">
        <v>131459.29</v>
      </c>
      <c r="BM98" s="3">
        <v>0</v>
      </c>
      <c r="BN98" s="3">
        <v>131459.29</v>
      </c>
      <c r="BO98" s="3">
        <v>18975</v>
      </c>
      <c r="BP98" s="3">
        <v>19230</v>
      </c>
      <c r="BQ98" s="3">
        <v>275</v>
      </c>
      <c r="BR98" s="3" t="s">
        <v>155</v>
      </c>
      <c r="BS98" s="3" t="s">
        <v>156</v>
      </c>
      <c r="BT98" s="3" t="s">
        <v>1717</v>
      </c>
      <c r="BU98" s="3" t="s">
        <v>184</v>
      </c>
      <c r="BV98" s="3" t="s">
        <v>204</v>
      </c>
      <c r="BW98" s="3" t="s">
        <v>204</v>
      </c>
      <c r="BX98" s="4" t="s">
        <v>1220</v>
      </c>
    </row>
    <row r="99" spans="1:76" ht="14.25" customHeight="1" x14ac:dyDescent="0.3">
      <c r="A99" s="3" t="s">
        <v>152</v>
      </c>
      <c r="B99" s="3" t="s">
        <v>153</v>
      </c>
      <c r="C99" s="3" t="s">
        <v>252</v>
      </c>
      <c r="E99" s="3" t="s">
        <v>212</v>
      </c>
      <c r="F99" s="3" t="s">
        <v>1096</v>
      </c>
      <c r="G99" s="3" t="s">
        <v>178</v>
      </c>
      <c r="H99" s="3" t="s">
        <v>1723</v>
      </c>
      <c r="I99" s="3" t="s">
        <v>1058</v>
      </c>
      <c r="O99" s="3" t="s">
        <v>184</v>
      </c>
      <c r="U99" s="3" t="s">
        <v>184</v>
      </c>
      <c r="Y99" s="3" t="s">
        <v>184</v>
      </c>
      <c r="AA99" s="3" t="s">
        <v>184</v>
      </c>
      <c r="AI99" s="3" t="s">
        <v>187</v>
      </c>
      <c r="AJ99" s="3" t="s">
        <v>188</v>
      </c>
      <c r="AL99" s="3" t="s">
        <v>190</v>
      </c>
      <c r="AM99" s="3">
        <v>1</v>
      </c>
      <c r="AN99" s="3">
        <v>20700</v>
      </c>
      <c r="AO99" s="3">
        <v>20780</v>
      </c>
      <c r="AP99" s="3">
        <v>20700</v>
      </c>
      <c r="AQ99" s="3" t="s">
        <v>193</v>
      </c>
      <c r="AR99" s="3">
        <v>45635.22</v>
      </c>
      <c r="AS99" s="3">
        <v>141925.53599999999</v>
      </c>
      <c r="AT99" s="3">
        <v>0</v>
      </c>
      <c r="AU99" s="3">
        <v>0</v>
      </c>
      <c r="AV99" s="3">
        <v>141925.53599999999</v>
      </c>
      <c r="AW99" s="3" t="s">
        <v>132</v>
      </c>
      <c r="AX99" s="3" t="s">
        <v>1214</v>
      </c>
      <c r="AY99" s="3" t="s">
        <v>137</v>
      </c>
      <c r="BA99" s="3" t="s">
        <v>1725</v>
      </c>
      <c r="BB99" s="3" t="s">
        <v>146</v>
      </c>
      <c r="BC99" s="3" t="s">
        <v>153</v>
      </c>
      <c r="BT99" s="3" t="s">
        <v>1098</v>
      </c>
      <c r="BU99" s="3" t="s">
        <v>187</v>
      </c>
      <c r="BV99" s="3" t="s">
        <v>277</v>
      </c>
      <c r="BX99" s="4" t="s">
        <v>1100</v>
      </c>
    </row>
    <row r="100" spans="1:76" ht="14.25" customHeight="1" x14ac:dyDescent="0.3">
      <c r="A100" s="3" t="s">
        <v>152</v>
      </c>
      <c r="B100" s="3" t="s">
        <v>153</v>
      </c>
      <c r="C100" s="3" t="s">
        <v>252</v>
      </c>
      <c r="E100" s="3" t="s">
        <v>212</v>
      </c>
      <c r="F100" s="3" t="s">
        <v>1105</v>
      </c>
      <c r="G100" s="3" t="s">
        <v>178</v>
      </c>
      <c r="H100" s="3" t="s">
        <v>1733</v>
      </c>
      <c r="I100" s="3" t="s">
        <v>784</v>
      </c>
      <c r="O100" s="3" t="s">
        <v>184</v>
      </c>
      <c r="U100" s="3" t="s">
        <v>184</v>
      </c>
      <c r="Y100" s="3" t="s">
        <v>184</v>
      </c>
      <c r="AA100" s="3" t="s">
        <v>184</v>
      </c>
      <c r="AB100" s="3" t="s">
        <v>184</v>
      </c>
      <c r="AI100" s="3" t="s">
        <v>187</v>
      </c>
      <c r="AJ100" s="3" t="s">
        <v>188</v>
      </c>
      <c r="AL100" s="3" t="s">
        <v>190</v>
      </c>
      <c r="AM100" s="3">
        <v>2</v>
      </c>
      <c r="AN100" s="3">
        <v>41400</v>
      </c>
      <c r="AO100" s="3">
        <v>41430</v>
      </c>
      <c r="AP100" s="3">
        <v>41400</v>
      </c>
      <c r="AQ100" s="3" t="s">
        <v>193</v>
      </c>
      <c r="AR100" s="3">
        <v>41400</v>
      </c>
      <c r="AS100" s="3">
        <v>275715</v>
      </c>
      <c r="AT100" s="3">
        <v>0</v>
      </c>
      <c r="AU100" s="3">
        <v>0</v>
      </c>
      <c r="AV100" s="3">
        <v>275715</v>
      </c>
      <c r="AW100" s="3" t="s">
        <v>132</v>
      </c>
      <c r="AX100" s="3" t="s">
        <v>1214</v>
      </c>
      <c r="AY100" s="3" t="s">
        <v>137</v>
      </c>
      <c r="BA100" s="3" t="s">
        <v>1736</v>
      </c>
      <c r="BB100" s="3" t="s">
        <v>146</v>
      </c>
      <c r="BC100" s="3" t="s">
        <v>153</v>
      </c>
      <c r="BT100" s="3" t="s">
        <v>1738</v>
      </c>
      <c r="BU100" s="3" t="s">
        <v>187</v>
      </c>
      <c r="BV100" s="3" t="s">
        <v>277</v>
      </c>
      <c r="BX100" s="4" t="s">
        <v>1107</v>
      </c>
    </row>
    <row r="101" spans="1:76" ht="14.25" customHeight="1" x14ac:dyDescent="0.3">
      <c r="A101" s="3" t="s">
        <v>152</v>
      </c>
      <c r="B101" s="3" t="s">
        <v>153</v>
      </c>
      <c r="C101" s="3" t="s">
        <v>252</v>
      </c>
      <c r="E101" s="3" t="s">
        <v>212</v>
      </c>
      <c r="F101" s="3" t="s">
        <v>1105</v>
      </c>
      <c r="G101" s="3" t="s">
        <v>352</v>
      </c>
      <c r="H101" s="3" t="s">
        <v>1745</v>
      </c>
      <c r="I101" s="3" t="s">
        <v>784</v>
      </c>
      <c r="O101" s="3" t="s">
        <v>184</v>
      </c>
      <c r="U101" s="3" t="s">
        <v>184</v>
      </c>
      <c r="Y101" s="3" t="s">
        <v>184</v>
      </c>
      <c r="AA101" s="3" t="s">
        <v>184</v>
      </c>
      <c r="AB101" s="3" t="s">
        <v>184</v>
      </c>
      <c r="AI101" s="3" t="s">
        <v>187</v>
      </c>
      <c r="AJ101" s="3" t="s">
        <v>188</v>
      </c>
      <c r="AL101" s="3" t="s">
        <v>190</v>
      </c>
      <c r="AM101" s="3">
        <v>0</v>
      </c>
      <c r="AN101" s="3">
        <v>20700</v>
      </c>
      <c r="AO101" s="3">
        <v>20750</v>
      </c>
      <c r="AP101" s="3">
        <v>20700</v>
      </c>
      <c r="AQ101" s="3" t="s">
        <v>193</v>
      </c>
      <c r="AR101" s="3">
        <v>20700</v>
      </c>
      <c r="AS101" s="3">
        <v>25000</v>
      </c>
      <c r="AT101" s="3">
        <v>0</v>
      </c>
      <c r="AU101" s="3">
        <v>0</v>
      </c>
      <c r="AV101" s="3">
        <v>25000</v>
      </c>
      <c r="AW101" s="3" t="s">
        <v>132</v>
      </c>
      <c r="AX101" s="3" t="s">
        <v>1214</v>
      </c>
      <c r="AY101" s="3" t="s">
        <v>137</v>
      </c>
      <c r="BB101" s="3" t="s">
        <v>146</v>
      </c>
      <c r="BC101" s="3" t="s">
        <v>153</v>
      </c>
      <c r="BT101" s="3" t="s">
        <v>1749</v>
      </c>
      <c r="BU101" s="3" t="s">
        <v>187</v>
      </c>
      <c r="BV101" s="3" t="s">
        <v>277</v>
      </c>
      <c r="BX101" s="4" t="s">
        <v>1107</v>
      </c>
    </row>
    <row r="102" spans="1:76" ht="14.25" customHeight="1" x14ac:dyDescent="0.3">
      <c r="A102" s="3" t="s">
        <v>152</v>
      </c>
      <c r="B102" s="3" t="s">
        <v>153</v>
      </c>
      <c r="C102" s="3" t="s">
        <v>252</v>
      </c>
      <c r="E102" s="3" t="s">
        <v>212</v>
      </c>
      <c r="F102" s="3" t="s">
        <v>1123</v>
      </c>
      <c r="G102" s="3" t="s">
        <v>178</v>
      </c>
      <c r="H102" s="3" t="s">
        <v>1753</v>
      </c>
      <c r="I102" s="3" t="s">
        <v>605</v>
      </c>
      <c r="O102" s="3" t="s">
        <v>184</v>
      </c>
      <c r="U102" s="3" t="s">
        <v>184</v>
      </c>
      <c r="Y102" s="3" t="s">
        <v>184</v>
      </c>
      <c r="Z102" s="3" t="s">
        <v>184</v>
      </c>
      <c r="AB102" s="3" t="s">
        <v>184</v>
      </c>
      <c r="AH102" s="3">
        <v>69</v>
      </c>
      <c r="AI102" s="3" t="s">
        <v>187</v>
      </c>
      <c r="AJ102" s="3" t="s">
        <v>188</v>
      </c>
      <c r="AL102" s="3" t="s">
        <v>190</v>
      </c>
      <c r="AM102" s="3">
        <v>275</v>
      </c>
      <c r="AN102" s="3">
        <v>18975</v>
      </c>
      <c r="AO102" s="3">
        <v>19240</v>
      </c>
      <c r="AP102" s="3">
        <v>18975</v>
      </c>
      <c r="AQ102" s="3" t="s">
        <v>193</v>
      </c>
      <c r="AR102" s="3">
        <v>41832.29</v>
      </c>
      <c r="AS102" s="3">
        <v>117527.8</v>
      </c>
      <c r="AT102" s="3">
        <v>0</v>
      </c>
      <c r="AU102" s="3">
        <v>0</v>
      </c>
      <c r="AV102" s="3">
        <v>117527.8</v>
      </c>
      <c r="AW102" s="3" t="s">
        <v>132</v>
      </c>
      <c r="AX102" s="3" t="s">
        <v>1214</v>
      </c>
      <c r="AY102" s="3" t="s">
        <v>137</v>
      </c>
      <c r="BA102" s="3" t="s">
        <v>1756</v>
      </c>
      <c r="BB102" s="3" t="s">
        <v>146</v>
      </c>
      <c r="BC102" s="3" t="s">
        <v>153</v>
      </c>
      <c r="BT102" s="3" t="s">
        <v>1124</v>
      </c>
      <c r="BU102" s="3" t="s">
        <v>187</v>
      </c>
      <c r="BV102" s="3" t="s">
        <v>277</v>
      </c>
      <c r="BX102" s="4" t="s">
        <v>1125</v>
      </c>
    </row>
    <row r="103" spans="1:76" ht="14.25" customHeight="1" x14ac:dyDescent="0.3">
      <c r="A103" s="3" t="s">
        <v>152</v>
      </c>
      <c r="B103" s="3" t="s">
        <v>153</v>
      </c>
      <c r="C103" s="3" t="s">
        <v>252</v>
      </c>
      <c r="E103" s="3" t="s">
        <v>212</v>
      </c>
      <c r="F103" s="3" t="s">
        <v>1133</v>
      </c>
      <c r="G103" s="3" t="s">
        <v>178</v>
      </c>
      <c r="H103" s="3" t="s">
        <v>1764</v>
      </c>
      <c r="I103" s="3" t="s">
        <v>605</v>
      </c>
      <c r="O103" s="3" t="s">
        <v>184</v>
      </c>
      <c r="U103" s="3" t="s">
        <v>184</v>
      </c>
      <c r="Y103" s="3" t="s">
        <v>184</v>
      </c>
      <c r="Z103" s="3" t="s">
        <v>184</v>
      </c>
      <c r="AB103" s="3" t="s">
        <v>184</v>
      </c>
      <c r="AH103" s="3">
        <v>69</v>
      </c>
      <c r="AI103" s="3" t="s">
        <v>187</v>
      </c>
      <c r="AJ103" s="3" t="s">
        <v>188</v>
      </c>
      <c r="AL103" s="3" t="s">
        <v>190</v>
      </c>
      <c r="AM103" s="3">
        <v>550</v>
      </c>
      <c r="AN103" s="3">
        <v>37950</v>
      </c>
      <c r="AO103" s="3">
        <v>38440</v>
      </c>
      <c r="AP103" s="3">
        <v>37950</v>
      </c>
      <c r="AQ103" s="3" t="s">
        <v>193</v>
      </c>
      <c r="AR103" s="3">
        <v>83664.570000000007</v>
      </c>
      <c r="AS103" s="3">
        <v>237398.22</v>
      </c>
      <c r="AT103" s="3">
        <v>0</v>
      </c>
      <c r="AU103" s="3">
        <v>0</v>
      </c>
      <c r="AV103" s="3">
        <v>237398.22</v>
      </c>
      <c r="AW103" s="3" t="s">
        <v>132</v>
      </c>
      <c r="AX103" s="3" t="s">
        <v>1214</v>
      </c>
      <c r="AY103" s="3" t="s">
        <v>137</v>
      </c>
      <c r="BA103" s="3" t="s">
        <v>1766</v>
      </c>
      <c r="BB103" s="3" t="s">
        <v>146</v>
      </c>
      <c r="BC103" s="3" t="s">
        <v>153</v>
      </c>
      <c r="BT103" s="3" t="s">
        <v>1767</v>
      </c>
      <c r="BU103" s="3" t="s">
        <v>187</v>
      </c>
      <c r="BV103" s="3" t="s">
        <v>277</v>
      </c>
      <c r="BX103" s="4" t="s">
        <v>1137</v>
      </c>
    </row>
    <row r="104" spans="1:76" ht="14.25" customHeight="1" x14ac:dyDescent="0.3">
      <c r="A104" s="3" t="s">
        <v>152</v>
      </c>
      <c r="B104" s="3" t="s">
        <v>153</v>
      </c>
      <c r="C104" s="3" t="s">
        <v>252</v>
      </c>
      <c r="E104" s="3" t="s">
        <v>212</v>
      </c>
      <c r="F104" s="3" t="s">
        <v>1133</v>
      </c>
      <c r="G104" s="3" t="s">
        <v>352</v>
      </c>
      <c r="H104" s="3" t="s">
        <v>1773</v>
      </c>
      <c r="I104" s="3" t="s">
        <v>605</v>
      </c>
      <c r="O104" s="3" t="s">
        <v>184</v>
      </c>
      <c r="U104" s="3" t="s">
        <v>184</v>
      </c>
      <c r="Y104" s="3" t="s">
        <v>184</v>
      </c>
      <c r="Z104" s="3" t="s">
        <v>184</v>
      </c>
      <c r="AB104" s="3" t="s">
        <v>184</v>
      </c>
      <c r="AH104" s="3">
        <v>69</v>
      </c>
      <c r="AI104" s="3" t="s">
        <v>187</v>
      </c>
      <c r="AJ104" s="3" t="s">
        <v>188</v>
      </c>
      <c r="AL104" s="3" t="s">
        <v>190</v>
      </c>
      <c r="AM104" s="3">
        <v>0</v>
      </c>
      <c r="AN104" s="3">
        <v>18975</v>
      </c>
      <c r="AO104" s="3">
        <v>19000</v>
      </c>
      <c r="AP104" s="3">
        <v>18975</v>
      </c>
      <c r="AQ104" s="3" t="s">
        <v>193</v>
      </c>
      <c r="AR104" s="3">
        <v>18975</v>
      </c>
      <c r="AS104" s="3">
        <v>50000</v>
      </c>
      <c r="AT104" s="3">
        <v>0</v>
      </c>
      <c r="AU104" s="3">
        <v>0</v>
      </c>
      <c r="AV104" s="3">
        <v>50000</v>
      </c>
      <c r="AW104" s="3" t="s">
        <v>132</v>
      </c>
      <c r="AX104" s="3" t="s">
        <v>1214</v>
      </c>
      <c r="AY104" s="3" t="s">
        <v>137</v>
      </c>
      <c r="BB104" s="3" t="s">
        <v>146</v>
      </c>
      <c r="BC104" s="3" t="s">
        <v>153</v>
      </c>
      <c r="BT104" s="3" t="s">
        <v>1776</v>
      </c>
      <c r="BU104" s="3" t="s">
        <v>187</v>
      </c>
      <c r="BV104" s="3" t="s">
        <v>277</v>
      </c>
      <c r="BX104" s="4" t="s">
        <v>1137</v>
      </c>
    </row>
    <row r="105" spans="1:76" ht="14.25" customHeight="1" x14ac:dyDescent="0.3">
      <c r="A105" s="3" t="s">
        <v>152</v>
      </c>
      <c r="B105" s="3" t="s">
        <v>153</v>
      </c>
      <c r="C105" s="3" t="s">
        <v>252</v>
      </c>
      <c r="E105" s="3" t="s">
        <v>212</v>
      </c>
      <c r="F105" s="3" t="s">
        <v>1233</v>
      </c>
      <c r="G105" s="3" t="s">
        <v>178</v>
      </c>
      <c r="H105" s="3" t="s">
        <v>1778</v>
      </c>
      <c r="I105" s="3" t="s">
        <v>1779</v>
      </c>
      <c r="O105" s="3" t="s">
        <v>184</v>
      </c>
      <c r="U105" s="3" t="s">
        <v>184</v>
      </c>
      <c r="Y105" s="3" t="s">
        <v>184</v>
      </c>
      <c r="Z105" s="3" t="s">
        <v>184</v>
      </c>
      <c r="AB105" s="3" t="s">
        <v>184</v>
      </c>
      <c r="AF105" s="3" t="s">
        <v>1780</v>
      </c>
      <c r="AH105" s="3">
        <v>69</v>
      </c>
      <c r="AI105" s="3" t="s">
        <v>187</v>
      </c>
      <c r="AJ105" s="3" t="s">
        <v>188</v>
      </c>
      <c r="AL105" s="3" t="s">
        <v>190</v>
      </c>
      <c r="AM105" s="3">
        <v>275</v>
      </c>
      <c r="AN105" s="3">
        <v>18975</v>
      </c>
      <c r="AO105" s="3">
        <v>19220</v>
      </c>
      <c r="AP105" s="3">
        <v>18975</v>
      </c>
      <c r="AQ105" s="3" t="s">
        <v>193</v>
      </c>
      <c r="AR105" s="3">
        <v>41832.29</v>
      </c>
      <c r="AS105" s="3">
        <v>129680.08</v>
      </c>
      <c r="AT105" s="3">
        <v>0</v>
      </c>
      <c r="AU105" s="3">
        <v>0</v>
      </c>
      <c r="AV105" s="3">
        <v>129680.08</v>
      </c>
      <c r="AW105" s="3" t="s">
        <v>132</v>
      </c>
      <c r="AX105" s="3" t="s">
        <v>1008</v>
      </c>
      <c r="AY105" s="3" t="s">
        <v>137</v>
      </c>
      <c r="BA105" s="3" t="s">
        <v>1783</v>
      </c>
      <c r="BB105" s="3" t="s">
        <v>146</v>
      </c>
      <c r="BC105" s="3" t="s">
        <v>153</v>
      </c>
      <c r="BD105" s="3" t="s">
        <v>140</v>
      </c>
      <c r="BE105" s="3" t="s">
        <v>1234</v>
      </c>
      <c r="BF105" s="3" t="s">
        <v>143</v>
      </c>
      <c r="BH105" s="3" t="s">
        <v>365</v>
      </c>
      <c r="BI105" s="3" t="s">
        <v>146</v>
      </c>
      <c r="BJ105" s="3" t="s">
        <v>366</v>
      </c>
      <c r="BK105" s="3" t="s">
        <v>147</v>
      </c>
      <c r="BL105" s="3">
        <v>137209.89000000001</v>
      </c>
      <c r="BM105" s="3">
        <v>7529.81</v>
      </c>
      <c r="BN105" s="3">
        <v>129680.08</v>
      </c>
      <c r="BO105" s="3">
        <v>18975</v>
      </c>
      <c r="BP105" s="3">
        <v>19220</v>
      </c>
      <c r="BQ105" s="3">
        <v>275</v>
      </c>
      <c r="BR105" s="3" t="s">
        <v>155</v>
      </c>
      <c r="BS105" s="3" t="s">
        <v>156</v>
      </c>
      <c r="BT105" s="3" t="s">
        <v>1786</v>
      </c>
      <c r="BU105" s="3" t="s">
        <v>184</v>
      </c>
      <c r="BV105" s="3" t="s">
        <v>204</v>
      </c>
      <c r="BW105" s="3" t="s">
        <v>204</v>
      </c>
      <c r="BX105" s="4" t="s">
        <v>1236</v>
      </c>
    </row>
    <row r="106" spans="1:76" ht="14.25" customHeight="1" x14ac:dyDescent="0.3">
      <c r="A106" s="3" t="s">
        <v>152</v>
      </c>
      <c r="B106" s="3" t="s">
        <v>153</v>
      </c>
      <c r="C106" s="3" t="s">
        <v>252</v>
      </c>
      <c r="E106" s="3" t="s">
        <v>212</v>
      </c>
      <c r="F106" s="3" t="s">
        <v>1248</v>
      </c>
      <c r="G106" s="3" t="s">
        <v>178</v>
      </c>
      <c r="H106" s="3" t="s">
        <v>1796</v>
      </c>
      <c r="I106" s="3" t="s">
        <v>1797</v>
      </c>
      <c r="O106" s="3" t="s">
        <v>184</v>
      </c>
      <c r="Y106" s="3" t="s">
        <v>184</v>
      </c>
      <c r="Z106" s="3" t="s">
        <v>184</v>
      </c>
      <c r="AF106" s="3" t="s">
        <v>1798</v>
      </c>
      <c r="AH106" s="3">
        <v>1000</v>
      </c>
      <c r="AI106" s="3" t="s">
        <v>187</v>
      </c>
      <c r="AJ106" s="3" t="s">
        <v>188</v>
      </c>
      <c r="AL106" s="3" t="s">
        <v>190</v>
      </c>
      <c r="AM106" s="3">
        <v>60</v>
      </c>
      <c r="AN106" s="3">
        <v>60000</v>
      </c>
      <c r="AO106" s="3">
        <v>60360</v>
      </c>
      <c r="AP106" s="3">
        <v>60000</v>
      </c>
      <c r="AQ106" s="3" t="s">
        <v>193</v>
      </c>
      <c r="AR106" s="3">
        <v>132276</v>
      </c>
      <c r="AS106" s="3">
        <v>337237.66</v>
      </c>
      <c r="AT106" s="3">
        <v>0</v>
      </c>
      <c r="AU106" s="3">
        <v>0</v>
      </c>
      <c r="AV106" s="3">
        <v>337237.66</v>
      </c>
      <c r="AW106" s="3" t="s">
        <v>132</v>
      </c>
      <c r="AX106" s="3" t="s">
        <v>1250</v>
      </c>
      <c r="AY106" s="3" t="s">
        <v>137</v>
      </c>
      <c r="BA106" s="3" t="s">
        <v>1800</v>
      </c>
      <c r="BB106" s="3" t="s">
        <v>146</v>
      </c>
      <c r="BC106" s="3" t="s">
        <v>153</v>
      </c>
      <c r="BD106" s="3" t="s">
        <v>140</v>
      </c>
      <c r="BE106" s="3" t="s">
        <v>1234</v>
      </c>
      <c r="BF106" s="3" t="s">
        <v>143</v>
      </c>
      <c r="BH106" s="3" t="s">
        <v>365</v>
      </c>
      <c r="BI106" s="3" t="s">
        <v>146</v>
      </c>
      <c r="BJ106" s="3" t="s">
        <v>366</v>
      </c>
      <c r="BK106" s="3" t="s">
        <v>147</v>
      </c>
      <c r="BL106" s="3">
        <v>416603.26</v>
      </c>
      <c r="BM106" s="3">
        <v>79365.600000000006</v>
      </c>
      <c r="BN106" s="3">
        <v>337237.66</v>
      </c>
      <c r="BO106" s="3">
        <v>60000</v>
      </c>
      <c r="BP106" s="3">
        <v>60360</v>
      </c>
      <c r="BQ106" s="3">
        <v>60</v>
      </c>
      <c r="BR106" s="3" t="s">
        <v>155</v>
      </c>
      <c r="BS106" s="3" t="s">
        <v>156</v>
      </c>
      <c r="BT106" s="3" t="s">
        <v>1801</v>
      </c>
      <c r="BU106" s="3" t="s">
        <v>184</v>
      </c>
      <c r="BV106" s="3" t="s">
        <v>204</v>
      </c>
      <c r="BW106" s="3" t="s">
        <v>204</v>
      </c>
      <c r="BX106" s="4" t="s">
        <v>1253</v>
      </c>
    </row>
    <row r="107" spans="1:76" ht="14.25" customHeight="1" x14ac:dyDescent="0.3">
      <c r="A107" s="3" t="s">
        <v>152</v>
      </c>
      <c r="B107" s="3" t="s">
        <v>153</v>
      </c>
      <c r="C107" s="3" t="s">
        <v>252</v>
      </c>
      <c r="E107" s="3" t="s">
        <v>212</v>
      </c>
      <c r="F107" s="3" t="s">
        <v>1264</v>
      </c>
      <c r="G107" s="3" t="s">
        <v>178</v>
      </c>
      <c r="H107" s="3" t="s">
        <v>1811</v>
      </c>
      <c r="I107" s="3" t="s">
        <v>1025</v>
      </c>
      <c r="O107" s="3" t="s">
        <v>184</v>
      </c>
      <c r="Y107" s="3" t="s">
        <v>184</v>
      </c>
      <c r="AA107" s="3" t="s">
        <v>184</v>
      </c>
      <c r="AB107" s="3" t="s">
        <v>184</v>
      </c>
      <c r="AI107" s="3" t="s">
        <v>187</v>
      </c>
      <c r="AJ107" s="3" t="s">
        <v>188</v>
      </c>
      <c r="AL107" s="3" t="s">
        <v>190</v>
      </c>
      <c r="AM107" s="3">
        <v>1</v>
      </c>
      <c r="AN107" s="3">
        <v>20700</v>
      </c>
      <c r="AO107" s="3">
        <v>20790</v>
      </c>
      <c r="AP107" s="3">
        <v>20700</v>
      </c>
      <c r="AQ107" s="3" t="s">
        <v>193</v>
      </c>
      <c r="AR107" s="3">
        <v>45635.22</v>
      </c>
      <c r="AS107" s="3">
        <v>134623.9</v>
      </c>
      <c r="AT107" s="3">
        <v>0</v>
      </c>
      <c r="AU107" s="3">
        <v>0</v>
      </c>
      <c r="AV107" s="3">
        <v>134623.9</v>
      </c>
      <c r="AW107" s="3" t="s">
        <v>132</v>
      </c>
      <c r="AX107" s="3" t="s">
        <v>1266</v>
      </c>
      <c r="AY107" s="3" t="s">
        <v>137</v>
      </c>
      <c r="BA107" s="3" t="s">
        <v>1812</v>
      </c>
      <c r="BB107" s="3" t="s">
        <v>146</v>
      </c>
      <c r="BC107" s="3" t="s">
        <v>153</v>
      </c>
      <c r="BE107" s="3" t="s">
        <v>1268</v>
      </c>
      <c r="BF107" s="3" t="s">
        <v>143</v>
      </c>
      <c r="BH107" s="3" t="s">
        <v>365</v>
      </c>
      <c r="BI107" s="3" t="s">
        <v>146</v>
      </c>
      <c r="BJ107" s="3" t="s">
        <v>366</v>
      </c>
      <c r="BK107" s="3" t="s">
        <v>147</v>
      </c>
      <c r="BL107" s="3">
        <v>162005.03</v>
      </c>
      <c r="BM107" s="3">
        <v>27381.13</v>
      </c>
      <c r="BN107" s="3">
        <v>134623.9</v>
      </c>
      <c r="BO107" s="3">
        <v>20700</v>
      </c>
      <c r="BP107" s="3">
        <v>20790</v>
      </c>
      <c r="BQ107" s="3">
        <v>1</v>
      </c>
      <c r="BR107" s="3" t="s">
        <v>155</v>
      </c>
      <c r="BS107" s="3" t="s">
        <v>156</v>
      </c>
      <c r="BT107" s="3" t="s">
        <v>1814</v>
      </c>
      <c r="BU107" s="3" t="s">
        <v>184</v>
      </c>
      <c r="BV107" s="3" t="s">
        <v>204</v>
      </c>
      <c r="BW107" s="3" t="s">
        <v>204</v>
      </c>
      <c r="BX107" s="4" t="s">
        <v>1269</v>
      </c>
    </row>
    <row r="108" spans="1:76" ht="14.25" customHeight="1" x14ac:dyDescent="0.3">
      <c r="A108" s="3" t="s">
        <v>257</v>
      </c>
      <c r="B108" s="3" t="s">
        <v>260</v>
      </c>
      <c r="C108" s="3" t="s">
        <v>545</v>
      </c>
      <c r="E108" s="3" t="s">
        <v>212</v>
      </c>
      <c r="F108" s="3" t="s">
        <v>1279</v>
      </c>
      <c r="G108" s="3" t="s">
        <v>178</v>
      </c>
      <c r="H108" s="3" t="s">
        <v>547</v>
      </c>
      <c r="I108" s="3" t="s">
        <v>439</v>
      </c>
      <c r="Y108" s="3" t="s">
        <v>184</v>
      </c>
      <c r="Z108" s="3" t="s">
        <v>184</v>
      </c>
      <c r="AB108" s="3" t="s">
        <v>184</v>
      </c>
      <c r="AI108" s="3" t="s">
        <v>187</v>
      </c>
      <c r="AJ108" s="3" t="s">
        <v>188</v>
      </c>
      <c r="AL108" s="3" t="s">
        <v>518</v>
      </c>
      <c r="AM108" s="3">
        <v>275</v>
      </c>
      <c r="AN108" s="3">
        <v>18975</v>
      </c>
      <c r="AO108" s="3">
        <v>19160</v>
      </c>
      <c r="AP108" s="3">
        <v>18975</v>
      </c>
      <c r="AQ108" s="3" t="s">
        <v>193</v>
      </c>
      <c r="AR108" s="3">
        <v>41832.29</v>
      </c>
      <c r="AS108" s="3">
        <v>118803.702</v>
      </c>
      <c r="AT108" s="3">
        <v>0</v>
      </c>
      <c r="AU108" s="3">
        <v>0</v>
      </c>
      <c r="AV108" s="3">
        <v>118803.702</v>
      </c>
      <c r="AW108" s="3" t="s">
        <v>132</v>
      </c>
      <c r="AX108" s="3" t="s">
        <v>1266</v>
      </c>
      <c r="AY108" s="3" t="s">
        <v>623</v>
      </c>
      <c r="BA108" s="3" t="s">
        <v>1826</v>
      </c>
      <c r="BB108" s="3" t="s">
        <v>146</v>
      </c>
      <c r="BC108" s="3" t="s">
        <v>260</v>
      </c>
      <c r="BD108" s="3" t="s">
        <v>140</v>
      </c>
      <c r="BE108" s="3" t="s">
        <v>1234</v>
      </c>
      <c r="BF108" s="3" t="s">
        <v>143</v>
      </c>
      <c r="BH108" s="3" t="s">
        <v>365</v>
      </c>
      <c r="BI108" s="3" t="s">
        <v>146</v>
      </c>
      <c r="BK108" s="3" t="s">
        <v>294</v>
      </c>
      <c r="BL108" s="3">
        <v>127170.16</v>
      </c>
      <c r="BM108" s="3">
        <v>8366.4599999999991</v>
      </c>
      <c r="BN108" s="3">
        <v>118803.702</v>
      </c>
      <c r="BO108" s="3">
        <v>18975</v>
      </c>
      <c r="BP108" s="3">
        <v>19160</v>
      </c>
      <c r="BQ108" s="3">
        <v>275</v>
      </c>
      <c r="BR108" s="3" t="s">
        <v>888</v>
      </c>
      <c r="BS108" s="3" t="s">
        <v>269</v>
      </c>
      <c r="BT108" s="3" t="s">
        <v>1827</v>
      </c>
      <c r="BU108" s="3" t="s">
        <v>184</v>
      </c>
      <c r="BV108" s="3" t="s">
        <v>204</v>
      </c>
      <c r="BW108" s="3" t="s">
        <v>204</v>
      </c>
      <c r="BX108" s="4" t="s">
        <v>1282</v>
      </c>
    </row>
    <row r="109" spans="1:76" ht="14.25" customHeight="1" x14ac:dyDescent="0.3">
      <c r="A109" s="3" t="s">
        <v>29</v>
      </c>
      <c r="B109" s="3" t="s">
        <v>95</v>
      </c>
      <c r="C109" s="3" t="s">
        <v>176</v>
      </c>
      <c r="E109" s="3" t="s">
        <v>212</v>
      </c>
      <c r="F109" s="3" t="s">
        <v>1146</v>
      </c>
      <c r="G109" s="3" t="s">
        <v>178</v>
      </c>
      <c r="H109" s="3" t="s">
        <v>1711</v>
      </c>
      <c r="I109" s="3" t="s">
        <v>259</v>
      </c>
      <c r="O109" s="3" t="s">
        <v>184</v>
      </c>
      <c r="Y109" s="3" t="s">
        <v>184</v>
      </c>
      <c r="Z109" s="3" t="s">
        <v>184</v>
      </c>
      <c r="AH109" s="3">
        <v>69</v>
      </c>
      <c r="AI109" s="3" t="s">
        <v>187</v>
      </c>
      <c r="AJ109" s="3" t="s">
        <v>188</v>
      </c>
      <c r="AL109" s="3" t="s">
        <v>190</v>
      </c>
      <c r="AM109" s="3">
        <v>2</v>
      </c>
      <c r="AN109" s="3">
        <v>41355</v>
      </c>
      <c r="AO109" s="3">
        <v>41355</v>
      </c>
      <c r="AP109" s="3">
        <v>41355</v>
      </c>
      <c r="AQ109" s="3" t="s">
        <v>193</v>
      </c>
      <c r="AR109" s="3">
        <v>91271.37</v>
      </c>
      <c r="AS109" s="3">
        <v>273449.03000000003</v>
      </c>
      <c r="AT109" s="3">
        <v>0</v>
      </c>
      <c r="AU109" s="3">
        <v>0</v>
      </c>
      <c r="AV109" s="3">
        <v>273449.03000000003</v>
      </c>
      <c r="AW109" s="3" t="s">
        <v>132</v>
      </c>
      <c r="AX109" s="3" t="s">
        <v>1294</v>
      </c>
      <c r="AY109" s="3" t="s">
        <v>137</v>
      </c>
      <c r="BA109" s="3" t="s">
        <v>1842</v>
      </c>
      <c r="BB109" s="3" t="s">
        <v>146</v>
      </c>
      <c r="BC109" s="3" t="s">
        <v>95</v>
      </c>
      <c r="BT109" s="3" t="s">
        <v>1148</v>
      </c>
      <c r="BU109" s="3" t="s">
        <v>187</v>
      </c>
      <c r="BV109" s="3" t="s">
        <v>277</v>
      </c>
      <c r="BX109" s="4" t="s">
        <v>1150</v>
      </c>
    </row>
    <row r="110" spans="1:76" ht="14.25" customHeight="1" x14ac:dyDescent="0.3">
      <c r="A110" s="3" t="s">
        <v>217</v>
      </c>
      <c r="B110" s="3" t="s">
        <v>218</v>
      </c>
      <c r="C110" s="3" t="s">
        <v>437</v>
      </c>
      <c r="E110" s="3" t="s">
        <v>212</v>
      </c>
      <c r="F110" s="3" t="s">
        <v>1293</v>
      </c>
      <c r="G110" s="3" t="s">
        <v>178</v>
      </c>
      <c r="H110" s="3" t="s">
        <v>1850</v>
      </c>
      <c r="I110" s="3" t="s">
        <v>1851</v>
      </c>
      <c r="Y110" s="3" t="s">
        <v>184</v>
      </c>
      <c r="AA110" s="3" t="s">
        <v>184</v>
      </c>
      <c r="AB110" s="3" t="s">
        <v>184</v>
      </c>
      <c r="AF110" s="3" t="s">
        <v>1852</v>
      </c>
      <c r="AI110" s="3" t="s">
        <v>187</v>
      </c>
      <c r="AJ110" s="3" t="s">
        <v>188</v>
      </c>
      <c r="AL110" s="3" t="s">
        <v>190</v>
      </c>
      <c r="AM110" s="3">
        <v>1</v>
      </c>
      <c r="AN110" s="3">
        <v>20670</v>
      </c>
      <c r="AO110" s="3">
        <v>20670</v>
      </c>
      <c r="AP110" s="3">
        <v>20670</v>
      </c>
      <c r="AQ110" s="3" t="s">
        <v>193</v>
      </c>
      <c r="AR110" s="3">
        <v>45635.69</v>
      </c>
      <c r="AS110" s="3">
        <v>139941.84599999999</v>
      </c>
      <c r="AT110" s="3">
        <v>0</v>
      </c>
      <c r="AU110" s="3">
        <v>0</v>
      </c>
      <c r="AV110" s="3">
        <v>139941.84599999999</v>
      </c>
      <c r="AW110" s="3" t="s">
        <v>132</v>
      </c>
      <c r="AX110" s="3" t="s">
        <v>1294</v>
      </c>
      <c r="AY110" s="3" t="s">
        <v>137</v>
      </c>
      <c r="BA110" s="3" t="s">
        <v>1854</v>
      </c>
      <c r="BB110" s="3" t="s">
        <v>146</v>
      </c>
      <c r="BC110" s="3" t="s">
        <v>218</v>
      </c>
      <c r="BE110" s="3" t="s">
        <v>1296</v>
      </c>
      <c r="BF110" s="3" t="s">
        <v>143</v>
      </c>
      <c r="BH110" s="3" t="s">
        <v>365</v>
      </c>
      <c r="BI110" s="3" t="s">
        <v>146</v>
      </c>
      <c r="BK110" s="3" t="s">
        <v>556</v>
      </c>
      <c r="BL110" s="3">
        <v>167323.26</v>
      </c>
      <c r="BM110" s="3">
        <v>27381.41</v>
      </c>
      <c r="BN110" s="3">
        <v>139941.84599999999</v>
      </c>
      <c r="BO110" s="3">
        <v>20670</v>
      </c>
      <c r="BP110" s="3">
        <v>20670</v>
      </c>
      <c r="BQ110" s="3">
        <v>1</v>
      </c>
      <c r="BR110" s="3" t="s">
        <v>155</v>
      </c>
      <c r="BS110" s="3" t="s">
        <v>156</v>
      </c>
      <c r="BT110" s="3" t="s">
        <v>1855</v>
      </c>
      <c r="BU110" s="3" t="s">
        <v>184</v>
      </c>
      <c r="BV110" s="3" t="s">
        <v>204</v>
      </c>
      <c r="BW110" s="3" t="s">
        <v>204</v>
      </c>
      <c r="BX110" s="4" t="s">
        <v>1302</v>
      </c>
    </row>
    <row r="111" spans="1:76" ht="14.25" customHeight="1" x14ac:dyDescent="0.3">
      <c r="A111" s="3" t="s">
        <v>217</v>
      </c>
      <c r="B111" s="3" t="s">
        <v>218</v>
      </c>
      <c r="C111" s="3" t="s">
        <v>437</v>
      </c>
      <c r="E111" s="3" t="s">
        <v>212</v>
      </c>
      <c r="F111" s="3" t="s">
        <v>1315</v>
      </c>
      <c r="G111" s="3" t="s">
        <v>178</v>
      </c>
      <c r="H111" s="3" t="s">
        <v>1866</v>
      </c>
      <c r="I111" s="3" t="s">
        <v>1867</v>
      </c>
      <c r="Y111" s="3" t="s">
        <v>184</v>
      </c>
      <c r="AB111" s="3" t="s">
        <v>184</v>
      </c>
      <c r="AF111" s="3" t="s">
        <v>1852</v>
      </c>
      <c r="AI111" s="3" t="s">
        <v>187</v>
      </c>
      <c r="AJ111" s="3" t="s">
        <v>188</v>
      </c>
      <c r="AL111" s="3" t="s">
        <v>190</v>
      </c>
      <c r="AM111" s="3">
        <v>20</v>
      </c>
      <c r="AN111" s="3">
        <v>20000</v>
      </c>
      <c r="AO111" s="3">
        <v>20080</v>
      </c>
      <c r="AP111" s="3">
        <v>20000</v>
      </c>
      <c r="AQ111" s="3" t="s">
        <v>193</v>
      </c>
      <c r="AR111" s="3">
        <v>44092.45</v>
      </c>
      <c r="AS111" s="3">
        <v>172489.66</v>
      </c>
      <c r="AT111" s="3">
        <v>0</v>
      </c>
      <c r="AU111" s="3">
        <v>0</v>
      </c>
      <c r="AV111" s="3">
        <v>172489.66</v>
      </c>
      <c r="AW111" s="3" t="s">
        <v>132</v>
      </c>
      <c r="AX111" s="3" t="s">
        <v>1294</v>
      </c>
      <c r="AY111" s="3" t="s">
        <v>137</v>
      </c>
      <c r="BA111" s="3" t="s">
        <v>1868</v>
      </c>
      <c r="BB111" s="3" t="s">
        <v>146</v>
      </c>
      <c r="BC111" s="3" t="s">
        <v>218</v>
      </c>
      <c r="BD111" s="3" t="s">
        <v>140</v>
      </c>
      <c r="BE111" s="3" t="s">
        <v>1316</v>
      </c>
      <c r="BF111" s="3" t="s">
        <v>143</v>
      </c>
      <c r="BH111" s="3" t="s">
        <v>365</v>
      </c>
      <c r="BI111" s="3" t="s">
        <v>146</v>
      </c>
      <c r="BK111" s="3" t="s">
        <v>556</v>
      </c>
      <c r="BL111" s="3">
        <v>194535.89</v>
      </c>
      <c r="BM111" s="3">
        <v>22046.23</v>
      </c>
      <c r="BN111" s="3">
        <v>172489.66</v>
      </c>
      <c r="BO111" s="3">
        <v>20000</v>
      </c>
      <c r="BP111" s="3">
        <v>20080</v>
      </c>
      <c r="BQ111" s="3">
        <v>20</v>
      </c>
      <c r="BR111" s="3" t="s">
        <v>155</v>
      </c>
      <c r="BS111" s="3" t="s">
        <v>156</v>
      </c>
      <c r="BT111" s="3" t="s">
        <v>1874</v>
      </c>
      <c r="BU111" s="3" t="s">
        <v>184</v>
      </c>
      <c r="BV111" s="3" t="s">
        <v>204</v>
      </c>
      <c r="BW111" s="3" t="s">
        <v>204</v>
      </c>
      <c r="BX111" s="4" t="s">
        <v>1322</v>
      </c>
    </row>
    <row r="112" spans="1:76" ht="14.25" customHeight="1" x14ac:dyDescent="0.3">
      <c r="A112" s="3" t="s">
        <v>217</v>
      </c>
      <c r="B112" s="3" t="s">
        <v>218</v>
      </c>
      <c r="C112" s="3" t="s">
        <v>437</v>
      </c>
      <c r="E112" s="3" t="s">
        <v>212</v>
      </c>
      <c r="F112" s="3" t="s">
        <v>1332</v>
      </c>
      <c r="G112" s="3" t="s">
        <v>178</v>
      </c>
      <c r="H112" s="3" t="s">
        <v>1134</v>
      </c>
      <c r="I112" s="3" t="s">
        <v>439</v>
      </c>
      <c r="Y112" s="3" t="s">
        <v>184</v>
      </c>
      <c r="Z112" s="3" t="s">
        <v>184</v>
      </c>
      <c r="AB112" s="3" t="s">
        <v>184</v>
      </c>
      <c r="AH112" s="3">
        <v>0</v>
      </c>
      <c r="AI112" s="3" t="s">
        <v>184</v>
      </c>
      <c r="AJ112" s="3" t="s">
        <v>188</v>
      </c>
      <c r="AL112" s="3" t="s">
        <v>190</v>
      </c>
      <c r="AM112" s="3">
        <v>275</v>
      </c>
      <c r="AN112" s="3">
        <v>18975</v>
      </c>
      <c r="AO112" s="3">
        <v>19140</v>
      </c>
      <c r="AP112" s="3">
        <v>18975</v>
      </c>
      <c r="AQ112" s="3" t="s">
        <v>193</v>
      </c>
      <c r="AR112" s="3">
        <v>41832.71</v>
      </c>
      <c r="AS112" s="3">
        <v>124368.647</v>
      </c>
      <c r="AT112" s="3">
        <v>0</v>
      </c>
      <c r="AU112" s="3">
        <v>0</v>
      </c>
      <c r="AV112" s="3">
        <v>124368.647</v>
      </c>
      <c r="AW112" s="3" t="s">
        <v>132</v>
      </c>
      <c r="AX112" s="3" t="s">
        <v>1294</v>
      </c>
      <c r="AY112" s="3" t="s">
        <v>137</v>
      </c>
      <c r="BA112" s="3" t="s">
        <v>1884</v>
      </c>
      <c r="BB112" s="3" t="s">
        <v>146</v>
      </c>
      <c r="BC112" s="3" t="s">
        <v>218</v>
      </c>
      <c r="BD112" s="3" t="s">
        <v>140</v>
      </c>
      <c r="BE112" s="3" t="s">
        <v>1234</v>
      </c>
      <c r="BF112" s="3" t="s">
        <v>143</v>
      </c>
      <c r="BH112" s="3" t="s">
        <v>365</v>
      </c>
      <c r="BI112" s="3" t="s">
        <v>146</v>
      </c>
      <c r="BK112" s="3" t="s">
        <v>556</v>
      </c>
      <c r="BL112" s="3">
        <v>145285</v>
      </c>
      <c r="BM112" s="3">
        <v>20916.36</v>
      </c>
      <c r="BN112" s="3">
        <v>124368.647</v>
      </c>
      <c r="BO112" s="3">
        <v>18975</v>
      </c>
      <c r="BP112" s="3">
        <v>19140</v>
      </c>
      <c r="BQ112" s="3">
        <v>275</v>
      </c>
      <c r="BR112" s="3" t="s">
        <v>155</v>
      </c>
      <c r="BS112" s="3" t="s">
        <v>156</v>
      </c>
      <c r="BT112" s="3" t="s">
        <v>1886</v>
      </c>
      <c r="BU112" s="3" t="s">
        <v>184</v>
      </c>
      <c r="BV112" s="3" t="s">
        <v>204</v>
      </c>
      <c r="BW112" s="3" t="s">
        <v>204</v>
      </c>
      <c r="BX112" s="4" t="s">
        <v>1340</v>
      </c>
    </row>
    <row r="113" spans="1:76" ht="14.25" customHeight="1" x14ac:dyDescent="0.3">
      <c r="A113" s="3" t="s">
        <v>29</v>
      </c>
      <c r="B113" s="3" t="s">
        <v>95</v>
      </c>
      <c r="C113" s="3" t="s">
        <v>176</v>
      </c>
      <c r="E113" s="3" t="s">
        <v>212</v>
      </c>
      <c r="F113" s="3" t="s">
        <v>1354</v>
      </c>
      <c r="G113" s="3" t="s">
        <v>178</v>
      </c>
      <c r="H113" s="3" t="s">
        <v>1892</v>
      </c>
      <c r="I113" s="3" t="s">
        <v>259</v>
      </c>
      <c r="O113" s="3" t="s">
        <v>184</v>
      </c>
      <c r="Y113" s="3" t="s">
        <v>184</v>
      </c>
      <c r="Z113" s="3" t="s">
        <v>184</v>
      </c>
      <c r="AH113" s="3">
        <v>69</v>
      </c>
      <c r="AI113" s="3" t="s">
        <v>187</v>
      </c>
      <c r="AJ113" s="3" t="s">
        <v>188</v>
      </c>
      <c r="AL113" s="3" t="s">
        <v>190</v>
      </c>
      <c r="AM113" s="3">
        <v>1</v>
      </c>
      <c r="AN113" s="3">
        <v>20690</v>
      </c>
      <c r="AO113" s="3">
        <v>20690</v>
      </c>
      <c r="AP113" s="3">
        <v>20690</v>
      </c>
      <c r="AQ113" s="3" t="s">
        <v>193</v>
      </c>
      <c r="AR113" s="3">
        <v>45635.68</v>
      </c>
      <c r="AS113" s="3">
        <v>120934.55</v>
      </c>
      <c r="AT113" s="3">
        <v>0</v>
      </c>
      <c r="AU113" s="3">
        <v>0</v>
      </c>
      <c r="AV113" s="3">
        <v>120934.55</v>
      </c>
      <c r="AW113" s="3" t="s">
        <v>132</v>
      </c>
      <c r="AX113" s="3" t="s">
        <v>1294</v>
      </c>
      <c r="AY113" s="3" t="s">
        <v>137</v>
      </c>
      <c r="BA113" s="3" t="s">
        <v>1896</v>
      </c>
      <c r="BB113" s="3" t="s">
        <v>146</v>
      </c>
      <c r="BC113" s="3" t="s">
        <v>95</v>
      </c>
      <c r="BD113" s="3" t="s">
        <v>140</v>
      </c>
      <c r="BE113" s="3" t="s">
        <v>1234</v>
      </c>
      <c r="BF113" s="3" t="s">
        <v>143</v>
      </c>
      <c r="BH113" s="3" t="s">
        <v>144</v>
      </c>
      <c r="BI113" s="3" t="s">
        <v>146</v>
      </c>
      <c r="BK113" s="3" t="s">
        <v>556</v>
      </c>
      <c r="BL113" s="3">
        <v>148315.96</v>
      </c>
      <c r="BM113" s="3">
        <v>27381.41</v>
      </c>
      <c r="BN113" s="3">
        <v>120934.55</v>
      </c>
      <c r="BO113" s="3">
        <v>20690</v>
      </c>
      <c r="BP113" s="3">
        <v>20690</v>
      </c>
      <c r="BQ113" s="3">
        <v>1</v>
      </c>
      <c r="BR113" s="3" t="s">
        <v>155</v>
      </c>
      <c r="BS113" s="3" t="s">
        <v>156</v>
      </c>
      <c r="BT113" s="3" t="s">
        <v>1899</v>
      </c>
      <c r="BU113" s="3" t="s">
        <v>184</v>
      </c>
      <c r="BV113" s="3" t="s">
        <v>204</v>
      </c>
      <c r="BW113" s="3" t="s">
        <v>204</v>
      </c>
      <c r="BX113" s="4" t="s">
        <v>1359</v>
      </c>
    </row>
    <row r="114" spans="1:76" ht="14.25" customHeight="1" x14ac:dyDescent="0.3">
      <c r="A114" s="3" t="s">
        <v>227</v>
      </c>
      <c r="B114" s="3" t="s">
        <v>228</v>
      </c>
      <c r="C114" s="3" t="s">
        <v>656</v>
      </c>
      <c r="E114" s="3" t="s">
        <v>212</v>
      </c>
      <c r="F114" s="3" t="s">
        <v>1376</v>
      </c>
      <c r="G114" s="3" t="s">
        <v>178</v>
      </c>
      <c r="H114" s="3" t="s">
        <v>1903</v>
      </c>
      <c r="I114" s="3" t="s">
        <v>1851</v>
      </c>
      <c r="Y114" s="3" t="s">
        <v>184</v>
      </c>
      <c r="AA114" s="3" t="s">
        <v>184</v>
      </c>
      <c r="AB114" s="3" t="s">
        <v>184</v>
      </c>
      <c r="AF114" s="3" t="s">
        <v>892</v>
      </c>
      <c r="AI114" s="3" t="s">
        <v>187</v>
      </c>
      <c r="AJ114" s="3" t="s">
        <v>188</v>
      </c>
      <c r="AL114" s="3" t="s">
        <v>190</v>
      </c>
      <c r="AM114" s="3">
        <v>1</v>
      </c>
      <c r="AN114" s="3">
        <v>20670</v>
      </c>
      <c r="AO114" s="3">
        <v>20670</v>
      </c>
      <c r="AP114" s="3">
        <v>20670</v>
      </c>
      <c r="AQ114" s="3" t="s">
        <v>193</v>
      </c>
      <c r="AR114" s="3">
        <v>45635.69</v>
      </c>
      <c r="AS114" s="3">
        <v>130381.17</v>
      </c>
      <c r="AT114" s="3">
        <v>0</v>
      </c>
      <c r="AU114" s="3">
        <v>0</v>
      </c>
      <c r="AV114" s="3">
        <v>130381.17</v>
      </c>
      <c r="AW114" s="3" t="s">
        <v>132</v>
      </c>
      <c r="AX114" s="3" t="s">
        <v>1294</v>
      </c>
      <c r="AY114" s="3" t="s">
        <v>137</v>
      </c>
      <c r="BA114" s="3" t="s">
        <v>1906</v>
      </c>
      <c r="BB114" s="3" t="s">
        <v>146</v>
      </c>
      <c r="BC114" s="3" t="s">
        <v>228</v>
      </c>
      <c r="BD114" s="3" t="s">
        <v>140</v>
      </c>
      <c r="BE114" s="3" t="s">
        <v>1234</v>
      </c>
      <c r="BF114" s="3" t="s">
        <v>143</v>
      </c>
      <c r="BH114" s="3" t="s">
        <v>365</v>
      </c>
      <c r="BI114" s="3" t="s">
        <v>146</v>
      </c>
      <c r="BJ114" s="3" t="s">
        <v>366</v>
      </c>
      <c r="BK114" s="3" t="s">
        <v>147</v>
      </c>
      <c r="BL114" s="3">
        <v>141790.09</v>
      </c>
      <c r="BM114" s="3">
        <v>11408.92</v>
      </c>
      <c r="BN114" s="3">
        <v>130381.17</v>
      </c>
      <c r="BO114" s="3">
        <v>20670</v>
      </c>
      <c r="BP114" s="3">
        <v>20670</v>
      </c>
      <c r="BQ114" s="3">
        <v>1</v>
      </c>
      <c r="BR114" s="3" t="s">
        <v>155</v>
      </c>
      <c r="BS114" s="3" t="s">
        <v>156</v>
      </c>
      <c r="BT114" s="3" t="s">
        <v>1908</v>
      </c>
      <c r="BU114" s="3" t="s">
        <v>184</v>
      </c>
      <c r="BV114" s="3" t="s">
        <v>204</v>
      </c>
      <c r="BW114" s="3" t="s">
        <v>204</v>
      </c>
      <c r="BX114" s="4" t="s">
        <v>1378</v>
      </c>
    </row>
    <row r="115" spans="1:76" ht="14.25" customHeight="1" x14ac:dyDescent="0.3">
      <c r="A115" s="3" t="s">
        <v>217</v>
      </c>
      <c r="B115" s="3" t="s">
        <v>218</v>
      </c>
      <c r="C115" s="3" t="s">
        <v>437</v>
      </c>
      <c r="E115" s="3" t="s">
        <v>212</v>
      </c>
      <c r="F115" s="3" t="s">
        <v>1387</v>
      </c>
      <c r="G115" s="3" t="s">
        <v>178</v>
      </c>
      <c r="H115" s="3" t="s">
        <v>1913</v>
      </c>
      <c r="I115" s="3" t="s">
        <v>633</v>
      </c>
      <c r="J115" s="3" t="s">
        <v>184</v>
      </c>
      <c r="O115" s="3" t="s">
        <v>184</v>
      </c>
      <c r="Y115" s="3" t="s">
        <v>184</v>
      </c>
      <c r="Z115" s="3" t="s">
        <v>184</v>
      </c>
      <c r="AB115" s="3" t="s">
        <v>184</v>
      </c>
      <c r="AF115" s="3" t="s">
        <v>1915</v>
      </c>
      <c r="AI115" s="3" t="s">
        <v>187</v>
      </c>
      <c r="AJ115" s="3" t="s">
        <v>188</v>
      </c>
      <c r="AL115" s="3" t="s">
        <v>190</v>
      </c>
      <c r="AM115" s="3">
        <v>275</v>
      </c>
      <c r="AN115" s="3">
        <v>18975</v>
      </c>
      <c r="AO115" s="3">
        <v>19150</v>
      </c>
      <c r="AP115" s="3">
        <v>18975</v>
      </c>
      <c r="AQ115" s="3" t="s">
        <v>193</v>
      </c>
      <c r="AR115" s="3">
        <v>41832.71</v>
      </c>
      <c r="AS115" s="3">
        <v>124368.64</v>
      </c>
      <c r="AT115" s="3">
        <v>0</v>
      </c>
      <c r="AU115" s="3">
        <v>0</v>
      </c>
      <c r="AV115" s="3">
        <v>124368.64</v>
      </c>
      <c r="AW115" s="3" t="s">
        <v>132</v>
      </c>
      <c r="AX115" s="3" t="s">
        <v>1294</v>
      </c>
      <c r="AY115" s="3" t="s">
        <v>137</v>
      </c>
      <c r="BA115" s="3" t="s">
        <v>1918</v>
      </c>
      <c r="BB115" s="3" t="s">
        <v>146</v>
      </c>
      <c r="BC115" s="3" t="s">
        <v>218</v>
      </c>
      <c r="BD115" s="3" t="s">
        <v>140</v>
      </c>
      <c r="BE115" s="3" t="s">
        <v>1234</v>
      </c>
      <c r="BF115" s="3" t="s">
        <v>143</v>
      </c>
      <c r="BH115" s="3" t="s">
        <v>365</v>
      </c>
      <c r="BI115" s="3" t="s">
        <v>146</v>
      </c>
      <c r="BK115" s="3" t="s">
        <v>556</v>
      </c>
      <c r="BL115" s="3">
        <v>145285</v>
      </c>
      <c r="BM115" s="3">
        <v>20916.36</v>
      </c>
      <c r="BN115" s="3">
        <v>124368.64</v>
      </c>
      <c r="BO115" s="3">
        <v>18975</v>
      </c>
      <c r="BP115" s="3">
        <v>19150</v>
      </c>
      <c r="BQ115" s="3">
        <v>275</v>
      </c>
      <c r="BR115" s="3" t="s">
        <v>155</v>
      </c>
      <c r="BS115" s="3" t="s">
        <v>156</v>
      </c>
      <c r="BT115" s="3" t="s">
        <v>1920</v>
      </c>
      <c r="BU115" s="3" t="s">
        <v>184</v>
      </c>
      <c r="BV115" s="3" t="s">
        <v>204</v>
      </c>
      <c r="BW115" s="3" t="s">
        <v>204</v>
      </c>
      <c r="BX115" s="4" t="s">
        <v>1394</v>
      </c>
    </row>
    <row r="116" spans="1:76" ht="14.25" customHeight="1" x14ac:dyDescent="0.3">
      <c r="A116" s="3" t="s">
        <v>210</v>
      </c>
      <c r="B116" s="3" t="s">
        <v>211</v>
      </c>
      <c r="C116" s="3" t="s">
        <v>409</v>
      </c>
      <c r="E116" s="3" t="s">
        <v>212</v>
      </c>
      <c r="F116" s="3" t="s">
        <v>1408</v>
      </c>
      <c r="G116" s="3" t="s">
        <v>178</v>
      </c>
      <c r="H116" s="3" t="s">
        <v>1928</v>
      </c>
      <c r="I116" s="3" t="s">
        <v>1508</v>
      </c>
      <c r="Y116" s="3" t="s">
        <v>184</v>
      </c>
      <c r="AA116" s="3" t="s">
        <v>184</v>
      </c>
      <c r="AI116" s="3" t="s">
        <v>187</v>
      </c>
      <c r="AJ116" s="3" t="s">
        <v>188</v>
      </c>
      <c r="AL116" s="3" t="s">
        <v>422</v>
      </c>
      <c r="AM116" s="3">
        <v>1</v>
      </c>
      <c r="AN116" s="3">
        <v>20700</v>
      </c>
      <c r="AO116" s="3">
        <v>20730</v>
      </c>
      <c r="AP116" s="3">
        <v>20700</v>
      </c>
      <c r="AQ116" s="3" t="s">
        <v>193</v>
      </c>
      <c r="AR116" s="3">
        <v>46635.69</v>
      </c>
      <c r="AS116" s="3">
        <v>147859.76999999999</v>
      </c>
      <c r="AT116" s="3">
        <v>0</v>
      </c>
      <c r="AU116" s="3">
        <v>0</v>
      </c>
      <c r="AV116" s="3">
        <v>147859.76999999999</v>
      </c>
      <c r="AW116" s="3" t="s">
        <v>132</v>
      </c>
      <c r="AX116" s="3" t="s">
        <v>1410</v>
      </c>
      <c r="AY116" s="3" t="s">
        <v>137</v>
      </c>
      <c r="BA116" s="3" t="s">
        <v>1930</v>
      </c>
      <c r="BB116" s="3" t="s">
        <v>146</v>
      </c>
      <c r="BC116" s="3" t="s">
        <v>211</v>
      </c>
      <c r="BE116" s="3" t="s">
        <v>1296</v>
      </c>
      <c r="BF116" s="3" t="s">
        <v>143</v>
      </c>
      <c r="BH116" s="3" t="s">
        <v>144</v>
      </c>
      <c r="BI116" s="3" t="s">
        <v>146</v>
      </c>
      <c r="BK116" s="3" t="s">
        <v>147</v>
      </c>
      <c r="BL116" s="3">
        <v>148315.99</v>
      </c>
      <c r="BM116" s="3">
        <v>456.22</v>
      </c>
      <c r="BN116" s="3">
        <v>147859.76999999999</v>
      </c>
      <c r="BO116" s="3">
        <v>20700</v>
      </c>
      <c r="BP116" s="3">
        <v>20730</v>
      </c>
      <c r="BQ116" s="3">
        <v>1</v>
      </c>
      <c r="BR116" s="3" t="s">
        <v>646</v>
      </c>
      <c r="BS116" s="3" t="s">
        <v>216</v>
      </c>
      <c r="BT116" s="3" t="s">
        <v>1931</v>
      </c>
      <c r="BU116" s="3" t="s">
        <v>184</v>
      </c>
      <c r="BV116" s="3" t="s">
        <v>204</v>
      </c>
      <c r="BW116" s="3" t="s">
        <v>204</v>
      </c>
      <c r="BX116" s="4" t="s">
        <v>1412</v>
      </c>
    </row>
    <row r="117" spans="1:76" ht="14.25" customHeight="1" x14ac:dyDescent="0.3">
      <c r="A117" s="3" t="s">
        <v>210</v>
      </c>
      <c r="B117" s="3" t="s">
        <v>211</v>
      </c>
      <c r="C117" s="3" t="s">
        <v>409</v>
      </c>
      <c r="E117" s="3" t="s">
        <v>212</v>
      </c>
      <c r="F117" s="3" t="s">
        <v>1159</v>
      </c>
      <c r="G117" s="3" t="s">
        <v>178</v>
      </c>
      <c r="H117" s="3" t="s">
        <v>1939</v>
      </c>
      <c r="I117" s="3" t="s">
        <v>321</v>
      </c>
      <c r="Y117" s="3" t="s">
        <v>184</v>
      </c>
      <c r="Z117" s="3" t="s">
        <v>184</v>
      </c>
      <c r="AI117" s="3" t="s">
        <v>187</v>
      </c>
      <c r="AJ117" s="3" t="s">
        <v>188</v>
      </c>
      <c r="AL117" s="3" t="s">
        <v>518</v>
      </c>
      <c r="AM117" s="3">
        <v>550</v>
      </c>
      <c r="AN117" s="3">
        <v>19250</v>
      </c>
      <c r="AO117" s="3">
        <v>19550</v>
      </c>
      <c r="AP117" s="3">
        <v>19250</v>
      </c>
      <c r="AQ117" s="3" t="s">
        <v>193</v>
      </c>
      <c r="AR117" s="3">
        <v>42438.934999999998</v>
      </c>
      <c r="AS117" s="3">
        <v>139624.1</v>
      </c>
      <c r="AT117" s="3">
        <v>0</v>
      </c>
      <c r="AU117" s="3">
        <v>0</v>
      </c>
      <c r="AV117" s="3">
        <v>139624.1</v>
      </c>
      <c r="AW117" s="3" t="s">
        <v>132</v>
      </c>
      <c r="AX117" s="3" t="s">
        <v>1941</v>
      </c>
      <c r="AY117" s="3" t="s">
        <v>137</v>
      </c>
      <c r="BA117" s="3" t="s">
        <v>1942</v>
      </c>
      <c r="BB117" s="3" t="s">
        <v>146</v>
      </c>
      <c r="BC117" s="3" t="s">
        <v>211</v>
      </c>
      <c r="BT117" s="3" t="s">
        <v>1163</v>
      </c>
      <c r="BU117" s="3" t="s">
        <v>187</v>
      </c>
      <c r="BV117" s="3" t="s">
        <v>277</v>
      </c>
      <c r="BX117" s="4" t="s">
        <v>1165</v>
      </c>
    </row>
    <row r="118" spans="1:76" ht="14.25" customHeight="1" x14ac:dyDescent="0.3">
      <c r="A118" s="3" t="s">
        <v>29</v>
      </c>
      <c r="B118" s="3" t="s">
        <v>95</v>
      </c>
      <c r="C118" s="3" t="s">
        <v>176</v>
      </c>
      <c r="E118" s="3" t="s">
        <v>212</v>
      </c>
      <c r="F118" s="3" t="s">
        <v>1177</v>
      </c>
      <c r="G118" s="3" t="s">
        <v>178</v>
      </c>
      <c r="H118" s="3" t="s">
        <v>1670</v>
      </c>
      <c r="I118" s="3" t="s">
        <v>1671</v>
      </c>
      <c r="Y118" s="3" t="s">
        <v>184</v>
      </c>
      <c r="AA118" s="3" t="s">
        <v>184</v>
      </c>
      <c r="AB118" s="3" t="s">
        <v>184</v>
      </c>
      <c r="AI118" s="3" t="s">
        <v>187</v>
      </c>
      <c r="AJ118" s="3" t="s">
        <v>188</v>
      </c>
      <c r="AL118" s="3" t="s">
        <v>190</v>
      </c>
      <c r="AM118" s="3">
        <v>1</v>
      </c>
      <c r="AN118" s="3">
        <v>20700</v>
      </c>
      <c r="AO118" s="3">
        <v>20710</v>
      </c>
      <c r="AP118" s="3">
        <v>20700</v>
      </c>
      <c r="AQ118" s="3" t="s">
        <v>193</v>
      </c>
      <c r="AR118" s="3">
        <v>45635.68</v>
      </c>
      <c r="AS118" s="3">
        <v>135775.274</v>
      </c>
      <c r="AT118" s="3">
        <v>0</v>
      </c>
      <c r="AU118" s="3">
        <v>0</v>
      </c>
      <c r="AV118" s="3">
        <v>135775.274</v>
      </c>
      <c r="AW118" s="3" t="s">
        <v>132</v>
      </c>
      <c r="AX118" s="3" t="s">
        <v>1949</v>
      </c>
      <c r="AY118" s="3" t="s">
        <v>137</v>
      </c>
      <c r="BA118" s="3" t="s">
        <v>1950</v>
      </c>
      <c r="BB118" s="3" t="s">
        <v>146</v>
      </c>
      <c r="BC118" s="3" t="s">
        <v>95</v>
      </c>
      <c r="BT118" s="3" t="s">
        <v>1180</v>
      </c>
      <c r="BU118" s="3" t="s">
        <v>187</v>
      </c>
      <c r="BV118" s="3" t="s">
        <v>277</v>
      </c>
      <c r="BX118" s="4" t="s">
        <v>1182</v>
      </c>
    </row>
    <row r="119" spans="1:76" ht="14.25" customHeight="1" x14ac:dyDescent="0.3">
      <c r="A119" s="3" t="s">
        <v>152</v>
      </c>
      <c r="B119" s="3" t="s">
        <v>153</v>
      </c>
      <c r="C119" s="3" t="s">
        <v>252</v>
      </c>
      <c r="E119" s="3" t="s">
        <v>212</v>
      </c>
      <c r="F119" s="3" t="s">
        <v>1193</v>
      </c>
      <c r="G119" s="3" t="s">
        <v>178</v>
      </c>
      <c r="H119" s="3" t="s">
        <v>1962</v>
      </c>
      <c r="I119" s="3" t="s">
        <v>1964</v>
      </c>
      <c r="O119" s="3" t="s">
        <v>184</v>
      </c>
      <c r="Y119" s="3" t="s">
        <v>184</v>
      </c>
      <c r="AB119" s="3" t="s">
        <v>184</v>
      </c>
      <c r="AF119" s="3" t="s">
        <v>1966</v>
      </c>
      <c r="AI119" s="3" t="s">
        <v>187</v>
      </c>
      <c r="AJ119" s="3" t="s">
        <v>188</v>
      </c>
      <c r="AL119" s="3" t="s">
        <v>190</v>
      </c>
      <c r="AM119" s="3">
        <v>275</v>
      </c>
      <c r="AN119" s="3">
        <v>18975</v>
      </c>
      <c r="AO119" s="3">
        <v>19170</v>
      </c>
      <c r="AP119" s="3">
        <v>18975</v>
      </c>
      <c r="AQ119" s="3" t="s">
        <v>193</v>
      </c>
      <c r="AR119" s="3">
        <v>41832.29</v>
      </c>
      <c r="AS119" s="3">
        <v>153942.81</v>
      </c>
      <c r="AT119" s="3">
        <v>0</v>
      </c>
      <c r="AU119" s="3">
        <v>0</v>
      </c>
      <c r="AV119" s="3">
        <v>153942.81</v>
      </c>
      <c r="AW119" s="3" t="s">
        <v>132</v>
      </c>
      <c r="AX119" s="3" t="s">
        <v>1968</v>
      </c>
      <c r="AY119" s="3" t="s">
        <v>137</v>
      </c>
      <c r="BA119" s="3" t="s">
        <v>1969</v>
      </c>
      <c r="BB119" s="3" t="s">
        <v>146</v>
      </c>
      <c r="BC119" s="3" t="s">
        <v>153</v>
      </c>
      <c r="BT119" s="3" t="s">
        <v>1195</v>
      </c>
      <c r="BU119" s="3" t="s">
        <v>187</v>
      </c>
      <c r="BV119" s="3" t="s">
        <v>277</v>
      </c>
      <c r="BX119" s="4" t="s">
        <v>1197</v>
      </c>
    </row>
    <row r="120" spans="1:76" ht="14.25" customHeight="1" x14ac:dyDescent="0.3">
      <c r="A120" s="3" t="s">
        <v>152</v>
      </c>
      <c r="B120" s="3" t="s">
        <v>153</v>
      </c>
      <c r="C120" s="3" t="s">
        <v>252</v>
      </c>
      <c r="E120" s="3" t="s">
        <v>212</v>
      </c>
      <c r="F120" s="3" t="s">
        <v>1209</v>
      </c>
      <c r="G120" s="3" t="s">
        <v>178</v>
      </c>
      <c r="H120" s="3" t="s">
        <v>1977</v>
      </c>
      <c r="I120" s="3" t="s">
        <v>1964</v>
      </c>
      <c r="O120" s="3" t="s">
        <v>184</v>
      </c>
      <c r="Y120" s="3" t="s">
        <v>184</v>
      </c>
      <c r="AB120" s="3" t="s">
        <v>184</v>
      </c>
      <c r="AF120" s="3" t="s">
        <v>1978</v>
      </c>
      <c r="AI120" s="3" t="s">
        <v>187</v>
      </c>
      <c r="AJ120" s="3" t="s">
        <v>188</v>
      </c>
      <c r="AL120" s="3" t="s">
        <v>190</v>
      </c>
      <c r="AM120" s="3">
        <v>550</v>
      </c>
      <c r="AN120" s="3">
        <v>37950</v>
      </c>
      <c r="AO120" s="3">
        <v>38380</v>
      </c>
      <c r="AP120" s="3">
        <v>37950</v>
      </c>
      <c r="AQ120" s="3" t="s">
        <v>193</v>
      </c>
      <c r="AR120" s="3">
        <v>83664.570000000007</v>
      </c>
      <c r="AS120" s="3">
        <v>302029.09999999998</v>
      </c>
      <c r="AT120" s="3">
        <v>0</v>
      </c>
      <c r="AU120" s="3">
        <v>0</v>
      </c>
      <c r="AV120" s="3">
        <v>302029.09999999998</v>
      </c>
      <c r="AW120" s="3" t="s">
        <v>132</v>
      </c>
      <c r="AX120" s="3" t="s">
        <v>1968</v>
      </c>
      <c r="AY120" s="3" t="s">
        <v>137</v>
      </c>
      <c r="BA120" s="3" t="s">
        <v>1980</v>
      </c>
      <c r="BB120" s="3" t="s">
        <v>146</v>
      </c>
      <c r="BC120" s="3" t="s">
        <v>153</v>
      </c>
      <c r="BT120" s="3" t="s">
        <v>1981</v>
      </c>
      <c r="BU120" s="3" t="s">
        <v>187</v>
      </c>
      <c r="BV120" s="3" t="s">
        <v>277</v>
      </c>
      <c r="BX120" s="4" t="s">
        <v>1213</v>
      </c>
    </row>
    <row r="121" spans="1:76" ht="14.25" customHeight="1" x14ac:dyDescent="0.3">
      <c r="A121" s="3" t="s">
        <v>152</v>
      </c>
      <c r="B121" s="3" t="s">
        <v>153</v>
      </c>
      <c r="C121" s="3" t="s">
        <v>252</v>
      </c>
      <c r="E121" s="3" t="s">
        <v>212</v>
      </c>
      <c r="F121" s="3" t="s">
        <v>1209</v>
      </c>
      <c r="G121" s="3" t="s">
        <v>352</v>
      </c>
      <c r="H121" s="3" t="s">
        <v>1989</v>
      </c>
      <c r="I121" s="3" t="s">
        <v>1990</v>
      </c>
      <c r="O121" s="3" t="s">
        <v>184</v>
      </c>
      <c r="Y121" s="3" t="s">
        <v>184</v>
      </c>
      <c r="AB121" s="3" t="s">
        <v>184</v>
      </c>
      <c r="AI121" s="3" t="s">
        <v>187</v>
      </c>
      <c r="AJ121" s="3" t="s">
        <v>188</v>
      </c>
      <c r="AL121" s="3" t="s">
        <v>190</v>
      </c>
      <c r="AM121" s="3">
        <v>0</v>
      </c>
      <c r="AN121" s="3">
        <v>18975</v>
      </c>
      <c r="AO121" s="3">
        <v>19000</v>
      </c>
      <c r="AP121" s="3">
        <v>18975</v>
      </c>
      <c r="AQ121" s="3" t="s">
        <v>193</v>
      </c>
      <c r="AR121" s="3">
        <v>18975</v>
      </c>
      <c r="AS121" s="3">
        <v>50000</v>
      </c>
      <c r="AT121" s="3">
        <v>0</v>
      </c>
      <c r="AU121" s="3">
        <v>0</v>
      </c>
      <c r="AV121" s="3">
        <v>50000</v>
      </c>
      <c r="AW121" s="3" t="s">
        <v>132</v>
      </c>
      <c r="AX121" s="3" t="s">
        <v>1968</v>
      </c>
      <c r="AY121" s="3" t="s">
        <v>137</v>
      </c>
      <c r="BB121" s="3" t="s">
        <v>146</v>
      </c>
      <c r="BC121" s="3" t="s">
        <v>153</v>
      </c>
      <c r="BT121" s="3" t="s">
        <v>1995</v>
      </c>
      <c r="BU121" s="3" t="s">
        <v>187</v>
      </c>
      <c r="BV121" s="3" t="s">
        <v>277</v>
      </c>
      <c r="BX121" s="4" t="s">
        <v>1213</v>
      </c>
    </row>
    <row r="122" spans="1:76" ht="14.25" customHeight="1" x14ac:dyDescent="0.3">
      <c r="A122" s="3" t="s">
        <v>29</v>
      </c>
      <c r="B122" s="3" t="s">
        <v>95</v>
      </c>
      <c r="C122" s="3" t="s">
        <v>176</v>
      </c>
      <c r="E122" s="3" t="s">
        <v>212</v>
      </c>
      <c r="F122" s="3" t="s">
        <v>1230</v>
      </c>
      <c r="G122" s="3" t="s">
        <v>178</v>
      </c>
      <c r="H122" s="3" t="s">
        <v>1998</v>
      </c>
      <c r="I122" s="3" t="s">
        <v>1025</v>
      </c>
      <c r="O122" s="3" t="s">
        <v>184</v>
      </c>
      <c r="Y122" s="3" t="s">
        <v>184</v>
      </c>
      <c r="AA122" s="3" t="s">
        <v>184</v>
      </c>
      <c r="AB122" s="3" t="s">
        <v>184</v>
      </c>
      <c r="AI122" s="3" t="s">
        <v>187</v>
      </c>
      <c r="AJ122" s="3" t="s">
        <v>188</v>
      </c>
      <c r="AL122" s="3" t="s">
        <v>190</v>
      </c>
      <c r="AM122" s="3">
        <v>1</v>
      </c>
      <c r="AN122" s="3">
        <v>20700</v>
      </c>
      <c r="AO122" s="3">
        <v>20730</v>
      </c>
      <c r="AP122" s="3">
        <v>20700</v>
      </c>
      <c r="AQ122" s="3" t="s">
        <v>193</v>
      </c>
      <c r="AR122" s="3">
        <v>45635.68</v>
      </c>
      <c r="AS122" s="3">
        <v>124653.86</v>
      </c>
      <c r="AT122" s="3">
        <v>0</v>
      </c>
      <c r="AU122" s="3">
        <v>0</v>
      </c>
      <c r="AV122" s="3">
        <v>124653.86</v>
      </c>
      <c r="AW122" s="3" t="s">
        <v>132</v>
      </c>
      <c r="AX122" s="3" t="s">
        <v>2004</v>
      </c>
      <c r="AY122" s="3" t="s">
        <v>137</v>
      </c>
      <c r="BA122" s="3" t="s">
        <v>2005</v>
      </c>
      <c r="BB122" s="3" t="s">
        <v>146</v>
      </c>
      <c r="BC122" s="3" t="s">
        <v>95</v>
      </c>
      <c r="BT122" s="3" t="s">
        <v>1231</v>
      </c>
      <c r="BU122" s="3" t="s">
        <v>187</v>
      </c>
      <c r="BV122" s="3" t="s">
        <v>277</v>
      </c>
      <c r="BX122" s="4" t="s">
        <v>1232</v>
      </c>
    </row>
    <row r="123" spans="1:76" ht="14.25" customHeight="1" x14ac:dyDescent="0.3">
      <c r="A123" s="3" t="s">
        <v>257</v>
      </c>
      <c r="B123" s="3" t="s">
        <v>260</v>
      </c>
      <c r="C123" s="3" t="s">
        <v>545</v>
      </c>
      <c r="E123" s="3" t="s">
        <v>212</v>
      </c>
      <c r="F123" s="3" t="s">
        <v>1241</v>
      </c>
      <c r="G123" s="3" t="s">
        <v>178</v>
      </c>
      <c r="H123" s="3" t="s">
        <v>547</v>
      </c>
      <c r="I123" s="3" t="s">
        <v>439</v>
      </c>
      <c r="Y123" s="3" t="s">
        <v>184</v>
      </c>
      <c r="Z123" s="3" t="s">
        <v>184</v>
      </c>
      <c r="AB123" s="3" t="s">
        <v>184</v>
      </c>
      <c r="AI123" s="3" t="s">
        <v>187</v>
      </c>
      <c r="AJ123" s="3" t="s">
        <v>188</v>
      </c>
      <c r="AL123" s="3" t="s">
        <v>518</v>
      </c>
      <c r="AM123" s="3">
        <v>275</v>
      </c>
      <c r="AN123" s="3">
        <v>18975</v>
      </c>
      <c r="AO123" s="3">
        <v>19070</v>
      </c>
      <c r="AP123" s="3">
        <v>18975</v>
      </c>
      <c r="AQ123" s="3" t="s">
        <v>193</v>
      </c>
      <c r="AR123" s="3">
        <v>41832.29</v>
      </c>
      <c r="AS123" s="3">
        <v>128006.81200000001</v>
      </c>
      <c r="AT123" s="3">
        <v>0</v>
      </c>
      <c r="AU123" s="3">
        <v>0</v>
      </c>
      <c r="AV123" s="3">
        <v>128006.81200000001</v>
      </c>
      <c r="AW123" s="3" t="s">
        <v>132</v>
      </c>
      <c r="AX123" s="3" t="s">
        <v>2038</v>
      </c>
      <c r="AY123" s="3" t="s">
        <v>137</v>
      </c>
      <c r="BA123" s="3" t="s">
        <v>2039</v>
      </c>
      <c r="BB123" s="3" t="s">
        <v>146</v>
      </c>
      <c r="BC123" s="3" t="s">
        <v>260</v>
      </c>
      <c r="BT123" s="3" t="s">
        <v>1243</v>
      </c>
      <c r="BU123" s="3" t="s">
        <v>187</v>
      </c>
      <c r="BV123" s="3" t="s">
        <v>277</v>
      </c>
      <c r="BX123" s="4" t="s">
        <v>1245</v>
      </c>
    </row>
    <row r="124" spans="1:76" ht="14.25" customHeight="1" x14ac:dyDescent="0.3">
      <c r="A124" s="3" t="s">
        <v>227</v>
      </c>
      <c r="B124" s="3" t="s">
        <v>228</v>
      </c>
      <c r="C124" s="3" t="s">
        <v>656</v>
      </c>
      <c r="E124" s="3" t="s">
        <v>212</v>
      </c>
      <c r="F124" s="3" t="s">
        <v>1258</v>
      </c>
      <c r="G124" s="3" t="s">
        <v>178</v>
      </c>
      <c r="H124" s="3" t="s">
        <v>2051</v>
      </c>
      <c r="I124" s="3" t="s">
        <v>1851</v>
      </c>
      <c r="Y124" s="3" t="s">
        <v>184</v>
      </c>
      <c r="AA124" s="3" t="s">
        <v>184</v>
      </c>
      <c r="AB124" s="3" t="s">
        <v>184</v>
      </c>
      <c r="AI124" s="3" t="s">
        <v>187</v>
      </c>
      <c r="AJ124" s="3" t="s">
        <v>188</v>
      </c>
      <c r="AL124" s="3" t="s">
        <v>190</v>
      </c>
      <c r="AM124" s="3">
        <v>1</v>
      </c>
      <c r="AN124" s="3">
        <v>20700</v>
      </c>
      <c r="AO124" s="3">
        <v>20710</v>
      </c>
      <c r="AP124" s="3">
        <v>20700</v>
      </c>
      <c r="AQ124" s="3" t="s">
        <v>193</v>
      </c>
      <c r="AR124" s="3">
        <v>45635.69</v>
      </c>
      <c r="AS124" s="3">
        <v>128053.75</v>
      </c>
      <c r="AT124" s="3">
        <v>0</v>
      </c>
      <c r="AU124" s="3">
        <v>0</v>
      </c>
      <c r="AV124" s="3">
        <v>128053.75</v>
      </c>
      <c r="AW124" s="3" t="s">
        <v>132</v>
      </c>
      <c r="AX124" s="3" t="s">
        <v>2038</v>
      </c>
      <c r="AY124" s="3" t="s">
        <v>137</v>
      </c>
      <c r="BA124" s="3" t="s">
        <v>2052</v>
      </c>
      <c r="BB124" s="3" t="s">
        <v>146</v>
      </c>
      <c r="BC124" s="3" t="s">
        <v>228</v>
      </c>
      <c r="BT124" s="3" t="s">
        <v>1259</v>
      </c>
      <c r="BU124" s="3" t="s">
        <v>187</v>
      </c>
      <c r="BV124" s="3" t="s">
        <v>277</v>
      </c>
      <c r="BX124" s="4" t="s">
        <v>1260</v>
      </c>
    </row>
    <row r="125" spans="1:76" ht="14.25" customHeight="1" x14ac:dyDescent="0.3">
      <c r="A125" s="3" t="s">
        <v>152</v>
      </c>
      <c r="B125" s="3" t="s">
        <v>153</v>
      </c>
      <c r="C125" s="3" t="s">
        <v>252</v>
      </c>
      <c r="E125" s="3" t="s">
        <v>212</v>
      </c>
      <c r="F125" s="3" t="s">
        <v>1426</v>
      </c>
      <c r="G125" s="3" t="s">
        <v>178</v>
      </c>
      <c r="H125" s="3" t="s">
        <v>2063</v>
      </c>
      <c r="I125" s="3" t="s">
        <v>1990</v>
      </c>
      <c r="O125" s="3" t="s">
        <v>184</v>
      </c>
      <c r="Y125" s="3" t="s">
        <v>184</v>
      </c>
      <c r="AB125" s="3" t="s">
        <v>184</v>
      </c>
      <c r="AI125" s="3" t="s">
        <v>187</v>
      </c>
      <c r="AJ125" s="3" t="s">
        <v>188</v>
      </c>
      <c r="AL125" s="3" t="s">
        <v>190</v>
      </c>
      <c r="AM125" s="3">
        <v>275</v>
      </c>
      <c r="AN125" s="3">
        <v>18975</v>
      </c>
      <c r="AO125" s="3">
        <v>19210</v>
      </c>
      <c r="AP125" s="3">
        <v>18975</v>
      </c>
      <c r="AQ125" s="3" t="s">
        <v>193</v>
      </c>
      <c r="AR125" s="3">
        <v>41832.29</v>
      </c>
      <c r="AS125" s="3">
        <v>139301.51</v>
      </c>
      <c r="AT125" s="3">
        <v>0</v>
      </c>
      <c r="AU125" s="3">
        <v>0</v>
      </c>
      <c r="AV125" s="3">
        <v>139301.51</v>
      </c>
      <c r="AW125" s="3" t="s">
        <v>132</v>
      </c>
      <c r="AX125" s="3" t="s">
        <v>1427</v>
      </c>
      <c r="AY125" s="3" t="s">
        <v>137</v>
      </c>
      <c r="BA125" s="3" t="s">
        <v>2067</v>
      </c>
      <c r="BB125" s="3" t="s">
        <v>146</v>
      </c>
      <c r="BC125" s="3" t="s">
        <v>153</v>
      </c>
      <c r="BD125" s="3" t="s">
        <v>291</v>
      </c>
      <c r="BE125" s="3" t="s">
        <v>1428</v>
      </c>
      <c r="BF125" s="3" t="s">
        <v>143</v>
      </c>
      <c r="BH125" s="3" t="s">
        <v>365</v>
      </c>
      <c r="BI125" s="3" t="s">
        <v>146</v>
      </c>
      <c r="BJ125" s="3" t="s">
        <v>366</v>
      </c>
      <c r="BK125" s="3" t="s">
        <v>147</v>
      </c>
      <c r="BL125" s="3">
        <v>156034.42000000001</v>
      </c>
      <c r="BM125" s="3">
        <v>16732.91</v>
      </c>
      <c r="BN125" s="3">
        <v>139301.51</v>
      </c>
      <c r="BO125" s="3">
        <v>18975</v>
      </c>
      <c r="BP125" s="3">
        <v>19210</v>
      </c>
      <c r="BQ125" s="3">
        <v>275</v>
      </c>
      <c r="BR125" s="3" t="s">
        <v>155</v>
      </c>
      <c r="BS125" s="3" t="s">
        <v>156</v>
      </c>
      <c r="BT125" s="3" t="s">
        <v>2069</v>
      </c>
      <c r="BU125" s="3" t="s">
        <v>184</v>
      </c>
      <c r="BV125" s="3" t="s">
        <v>204</v>
      </c>
      <c r="BW125" s="3" t="s">
        <v>204</v>
      </c>
      <c r="BX125" s="4" t="s">
        <v>1435</v>
      </c>
    </row>
    <row r="126" spans="1:76" ht="14.25" customHeight="1" x14ac:dyDescent="0.3">
      <c r="A126" s="3" t="s">
        <v>152</v>
      </c>
      <c r="B126" s="3" t="s">
        <v>153</v>
      </c>
      <c r="C126" s="3" t="s">
        <v>252</v>
      </c>
      <c r="E126" s="3" t="s">
        <v>212</v>
      </c>
      <c r="F126" s="3" t="s">
        <v>1270</v>
      </c>
      <c r="G126" s="3" t="s">
        <v>178</v>
      </c>
      <c r="H126" s="3" t="s">
        <v>2076</v>
      </c>
      <c r="I126" s="3" t="s">
        <v>1964</v>
      </c>
      <c r="O126" s="3" t="s">
        <v>184</v>
      </c>
      <c r="Y126" s="3" t="s">
        <v>184</v>
      </c>
      <c r="AB126" s="3" t="s">
        <v>184</v>
      </c>
      <c r="AF126" s="3" t="s">
        <v>2077</v>
      </c>
      <c r="AI126" s="3" t="s">
        <v>187</v>
      </c>
      <c r="AJ126" s="3" t="s">
        <v>188</v>
      </c>
      <c r="AL126" s="3" t="s">
        <v>190</v>
      </c>
      <c r="AM126" s="3">
        <v>1</v>
      </c>
      <c r="AN126" s="3">
        <v>20700</v>
      </c>
      <c r="AO126" s="3">
        <v>20730</v>
      </c>
      <c r="AP126" s="3">
        <v>20700</v>
      </c>
      <c r="AQ126" s="3" t="s">
        <v>193</v>
      </c>
      <c r="AR126" s="3">
        <v>45635.22</v>
      </c>
      <c r="AS126" s="3">
        <v>139141.78</v>
      </c>
      <c r="AT126" s="3">
        <v>0</v>
      </c>
      <c r="AU126" s="3">
        <v>0</v>
      </c>
      <c r="AV126" s="3">
        <v>139141.78</v>
      </c>
      <c r="AW126" s="3" t="s">
        <v>132</v>
      </c>
      <c r="AX126" s="3" t="s">
        <v>1427</v>
      </c>
      <c r="AY126" s="3" t="s">
        <v>137</v>
      </c>
      <c r="BA126" s="3" t="s">
        <v>2080</v>
      </c>
      <c r="BB126" s="3" t="s">
        <v>146</v>
      </c>
      <c r="BC126" s="3" t="s">
        <v>153</v>
      </c>
      <c r="BT126" s="3" t="s">
        <v>1271</v>
      </c>
      <c r="BU126" s="3" t="s">
        <v>187</v>
      </c>
      <c r="BV126" s="3" t="s">
        <v>277</v>
      </c>
      <c r="BX126" s="4" t="s">
        <v>1272</v>
      </c>
    </row>
    <row r="127" spans="1:76" ht="14.25" customHeight="1" x14ac:dyDescent="0.3">
      <c r="A127" s="3" t="s">
        <v>210</v>
      </c>
      <c r="B127" s="3" t="s">
        <v>211</v>
      </c>
      <c r="C127" s="3" t="s">
        <v>409</v>
      </c>
      <c r="E127" s="3" t="s">
        <v>212</v>
      </c>
      <c r="F127" s="3" t="s">
        <v>1443</v>
      </c>
      <c r="G127" s="3" t="s">
        <v>178</v>
      </c>
      <c r="H127" s="3" t="s">
        <v>2087</v>
      </c>
      <c r="I127" s="3" t="s">
        <v>1508</v>
      </c>
      <c r="Y127" s="3" t="s">
        <v>184</v>
      </c>
      <c r="AA127" s="3" t="s">
        <v>184</v>
      </c>
      <c r="AI127" s="3" t="s">
        <v>187</v>
      </c>
      <c r="AJ127" s="3" t="s">
        <v>188</v>
      </c>
      <c r="AL127" s="3" t="s">
        <v>422</v>
      </c>
      <c r="AM127" s="3">
        <v>1</v>
      </c>
      <c r="AN127" s="3">
        <v>20670</v>
      </c>
      <c r="AO127" s="3">
        <v>20670</v>
      </c>
      <c r="AP127" s="3">
        <v>20670</v>
      </c>
      <c r="AQ127" s="3" t="s">
        <v>193</v>
      </c>
      <c r="AR127" s="3">
        <v>45635.69</v>
      </c>
      <c r="AS127" s="3">
        <v>137819.78599999999</v>
      </c>
      <c r="AT127" s="3">
        <v>0</v>
      </c>
      <c r="AU127" s="3">
        <v>0</v>
      </c>
      <c r="AV127" s="3">
        <v>137819.78599999999</v>
      </c>
      <c r="AW127" s="3" t="s">
        <v>132</v>
      </c>
      <c r="AX127" s="3" t="s">
        <v>1444</v>
      </c>
      <c r="AY127" s="3" t="s">
        <v>137</v>
      </c>
      <c r="BA127" s="3" t="s">
        <v>2090</v>
      </c>
      <c r="BB127" s="3" t="s">
        <v>146</v>
      </c>
      <c r="BC127" s="3" t="s">
        <v>211</v>
      </c>
      <c r="BE127" s="3" t="s">
        <v>1445</v>
      </c>
      <c r="BF127" s="3" t="s">
        <v>143</v>
      </c>
      <c r="BH127" s="3" t="s">
        <v>144</v>
      </c>
      <c r="BI127" s="3" t="s">
        <v>146</v>
      </c>
      <c r="BK127" s="3" t="s">
        <v>556</v>
      </c>
      <c r="BL127" s="3">
        <v>165201.20000000001</v>
      </c>
      <c r="BM127" s="3">
        <v>27381.41</v>
      </c>
      <c r="BN127" s="3">
        <v>137819.78599999999</v>
      </c>
      <c r="BO127" s="3">
        <v>20670</v>
      </c>
      <c r="BP127" s="3">
        <v>20670</v>
      </c>
      <c r="BQ127" s="3">
        <v>1</v>
      </c>
      <c r="BR127" s="3" t="s">
        <v>646</v>
      </c>
      <c r="BS127" s="3" t="s">
        <v>216</v>
      </c>
      <c r="BT127" s="3" t="s">
        <v>2094</v>
      </c>
      <c r="BU127" s="3" t="s">
        <v>184</v>
      </c>
      <c r="BV127" s="3" t="s">
        <v>204</v>
      </c>
      <c r="BW127" s="3" t="s">
        <v>204</v>
      </c>
      <c r="BX127" s="4" t="s">
        <v>1452</v>
      </c>
    </row>
    <row r="128" spans="1:76" ht="14.25" customHeight="1" x14ac:dyDescent="0.3">
      <c r="A128" s="3" t="s">
        <v>210</v>
      </c>
      <c r="B128" s="3" t="s">
        <v>211</v>
      </c>
      <c r="C128" s="3" t="s">
        <v>409</v>
      </c>
      <c r="E128" s="3" t="s">
        <v>212</v>
      </c>
      <c r="F128" s="3" t="s">
        <v>1286</v>
      </c>
      <c r="G128" s="3" t="s">
        <v>178</v>
      </c>
      <c r="H128" s="3" t="s">
        <v>2099</v>
      </c>
      <c r="I128" s="3" t="s">
        <v>93</v>
      </c>
      <c r="Y128" s="3" t="s">
        <v>184</v>
      </c>
      <c r="AI128" s="3" t="s">
        <v>187</v>
      </c>
      <c r="AJ128" s="3" t="s">
        <v>188</v>
      </c>
      <c r="AL128" s="3" t="s">
        <v>2101</v>
      </c>
      <c r="AM128" s="3">
        <v>20</v>
      </c>
      <c r="AN128" s="3">
        <v>20000</v>
      </c>
      <c r="AO128" s="3">
        <v>20100</v>
      </c>
      <c r="AP128" s="3">
        <v>20000</v>
      </c>
      <c r="AQ128" s="3" t="s">
        <v>193</v>
      </c>
      <c r="AR128" s="3">
        <v>44092.451999999997</v>
      </c>
      <c r="AS128" s="3">
        <v>142859.54</v>
      </c>
      <c r="AT128" s="3">
        <v>0</v>
      </c>
      <c r="AU128" s="3">
        <v>0</v>
      </c>
      <c r="AV128" s="3">
        <v>142859.54</v>
      </c>
      <c r="AW128" s="3" t="s">
        <v>132</v>
      </c>
      <c r="AX128" s="3" t="s">
        <v>1741</v>
      </c>
      <c r="AY128" s="3" t="s">
        <v>137</v>
      </c>
      <c r="BA128" s="3" t="s">
        <v>2102</v>
      </c>
      <c r="BB128" s="3" t="s">
        <v>146</v>
      </c>
      <c r="BC128" s="3" t="s">
        <v>211</v>
      </c>
      <c r="BT128" s="3" t="s">
        <v>1288</v>
      </c>
      <c r="BU128" s="3" t="s">
        <v>187</v>
      </c>
      <c r="BV128" s="3" t="s">
        <v>277</v>
      </c>
      <c r="BX128" s="4" t="s">
        <v>1289</v>
      </c>
    </row>
    <row r="129" spans="1:76" ht="14.25" customHeight="1" x14ac:dyDescent="0.3">
      <c r="A129" s="3" t="s">
        <v>152</v>
      </c>
      <c r="B129" s="3" t="s">
        <v>153</v>
      </c>
      <c r="C129" s="3" t="s">
        <v>252</v>
      </c>
      <c r="E129" s="3" t="s">
        <v>212</v>
      </c>
      <c r="F129" s="3" t="s">
        <v>1463</v>
      </c>
      <c r="G129" s="3" t="s">
        <v>178</v>
      </c>
      <c r="H129" s="3" t="s">
        <v>1811</v>
      </c>
      <c r="I129" s="3" t="s">
        <v>1025</v>
      </c>
      <c r="O129" s="3" t="s">
        <v>184</v>
      </c>
      <c r="Y129" s="3" t="s">
        <v>184</v>
      </c>
      <c r="AA129" s="3" t="s">
        <v>184</v>
      </c>
      <c r="AB129" s="3" t="s">
        <v>184</v>
      </c>
      <c r="AI129" s="3" t="s">
        <v>187</v>
      </c>
      <c r="AJ129" s="3" t="s">
        <v>188</v>
      </c>
      <c r="AL129" s="3" t="s">
        <v>190</v>
      </c>
      <c r="AM129" s="3">
        <v>1</v>
      </c>
      <c r="AN129" s="3">
        <v>20700</v>
      </c>
      <c r="AO129" s="3">
        <v>20790</v>
      </c>
      <c r="AP129" s="3">
        <v>20700</v>
      </c>
      <c r="AQ129" s="3" t="s">
        <v>193</v>
      </c>
      <c r="AR129" s="3">
        <v>45635.22</v>
      </c>
      <c r="AS129" s="3">
        <v>155159.75</v>
      </c>
      <c r="AT129" s="3">
        <v>0</v>
      </c>
      <c r="AU129" s="3">
        <v>0</v>
      </c>
      <c r="AV129" s="3">
        <v>155159.75</v>
      </c>
      <c r="AW129" s="3" t="s">
        <v>132</v>
      </c>
      <c r="AX129" s="3" t="s">
        <v>1464</v>
      </c>
      <c r="AY129" s="3" t="s">
        <v>137</v>
      </c>
      <c r="BA129" s="3" t="s">
        <v>2127</v>
      </c>
      <c r="BB129" s="3" t="s">
        <v>146</v>
      </c>
      <c r="BC129" s="3" t="s">
        <v>153</v>
      </c>
      <c r="BD129" s="3" t="s">
        <v>140</v>
      </c>
      <c r="BE129" s="3" t="s">
        <v>1316</v>
      </c>
      <c r="BF129" s="3" t="s">
        <v>143</v>
      </c>
      <c r="BH129" s="3" t="s">
        <v>365</v>
      </c>
      <c r="BI129" s="3" t="s">
        <v>146</v>
      </c>
      <c r="BJ129" s="3" t="s">
        <v>366</v>
      </c>
      <c r="BK129" s="3" t="s">
        <v>147</v>
      </c>
      <c r="BL129" s="3">
        <v>182540.88</v>
      </c>
      <c r="BM129" s="3">
        <v>27381.13</v>
      </c>
      <c r="BN129" s="3">
        <v>155159.75</v>
      </c>
      <c r="BO129" s="3">
        <v>20700</v>
      </c>
      <c r="BP129" s="3">
        <v>20790</v>
      </c>
      <c r="BQ129" s="3">
        <v>1</v>
      </c>
      <c r="BR129" s="3" t="s">
        <v>155</v>
      </c>
      <c r="BS129" s="3" t="s">
        <v>156</v>
      </c>
      <c r="BT129" s="3" t="s">
        <v>2130</v>
      </c>
      <c r="BU129" s="3" t="s">
        <v>184</v>
      </c>
      <c r="BV129" s="3" t="s">
        <v>204</v>
      </c>
      <c r="BW129" s="3" t="s">
        <v>204</v>
      </c>
      <c r="BX129" s="4" t="s">
        <v>1466</v>
      </c>
    </row>
    <row r="130" spans="1:76" ht="14.25" customHeight="1" x14ac:dyDescent="0.3">
      <c r="A130" s="3" t="s">
        <v>152</v>
      </c>
      <c r="B130" s="3" t="s">
        <v>153</v>
      </c>
      <c r="C130" s="3" t="s">
        <v>252</v>
      </c>
      <c r="E130" s="3" t="s">
        <v>212</v>
      </c>
      <c r="F130" s="3" t="s">
        <v>1474</v>
      </c>
      <c r="G130" s="3" t="s">
        <v>178</v>
      </c>
      <c r="H130" s="3" t="s">
        <v>1811</v>
      </c>
      <c r="I130" s="3" t="s">
        <v>1025</v>
      </c>
      <c r="O130" s="3" t="s">
        <v>184</v>
      </c>
      <c r="Y130" s="3" t="s">
        <v>184</v>
      </c>
      <c r="AA130" s="3" t="s">
        <v>184</v>
      </c>
      <c r="AB130" s="3" t="s">
        <v>184</v>
      </c>
      <c r="AI130" s="3" t="s">
        <v>187</v>
      </c>
      <c r="AJ130" s="3" t="s">
        <v>188</v>
      </c>
      <c r="AL130" s="3" t="s">
        <v>190</v>
      </c>
      <c r="AM130" s="3">
        <v>1</v>
      </c>
      <c r="AN130" s="3">
        <v>20700</v>
      </c>
      <c r="AO130" s="3">
        <v>20720</v>
      </c>
      <c r="AP130" s="3">
        <v>20700</v>
      </c>
      <c r="AQ130" s="3" t="s">
        <v>193</v>
      </c>
      <c r="AR130" s="3">
        <v>45635.22</v>
      </c>
      <c r="AS130" s="3">
        <v>163944.53</v>
      </c>
      <c r="AT130" s="3">
        <v>0</v>
      </c>
      <c r="AU130" s="3">
        <v>0</v>
      </c>
      <c r="AV130" s="3">
        <v>163944.53</v>
      </c>
      <c r="AW130" s="3" t="s">
        <v>132</v>
      </c>
      <c r="AX130" s="3" t="s">
        <v>1464</v>
      </c>
      <c r="AY130" s="3" t="s">
        <v>137</v>
      </c>
      <c r="BA130" s="3" t="s">
        <v>2141</v>
      </c>
      <c r="BB130" s="3" t="s">
        <v>146</v>
      </c>
      <c r="BC130" s="3" t="s">
        <v>153</v>
      </c>
      <c r="BD130" s="3" t="s">
        <v>140</v>
      </c>
      <c r="BE130" s="3" t="s">
        <v>1316</v>
      </c>
      <c r="BF130" s="3" t="s">
        <v>143</v>
      </c>
      <c r="BH130" s="3" t="s">
        <v>365</v>
      </c>
      <c r="BI130" s="3" t="s">
        <v>146</v>
      </c>
      <c r="BJ130" s="3" t="s">
        <v>366</v>
      </c>
      <c r="BK130" s="3" t="s">
        <v>147</v>
      </c>
      <c r="BL130" s="3">
        <v>182198.62</v>
      </c>
      <c r="BM130" s="3">
        <v>18254.09</v>
      </c>
      <c r="BN130" s="3">
        <v>163944.53</v>
      </c>
      <c r="BO130" s="3">
        <v>20700</v>
      </c>
      <c r="BP130" s="3">
        <v>20720</v>
      </c>
      <c r="BQ130" s="3">
        <v>1</v>
      </c>
      <c r="BR130" s="3" t="s">
        <v>155</v>
      </c>
      <c r="BS130" s="3" t="s">
        <v>156</v>
      </c>
      <c r="BT130" s="3" t="s">
        <v>2144</v>
      </c>
      <c r="BU130" s="3" t="s">
        <v>184</v>
      </c>
      <c r="BV130" s="3" t="s">
        <v>204</v>
      </c>
      <c r="BW130" s="3" t="s">
        <v>204</v>
      </c>
      <c r="BX130" s="4" t="s">
        <v>1476</v>
      </c>
    </row>
    <row r="131" spans="1:76" ht="14.25" customHeight="1" x14ac:dyDescent="0.3">
      <c r="A131" s="3" t="s">
        <v>210</v>
      </c>
      <c r="B131" s="3" t="s">
        <v>211</v>
      </c>
      <c r="C131" s="3" t="s">
        <v>409</v>
      </c>
      <c r="E131" s="3" t="s">
        <v>212</v>
      </c>
      <c r="F131" s="3" t="s">
        <v>1303</v>
      </c>
      <c r="G131" s="3" t="s">
        <v>178</v>
      </c>
      <c r="H131" s="3" t="s">
        <v>2150</v>
      </c>
      <c r="I131" s="3" t="s">
        <v>2151</v>
      </c>
      <c r="J131" s="3" t="s">
        <v>184</v>
      </c>
      <c r="Y131" s="3" t="s">
        <v>184</v>
      </c>
      <c r="Z131" s="3" t="s">
        <v>184</v>
      </c>
      <c r="AI131" s="3" t="s">
        <v>187</v>
      </c>
      <c r="AJ131" s="3" t="s">
        <v>188</v>
      </c>
      <c r="AL131" s="3" t="s">
        <v>518</v>
      </c>
      <c r="AM131" s="3">
        <v>280</v>
      </c>
      <c r="AN131" s="3">
        <v>19320</v>
      </c>
      <c r="AO131" s="3">
        <v>19590</v>
      </c>
      <c r="AP131" s="3">
        <v>19320</v>
      </c>
      <c r="AQ131" s="3" t="s">
        <v>193</v>
      </c>
      <c r="AR131" s="3">
        <v>42593.309000000001</v>
      </c>
      <c r="AS131" s="3">
        <v>155465.57999999999</v>
      </c>
      <c r="AT131" s="3">
        <v>0</v>
      </c>
      <c r="AU131" s="3">
        <v>0</v>
      </c>
      <c r="AV131" s="3">
        <v>155465.57999999999</v>
      </c>
      <c r="AW131" s="3" t="s">
        <v>132</v>
      </c>
      <c r="AX131" s="3" t="s">
        <v>1464</v>
      </c>
      <c r="AY131" s="3" t="s">
        <v>137</v>
      </c>
      <c r="BA131" s="3" t="s">
        <v>2153</v>
      </c>
      <c r="BB131" s="3" t="s">
        <v>146</v>
      </c>
      <c r="BC131" s="3" t="s">
        <v>211</v>
      </c>
      <c r="BT131" s="3" t="s">
        <v>1304</v>
      </c>
      <c r="BU131" s="3" t="s">
        <v>187</v>
      </c>
      <c r="BV131" s="3" t="s">
        <v>277</v>
      </c>
      <c r="BX131" s="4" t="s">
        <v>1305</v>
      </c>
    </row>
    <row r="132" spans="1:76" ht="14.25" customHeight="1" x14ac:dyDescent="0.3">
      <c r="A132" s="3" t="s">
        <v>210</v>
      </c>
      <c r="B132" s="3" t="s">
        <v>211</v>
      </c>
      <c r="C132" s="3" t="s">
        <v>409</v>
      </c>
      <c r="E132" s="3" t="s">
        <v>212</v>
      </c>
      <c r="F132" s="3" t="s">
        <v>1320</v>
      </c>
      <c r="G132" s="3" t="s">
        <v>178</v>
      </c>
      <c r="H132" s="3" t="s">
        <v>2160</v>
      </c>
      <c r="I132" s="3" t="s">
        <v>2161</v>
      </c>
      <c r="J132" s="3" t="s">
        <v>184</v>
      </c>
      <c r="AA132" s="3" t="s">
        <v>184</v>
      </c>
      <c r="AI132" s="3" t="s">
        <v>187</v>
      </c>
      <c r="AJ132" s="3" t="s">
        <v>188</v>
      </c>
      <c r="AL132" s="3" t="s">
        <v>422</v>
      </c>
      <c r="AM132" s="3">
        <v>1</v>
      </c>
      <c r="AN132" s="3">
        <v>20700</v>
      </c>
      <c r="AO132" s="3">
        <v>20760</v>
      </c>
      <c r="AP132" s="3">
        <v>20700</v>
      </c>
      <c r="AQ132" s="3" t="s">
        <v>193</v>
      </c>
      <c r="AR132" s="3">
        <v>20700</v>
      </c>
      <c r="AS132" s="3">
        <v>109525.656</v>
      </c>
      <c r="AT132" s="3">
        <v>0</v>
      </c>
      <c r="AU132" s="3">
        <v>0</v>
      </c>
      <c r="AV132" s="3">
        <v>109525.656</v>
      </c>
      <c r="AW132" s="3" t="s">
        <v>132</v>
      </c>
      <c r="AX132" s="3" t="s">
        <v>1464</v>
      </c>
      <c r="AY132" s="3" t="s">
        <v>137</v>
      </c>
      <c r="BA132" s="3" t="s">
        <v>2162</v>
      </c>
      <c r="BB132" s="3" t="s">
        <v>146</v>
      </c>
      <c r="BC132" s="3" t="s">
        <v>211</v>
      </c>
      <c r="BT132" s="3" t="s">
        <v>1323</v>
      </c>
      <c r="BU132" s="3" t="s">
        <v>187</v>
      </c>
      <c r="BV132" s="3" t="s">
        <v>277</v>
      </c>
      <c r="BX132" s="4" t="s">
        <v>1325</v>
      </c>
    </row>
    <row r="133" spans="1:76" ht="14.25" customHeight="1" x14ac:dyDescent="0.3">
      <c r="A133" s="3" t="s">
        <v>217</v>
      </c>
      <c r="B133" s="3" t="s">
        <v>218</v>
      </c>
      <c r="C133" s="3" t="s">
        <v>437</v>
      </c>
      <c r="E133" s="3" t="s">
        <v>212</v>
      </c>
      <c r="F133" s="3" t="s">
        <v>1485</v>
      </c>
      <c r="G133" s="3" t="s">
        <v>178</v>
      </c>
      <c r="H133" s="3" t="s">
        <v>1550</v>
      </c>
      <c r="I133" s="3" t="s">
        <v>1552</v>
      </c>
      <c r="J133" s="3" t="s">
        <v>184</v>
      </c>
      <c r="O133" s="3" t="s">
        <v>184</v>
      </c>
      <c r="Y133" s="3" t="s">
        <v>184</v>
      </c>
      <c r="Z133" s="3" t="s">
        <v>184</v>
      </c>
      <c r="AB133" s="3" t="s">
        <v>184</v>
      </c>
      <c r="AH133" s="3">
        <v>69</v>
      </c>
      <c r="AI133" s="3" t="s">
        <v>187</v>
      </c>
      <c r="AJ133" s="3" t="s">
        <v>188</v>
      </c>
      <c r="AL133" s="3" t="s">
        <v>190</v>
      </c>
      <c r="AM133" s="3">
        <v>280</v>
      </c>
      <c r="AN133" s="3">
        <v>19320</v>
      </c>
      <c r="AO133" s="3">
        <v>19560</v>
      </c>
      <c r="AP133" s="3">
        <v>19320</v>
      </c>
      <c r="AQ133" s="3" t="s">
        <v>193</v>
      </c>
      <c r="AR133" s="3">
        <v>42593.31</v>
      </c>
      <c r="AS133" s="3">
        <v>170884.35</v>
      </c>
      <c r="AT133" s="3">
        <v>0</v>
      </c>
      <c r="AU133" s="3">
        <v>0</v>
      </c>
      <c r="AV133" s="3">
        <v>170884.35</v>
      </c>
      <c r="AW133" s="3" t="s">
        <v>132</v>
      </c>
      <c r="AX133" s="3" t="s">
        <v>1464</v>
      </c>
      <c r="AY133" s="3" t="s">
        <v>137</v>
      </c>
      <c r="BA133" s="3" t="s">
        <v>2172</v>
      </c>
      <c r="BB133" s="3" t="s">
        <v>146</v>
      </c>
      <c r="BC133" s="3" t="s">
        <v>218</v>
      </c>
      <c r="BD133" s="3" t="s">
        <v>140</v>
      </c>
      <c r="BE133" s="3" t="s">
        <v>1316</v>
      </c>
      <c r="BF133" s="3" t="s">
        <v>143</v>
      </c>
      <c r="BH133" s="3" t="s">
        <v>365</v>
      </c>
      <c r="BI133" s="3" t="s">
        <v>146</v>
      </c>
      <c r="BK133" s="3" t="s">
        <v>556</v>
      </c>
      <c r="BL133" s="3">
        <v>192181.01</v>
      </c>
      <c r="BM133" s="3">
        <v>21296.66</v>
      </c>
      <c r="BN133" s="3">
        <v>170884.35</v>
      </c>
      <c r="BO133" s="3">
        <v>19320</v>
      </c>
      <c r="BP133" s="3">
        <v>19560</v>
      </c>
      <c r="BQ133" s="3">
        <v>280</v>
      </c>
      <c r="BR133" s="3" t="s">
        <v>155</v>
      </c>
      <c r="BS133" s="3" t="s">
        <v>156</v>
      </c>
      <c r="BT133" s="3" t="s">
        <v>2174</v>
      </c>
      <c r="BU133" s="3" t="s">
        <v>184</v>
      </c>
      <c r="BV133" s="3" t="s">
        <v>204</v>
      </c>
      <c r="BW133" s="3" t="s">
        <v>204</v>
      </c>
      <c r="BX133" s="4" t="s">
        <v>1449</v>
      </c>
    </row>
    <row r="134" spans="1:76" ht="14.25" customHeight="1" x14ac:dyDescent="0.3">
      <c r="A134" s="3" t="s">
        <v>177</v>
      </c>
      <c r="B134" s="3" t="s">
        <v>179</v>
      </c>
      <c r="C134" s="3" t="s">
        <v>727</v>
      </c>
      <c r="D134" s="3" t="s">
        <v>729</v>
      </c>
      <c r="E134" s="3" t="s">
        <v>97</v>
      </c>
      <c r="F134" s="3" t="s">
        <v>1498</v>
      </c>
      <c r="G134" s="3" t="s">
        <v>178</v>
      </c>
      <c r="H134" s="3" t="s">
        <v>2181</v>
      </c>
      <c r="I134" s="3" t="s">
        <v>1314</v>
      </c>
      <c r="J134" s="3" t="s">
        <v>184</v>
      </c>
      <c r="Z134" s="3" t="s">
        <v>184</v>
      </c>
      <c r="AB134" s="3" t="s">
        <v>184</v>
      </c>
      <c r="AI134" s="3" t="s">
        <v>187</v>
      </c>
      <c r="AJ134" s="3" t="s">
        <v>188</v>
      </c>
      <c r="AL134" s="3" t="s">
        <v>518</v>
      </c>
      <c r="AM134" s="3">
        <v>140</v>
      </c>
      <c r="AN134" s="3">
        <v>9660</v>
      </c>
      <c r="AO134" s="3">
        <v>9790</v>
      </c>
      <c r="AP134" s="3">
        <v>9660</v>
      </c>
      <c r="AQ134" s="3" t="s">
        <v>193</v>
      </c>
      <c r="AR134" s="3">
        <v>21296.65</v>
      </c>
      <c r="AS134" s="3">
        <v>66924.740000000005</v>
      </c>
      <c r="AT134" s="3">
        <v>0</v>
      </c>
      <c r="AU134" s="3">
        <v>0</v>
      </c>
      <c r="AV134" s="3">
        <v>66924.740000000005</v>
      </c>
      <c r="AW134" s="3" t="s">
        <v>205</v>
      </c>
      <c r="AX134" s="3" t="s">
        <v>1499</v>
      </c>
      <c r="AY134" s="3" t="s">
        <v>137</v>
      </c>
      <c r="BA134" s="3" t="s">
        <v>2182</v>
      </c>
      <c r="BB134" s="3" t="s">
        <v>146</v>
      </c>
      <c r="BC134" s="3" t="s">
        <v>179</v>
      </c>
      <c r="BE134" s="3" t="s">
        <v>1501</v>
      </c>
      <c r="BF134" s="3" t="s">
        <v>143</v>
      </c>
      <c r="BH134" s="3" t="s">
        <v>1321</v>
      </c>
      <c r="BI134" s="3" t="s">
        <v>146</v>
      </c>
      <c r="BK134" s="3" t="s">
        <v>294</v>
      </c>
      <c r="BL134" s="3">
        <v>66924.740000000005</v>
      </c>
      <c r="BM134" s="3">
        <v>0</v>
      </c>
      <c r="BN134" s="3">
        <v>66924.740000000005</v>
      </c>
      <c r="BO134" s="3">
        <v>9660</v>
      </c>
      <c r="BP134" s="3">
        <v>9790</v>
      </c>
      <c r="BQ134" s="3">
        <v>140</v>
      </c>
      <c r="BR134" s="3" t="s">
        <v>714</v>
      </c>
      <c r="BS134" s="3" t="s">
        <v>716</v>
      </c>
      <c r="BT134" s="3" t="s">
        <v>2183</v>
      </c>
      <c r="BU134" s="3" t="s">
        <v>184</v>
      </c>
      <c r="BV134" s="3" t="s">
        <v>204</v>
      </c>
      <c r="BW134" s="3" t="s">
        <v>204</v>
      </c>
      <c r="BX134" s="4" t="s">
        <v>1200</v>
      </c>
    </row>
    <row r="135" spans="1:76" ht="14.25" customHeight="1" x14ac:dyDescent="0.3">
      <c r="A135" s="3" t="s">
        <v>29</v>
      </c>
      <c r="B135" s="3" t="s">
        <v>95</v>
      </c>
      <c r="C135" s="3" t="s">
        <v>176</v>
      </c>
      <c r="E135" s="3" t="s">
        <v>212</v>
      </c>
      <c r="F135" s="3" t="s">
        <v>1512</v>
      </c>
      <c r="G135" s="3" t="s">
        <v>178</v>
      </c>
      <c r="H135" s="3" t="s">
        <v>2190</v>
      </c>
      <c r="I135" s="3" t="s">
        <v>2191</v>
      </c>
      <c r="J135" s="3" t="s">
        <v>184</v>
      </c>
      <c r="O135" s="3" t="s">
        <v>184</v>
      </c>
      <c r="Y135" s="3" t="s">
        <v>184</v>
      </c>
      <c r="Z135" s="3" t="s">
        <v>184</v>
      </c>
      <c r="AA135" s="3" t="s">
        <v>184</v>
      </c>
      <c r="AH135" s="3">
        <v>69</v>
      </c>
      <c r="AI135" s="3" t="s">
        <v>187</v>
      </c>
      <c r="AJ135" s="3" t="s">
        <v>188</v>
      </c>
      <c r="AL135" s="3" t="s">
        <v>190</v>
      </c>
      <c r="AM135" s="3">
        <v>1</v>
      </c>
      <c r="AN135" s="3">
        <v>20700</v>
      </c>
      <c r="AO135" s="3">
        <v>20820</v>
      </c>
      <c r="AP135" s="3">
        <v>20700</v>
      </c>
      <c r="AQ135" s="3" t="s">
        <v>193</v>
      </c>
      <c r="AR135" s="3">
        <v>45635.68</v>
      </c>
      <c r="AS135" s="3">
        <v>134625.26</v>
      </c>
      <c r="AT135" s="3">
        <v>0</v>
      </c>
      <c r="AU135" s="3">
        <v>0</v>
      </c>
      <c r="AV135" s="3">
        <v>134625.26</v>
      </c>
      <c r="AW135" s="3" t="s">
        <v>132</v>
      </c>
      <c r="AX135" s="3" t="s">
        <v>1464</v>
      </c>
      <c r="AY135" s="3" t="s">
        <v>137</v>
      </c>
      <c r="BA135" s="3" t="s">
        <v>2194</v>
      </c>
      <c r="BB135" s="3" t="s">
        <v>146</v>
      </c>
      <c r="BC135" s="3" t="s">
        <v>95</v>
      </c>
      <c r="BD135" s="3" t="s">
        <v>140</v>
      </c>
      <c r="BE135" s="3" t="s">
        <v>1316</v>
      </c>
      <c r="BF135" s="3" t="s">
        <v>143</v>
      </c>
      <c r="BH135" s="3" t="s">
        <v>144</v>
      </c>
      <c r="BI135" s="3" t="s">
        <v>146</v>
      </c>
      <c r="BK135" s="3" t="s">
        <v>556</v>
      </c>
      <c r="BL135" s="3">
        <v>134625.26</v>
      </c>
      <c r="BM135" s="3">
        <v>0</v>
      </c>
      <c r="BN135" s="3">
        <v>134625.26</v>
      </c>
      <c r="BO135" s="3">
        <v>20700</v>
      </c>
      <c r="BP135" s="3">
        <v>20820</v>
      </c>
      <c r="BQ135" s="3">
        <v>1</v>
      </c>
      <c r="BR135" s="3" t="s">
        <v>155</v>
      </c>
      <c r="BS135" s="3" t="s">
        <v>156</v>
      </c>
      <c r="BT135" s="3" t="s">
        <v>2195</v>
      </c>
      <c r="BU135" s="3" t="s">
        <v>184</v>
      </c>
      <c r="BV135" s="3" t="s">
        <v>204</v>
      </c>
      <c r="BW135" s="3" t="s">
        <v>204</v>
      </c>
      <c r="BX135" s="4" t="s">
        <v>1519</v>
      </c>
    </row>
    <row r="136" spans="1:76" ht="14.25" customHeight="1" x14ac:dyDescent="0.3">
      <c r="A136" s="3" t="s">
        <v>217</v>
      </c>
      <c r="B136" s="3" t="s">
        <v>218</v>
      </c>
      <c r="C136" s="3" t="s">
        <v>437</v>
      </c>
      <c r="E136" s="3" t="s">
        <v>212</v>
      </c>
      <c r="F136" s="3" t="s">
        <v>1531</v>
      </c>
      <c r="G136" s="3" t="s">
        <v>178</v>
      </c>
      <c r="H136" s="3" t="s">
        <v>547</v>
      </c>
      <c r="I136" s="3" t="s">
        <v>439</v>
      </c>
      <c r="Y136" s="3" t="s">
        <v>184</v>
      </c>
      <c r="Z136" s="3" t="s">
        <v>184</v>
      </c>
      <c r="AB136" s="3" t="s">
        <v>184</v>
      </c>
      <c r="AI136" s="3" t="s">
        <v>187</v>
      </c>
      <c r="AJ136" s="3" t="s">
        <v>188</v>
      </c>
      <c r="AL136" s="3" t="s">
        <v>518</v>
      </c>
      <c r="AM136" s="3">
        <v>275</v>
      </c>
      <c r="AN136" s="3">
        <v>18975</v>
      </c>
      <c r="AO136" s="3">
        <v>19160</v>
      </c>
      <c r="AP136" s="3">
        <v>18975</v>
      </c>
      <c r="AQ136" s="3" t="s">
        <v>193</v>
      </c>
      <c r="AR136" s="3">
        <v>41832.71</v>
      </c>
      <c r="AS136" s="3">
        <v>177789.02</v>
      </c>
      <c r="AT136" s="3">
        <v>0</v>
      </c>
      <c r="AU136" s="3">
        <v>0</v>
      </c>
      <c r="AV136" s="3">
        <v>177789.02</v>
      </c>
      <c r="AW136" s="3" t="s">
        <v>132</v>
      </c>
      <c r="AX136" s="3" t="s">
        <v>1532</v>
      </c>
      <c r="AY136" s="3" t="s">
        <v>137</v>
      </c>
      <c r="BA136" s="3" t="s">
        <v>2203</v>
      </c>
      <c r="BB136" s="3" t="s">
        <v>146</v>
      </c>
      <c r="BC136" s="3" t="s">
        <v>218</v>
      </c>
      <c r="BD136" s="3" t="s">
        <v>291</v>
      </c>
      <c r="BE136" s="3" t="s">
        <v>1533</v>
      </c>
      <c r="BF136" s="3" t="s">
        <v>143</v>
      </c>
      <c r="BH136" s="3" t="s">
        <v>365</v>
      </c>
      <c r="BI136" s="3" t="s">
        <v>146</v>
      </c>
      <c r="BK136" s="3" t="s">
        <v>147</v>
      </c>
      <c r="BL136" s="3">
        <v>177789.02</v>
      </c>
      <c r="BM136" s="3">
        <v>0</v>
      </c>
      <c r="BN136" s="3">
        <v>177789.02</v>
      </c>
      <c r="BO136" s="3">
        <v>18975</v>
      </c>
      <c r="BP136" s="3">
        <v>19160</v>
      </c>
      <c r="BQ136" s="3">
        <v>275</v>
      </c>
      <c r="BR136" s="3" t="s">
        <v>888</v>
      </c>
      <c r="BS136" s="3" t="s">
        <v>269</v>
      </c>
      <c r="BT136" s="3" t="s">
        <v>2205</v>
      </c>
      <c r="BU136" s="3" t="s">
        <v>184</v>
      </c>
      <c r="BV136" s="3" t="s">
        <v>204</v>
      </c>
      <c r="BW136" s="3" t="s">
        <v>204</v>
      </c>
      <c r="BX136" s="4" t="s">
        <v>1460</v>
      </c>
    </row>
    <row r="137" spans="1:76" ht="14.25" customHeight="1" x14ac:dyDescent="0.3">
      <c r="A137" s="3" t="s">
        <v>217</v>
      </c>
      <c r="B137" s="3" t="s">
        <v>218</v>
      </c>
      <c r="C137" s="3" t="s">
        <v>437</v>
      </c>
      <c r="E137" s="3" t="s">
        <v>212</v>
      </c>
      <c r="F137" s="3" t="s">
        <v>1539</v>
      </c>
      <c r="G137" s="3" t="s">
        <v>178</v>
      </c>
      <c r="H137" s="3" t="s">
        <v>547</v>
      </c>
      <c r="I137" s="3" t="s">
        <v>439</v>
      </c>
      <c r="Y137" s="3" t="s">
        <v>184</v>
      </c>
      <c r="Z137" s="3" t="s">
        <v>184</v>
      </c>
      <c r="AB137" s="3" t="s">
        <v>184</v>
      </c>
      <c r="AI137" s="3" t="s">
        <v>187</v>
      </c>
      <c r="AJ137" s="3" t="s">
        <v>188</v>
      </c>
      <c r="AL137" s="3" t="s">
        <v>518</v>
      </c>
      <c r="AM137" s="3">
        <v>275</v>
      </c>
      <c r="AN137" s="3">
        <v>18975</v>
      </c>
      <c r="AO137" s="3">
        <v>19120</v>
      </c>
      <c r="AP137" s="3">
        <v>18975</v>
      </c>
      <c r="AQ137" s="3" t="s">
        <v>193</v>
      </c>
      <c r="AR137" s="3">
        <v>41832.71</v>
      </c>
      <c r="AS137" s="3">
        <v>177789.02</v>
      </c>
      <c r="AT137" s="3">
        <v>0</v>
      </c>
      <c r="AU137" s="3">
        <v>0</v>
      </c>
      <c r="AV137" s="3">
        <v>177789.02</v>
      </c>
      <c r="AW137" s="3" t="s">
        <v>132</v>
      </c>
      <c r="AX137" s="3" t="s">
        <v>1532</v>
      </c>
      <c r="AY137" s="3" t="s">
        <v>137</v>
      </c>
      <c r="BA137" s="3" t="s">
        <v>2215</v>
      </c>
      <c r="BB137" s="3" t="s">
        <v>146</v>
      </c>
      <c r="BC137" s="3" t="s">
        <v>218</v>
      </c>
      <c r="BD137" s="3" t="s">
        <v>291</v>
      </c>
      <c r="BE137" s="3" t="s">
        <v>1533</v>
      </c>
      <c r="BF137" s="3" t="s">
        <v>143</v>
      </c>
      <c r="BH137" s="3" t="s">
        <v>365</v>
      </c>
      <c r="BI137" s="3" t="s">
        <v>146</v>
      </c>
      <c r="BK137" s="3" t="s">
        <v>147</v>
      </c>
      <c r="BL137" s="3">
        <v>177789.02</v>
      </c>
      <c r="BM137" s="3">
        <v>0</v>
      </c>
      <c r="BN137" s="3">
        <v>177789.02</v>
      </c>
      <c r="BO137" s="3">
        <v>18975</v>
      </c>
      <c r="BP137" s="3">
        <v>19120</v>
      </c>
      <c r="BQ137" s="3">
        <v>275</v>
      </c>
      <c r="BR137" s="3" t="s">
        <v>888</v>
      </c>
      <c r="BS137" s="3" t="s">
        <v>269</v>
      </c>
      <c r="BT137" s="3" t="s">
        <v>2216</v>
      </c>
      <c r="BU137" s="3" t="s">
        <v>184</v>
      </c>
      <c r="BV137" s="3" t="s">
        <v>204</v>
      </c>
      <c r="BW137" s="3" t="s">
        <v>204</v>
      </c>
      <c r="BX137" s="4" t="s">
        <v>1468</v>
      </c>
    </row>
    <row r="138" spans="1:76" ht="14.25" customHeight="1" x14ac:dyDescent="0.3">
      <c r="A138" s="3" t="s">
        <v>29</v>
      </c>
      <c r="B138" s="3" t="s">
        <v>95</v>
      </c>
      <c r="C138" s="3" t="s">
        <v>176</v>
      </c>
      <c r="E138" s="3" t="s">
        <v>212</v>
      </c>
      <c r="F138" s="3" t="s">
        <v>1331</v>
      </c>
      <c r="G138" s="3" t="s">
        <v>178</v>
      </c>
      <c r="H138" s="3" t="s">
        <v>1711</v>
      </c>
      <c r="I138" s="3" t="s">
        <v>259</v>
      </c>
      <c r="O138" s="3" t="s">
        <v>184</v>
      </c>
      <c r="Y138" s="3" t="s">
        <v>184</v>
      </c>
      <c r="Z138" s="3" t="s">
        <v>184</v>
      </c>
      <c r="AH138" s="3">
        <v>69</v>
      </c>
      <c r="AI138" s="3" t="s">
        <v>187</v>
      </c>
      <c r="AJ138" s="3" t="s">
        <v>188</v>
      </c>
      <c r="AL138" s="3" t="s">
        <v>190</v>
      </c>
      <c r="AM138" s="3">
        <v>275</v>
      </c>
      <c r="AN138" s="3">
        <v>18975</v>
      </c>
      <c r="AO138" s="3">
        <v>19340</v>
      </c>
      <c r="AP138" s="3">
        <v>18975</v>
      </c>
      <c r="AQ138" s="3" t="s">
        <v>193</v>
      </c>
      <c r="AR138" s="3">
        <v>41832.71</v>
      </c>
      <c r="AS138" s="3">
        <v>160219.28</v>
      </c>
      <c r="AT138" s="3">
        <v>0</v>
      </c>
      <c r="AU138" s="3">
        <v>0</v>
      </c>
      <c r="AV138" s="3">
        <v>160219.28</v>
      </c>
      <c r="AW138" s="3" t="s">
        <v>132</v>
      </c>
      <c r="AX138" s="3" t="s">
        <v>1532</v>
      </c>
      <c r="AY138" s="3" t="s">
        <v>137</v>
      </c>
      <c r="BA138" s="3" t="s">
        <v>2231</v>
      </c>
      <c r="BB138" s="3" t="s">
        <v>146</v>
      </c>
      <c r="BC138" s="3" t="s">
        <v>95</v>
      </c>
      <c r="BT138" s="3" t="s">
        <v>1333</v>
      </c>
      <c r="BU138" s="3" t="s">
        <v>187</v>
      </c>
      <c r="BV138" s="3" t="s">
        <v>277</v>
      </c>
      <c r="BX138" s="4" t="s">
        <v>1335</v>
      </c>
    </row>
    <row r="139" spans="1:76" ht="14.25" customHeight="1" x14ac:dyDescent="0.3">
      <c r="A139" s="3" t="s">
        <v>29</v>
      </c>
      <c r="B139" s="3" t="s">
        <v>95</v>
      </c>
      <c r="C139" s="3" t="s">
        <v>176</v>
      </c>
      <c r="E139" s="3" t="s">
        <v>212</v>
      </c>
      <c r="F139" s="3" t="s">
        <v>1553</v>
      </c>
      <c r="G139" s="3" t="s">
        <v>178</v>
      </c>
      <c r="H139" s="3" t="s">
        <v>1711</v>
      </c>
      <c r="I139" s="3" t="s">
        <v>259</v>
      </c>
      <c r="O139" s="3" t="s">
        <v>184</v>
      </c>
      <c r="Y139" s="3" t="s">
        <v>184</v>
      </c>
      <c r="Z139" s="3" t="s">
        <v>184</v>
      </c>
      <c r="AH139" s="3">
        <v>69</v>
      </c>
      <c r="AI139" s="3" t="s">
        <v>187</v>
      </c>
      <c r="AJ139" s="3" t="s">
        <v>188</v>
      </c>
      <c r="AL139" s="3" t="s">
        <v>190</v>
      </c>
      <c r="AM139" s="3">
        <v>275</v>
      </c>
      <c r="AN139" s="3">
        <v>18975</v>
      </c>
      <c r="AO139" s="3">
        <v>19270</v>
      </c>
      <c r="AP139" s="3">
        <v>18975</v>
      </c>
      <c r="AQ139" s="3" t="s">
        <v>193</v>
      </c>
      <c r="AR139" s="3">
        <v>41832.71</v>
      </c>
      <c r="AS139" s="3">
        <v>160219.28</v>
      </c>
      <c r="AT139" s="3">
        <v>0</v>
      </c>
      <c r="AU139" s="3">
        <v>0</v>
      </c>
      <c r="AV139" s="3">
        <v>160219.28</v>
      </c>
      <c r="AW139" s="3" t="s">
        <v>132</v>
      </c>
      <c r="AX139" s="3" t="s">
        <v>1532</v>
      </c>
      <c r="AY139" s="3" t="s">
        <v>137</v>
      </c>
      <c r="BA139" s="3" t="s">
        <v>2237</v>
      </c>
      <c r="BB139" s="3" t="s">
        <v>146</v>
      </c>
      <c r="BC139" s="3" t="s">
        <v>95</v>
      </c>
      <c r="BD139" s="3" t="s">
        <v>291</v>
      </c>
      <c r="BE139" s="3" t="s">
        <v>1533</v>
      </c>
      <c r="BF139" s="3" t="s">
        <v>143</v>
      </c>
      <c r="BH139" s="3" t="s">
        <v>144</v>
      </c>
      <c r="BI139" s="3" t="s">
        <v>146</v>
      </c>
      <c r="BK139" s="3" t="s">
        <v>556</v>
      </c>
      <c r="BL139" s="3">
        <v>160219.28</v>
      </c>
      <c r="BM139" s="3">
        <v>0</v>
      </c>
      <c r="BN139" s="3">
        <v>160219.28</v>
      </c>
      <c r="BO139" s="3">
        <v>18975</v>
      </c>
      <c r="BP139" s="3">
        <v>19270</v>
      </c>
      <c r="BQ139" s="3">
        <v>275</v>
      </c>
      <c r="BR139" s="3" t="s">
        <v>155</v>
      </c>
      <c r="BS139" s="3" t="s">
        <v>156</v>
      </c>
      <c r="BT139" s="3" t="s">
        <v>2242</v>
      </c>
      <c r="BU139" s="3" t="s">
        <v>184</v>
      </c>
      <c r="BV139" s="3" t="s">
        <v>204</v>
      </c>
      <c r="BW139" s="3" t="s">
        <v>204</v>
      </c>
      <c r="BX139" s="4" t="s">
        <v>1556</v>
      </c>
    </row>
    <row r="140" spans="1:76" ht="14.25" customHeight="1" x14ac:dyDescent="0.3">
      <c r="A140" s="3" t="s">
        <v>29</v>
      </c>
      <c r="B140" s="3" t="s">
        <v>95</v>
      </c>
      <c r="C140" s="3" t="s">
        <v>176</v>
      </c>
      <c r="E140" s="3" t="s">
        <v>212</v>
      </c>
      <c r="F140" s="3" t="s">
        <v>1347</v>
      </c>
      <c r="G140" s="3" t="s">
        <v>178</v>
      </c>
      <c r="H140" s="3" t="s">
        <v>2251</v>
      </c>
      <c r="I140" s="3" t="s">
        <v>1088</v>
      </c>
      <c r="O140" s="3" t="s">
        <v>184</v>
      </c>
      <c r="Y140" s="3" t="s">
        <v>184</v>
      </c>
      <c r="AA140" s="3" t="s">
        <v>184</v>
      </c>
      <c r="AB140" s="3" t="s">
        <v>184</v>
      </c>
      <c r="AF140" s="3" t="s">
        <v>2252</v>
      </c>
      <c r="AI140" s="3" t="s">
        <v>187</v>
      </c>
      <c r="AJ140" s="3" t="s">
        <v>188</v>
      </c>
      <c r="AL140" s="3" t="s">
        <v>190</v>
      </c>
      <c r="AM140" s="3">
        <v>3</v>
      </c>
      <c r="AN140" s="3">
        <v>62100</v>
      </c>
      <c r="AO140" s="3">
        <v>62260</v>
      </c>
      <c r="AP140" s="3">
        <v>62100</v>
      </c>
      <c r="AQ140" s="3" t="s">
        <v>193</v>
      </c>
      <c r="AR140" s="3">
        <v>136907.06</v>
      </c>
      <c r="AS140" s="3">
        <v>399275.75</v>
      </c>
      <c r="AT140" s="3">
        <v>0</v>
      </c>
      <c r="AU140" s="3">
        <v>0</v>
      </c>
      <c r="AV140" s="3">
        <v>399275.75</v>
      </c>
      <c r="AW140" s="3" t="s">
        <v>132</v>
      </c>
      <c r="AX140" s="3" t="s">
        <v>1532</v>
      </c>
      <c r="AY140" s="3" t="s">
        <v>137</v>
      </c>
      <c r="BA140" s="3" t="s">
        <v>2255</v>
      </c>
      <c r="BB140" s="3" t="s">
        <v>146</v>
      </c>
      <c r="BC140" s="3" t="s">
        <v>95</v>
      </c>
      <c r="BT140" s="3" t="s">
        <v>1348</v>
      </c>
      <c r="BU140" s="3" t="s">
        <v>187</v>
      </c>
      <c r="BV140" s="3" t="s">
        <v>277</v>
      </c>
      <c r="BX140" s="4" t="s">
        <v>1349</v>
      </c>
    </row>
    <row r="141" spans="1:76" ht="14.25" customHeight="1" x14ac:dyDescent="0.3">
      <c r="A141" s="3" t="s">
        <v>303</v>
      </c>
      <c r="E141" s="3" t="s">
        <v>97</v>
      </c>
      <c r="F141" s="3" t="s">
        <v>306</v>
      </c>
      <c r="G141" s="3" t="s">
        <v>178</v>
      </c>
      <c r="H141" s="3" t="s">
        <v>2263</v>
      </c>
      <c r="I141" s="3" t="s">
        <v>2264</v>
      </c>
      <c r="J141" s="3" t="s">
        <v>184</v>
      </c>
      <c r="O141" s="3" t="s">
        <v>184</v>
      </c>
      <c r="Y141" s="3" t="s">
        <v>184</v>
      </c>
      <c r="AH141" s="3">
        <v>69</v>
      </c>
      <c r="AI141" s="3" t="s">
        <v>187</v>
      </c>
      <c r="AJ141" s="3" t="s">
        <v>188</v>
      </c>
      <c r="AL141" s="3" t="s">
        <v>190</v>
      </c>
      <c r="AM141" s="3">
        <v>280</v>
      </c>
      <c r="AN141" s="3">
        <v>19320</v>
      </c>
      <c r="AO141" s="3">
        <v>19590</v>
      </c>
      <c r="AP141" s="3">
        <v>19320</v>
      </c>
      <c r="AQ141" s="3" t="s">
        <v>193</v>
      </c>
      <c r="AR141" s="3">
        <v>19320</v>
      </c>
      <c r="AS141" s="3">
        <v>181356.84</v>
      </c>
      <c r="AT141" s="3">
        <v>0</v>
      </c>
      <c r="AU141" s="3">
        <v>0</v>
      </c>
      <c r="AV141" s="3">
        <v>181356.84</v>
      </c>
      <c r="AW141" s="3" t="s">
        <v>205</v>
      </c>
      <c r="AX141" s="3" t="s">
        <v>2270</v>
      </c>
      <c r="AY141" s="3" t="s">
        <v>137</v>
      </c>
      <c r="BA141" s="3" t="s">
        <v>2272</v>
      </c>
      <c r="BB141" s="3" t="s">
        <v>146</v>
      </c>
      <c r="BT141" s="3" t="s">
        <v>1863</v>
      </c>
      <c r="BU141" s="3" t="s">
        <v>187</v>
      </c>
      <c r="BV141" s="3" t="s">
        <v>277</v>
      </c>
      <c r="BX141" s="4" t="s">
        <v>1864</v>
      </c>
    </row>
    <row r="142" spans="1:76" ht="14.25" customHeight="1" x14ac:dyDescent="0.3">
      <c r="A142" s="3" t="s">
        <v>210</v>
      </c>
      <c r="B142" s="3" t="s">
        <v>211</v>
      </c>
      <c r="C142" s="3" t="s">
        <v>409</v>
      </c>
      <c r="E142" s="3" t="s">
        <v>212</v>
      </c>
      <c r="F142" s="3" t="s">
        <v>1361</v>
      </c>
      <c r="G142" s="3" t="s">
        <v>178</v>
      </c>
      <c r="H142" s="3" t="s">
        <v>2280</v>
      </c>
      <c r="I142" s="3" t="s">
        <v>93</v>
      </c>
      <c r="Y142" s="3" t="s">
        <v>184</v>
      </c>
      <c r="AI142" s="3" t="s">
        <v>187</v>
      </c>
      <c r="AJ142" s="3" t="s">
        <v>188</v>
      </c>
      <c r="AL142" s="3" t="s">
        <v>190</v>
      </c>
      <c r="AM142" s="3">
        <v>20</v>
      </c>
      <c r="AN142" s="3">
        <v>20000</v>
      </c>
      <c r="AO142" s="3">
        <v>20040</v>
      </c>
      <c r="AP142" s="3">
        <v>20000</v>
      </c>
      <c r="AQ142" s="3" t="s">
        <v>193</v>
      </c>
      <c r="AR142" s="3">
        <v>44092.451999999997</v>
      </c>
      <c r="AS142" s="3">
        <v>146386.94</v>
      </c>
      <c r="AT142" s="3">
        <v>0</v>
      </c>
      <c r="AU142" s="3">
        <v>0</v>
      </c>
      <c r="AV142" s="3">
        <v>146386.94</v>
      </c>
      <c r="AW142" s="3" t="s">
        <v>132</v>
      </c>
      <c r="AX142" s="3" t="s">
        <v>2284</v>
      </c>
      <c r="AY142" s="3" t="s">
        <v>137</v>
      </c>
      <c r="BA142" s="3" t="s">
        <v>2285</v>
      </c>
      <c r="BB142" s="3" t="s">
        <v>146</v>
      </c>
      <c r="BC142" s="3" t="s">
        <v>211</v>
      </c>
      <c r="BT142" s="3" t="s">
        <v>1362</v>
      </c>
      <c r="BU142" s="3" t="s">
        <v>187</v>
      </c>
      <c r="BV142" s="3" t="s">
        <v>277</v>
      </c>
      <c r="BX142" s="4" t="s">
        <v>1363</v>
      </c>
    </row>
    <row r="143" spans="1:76" ht="14.25" customHeight="1" x14ac:dyDescent="0.3">
      <c r="A143" s="3" t="s">
        <v>152</v>
      </c>
      <c r="B143" s="3" t="s">
        <v>153</v>
      </c>
      <c r="C143" s="3" t="s">
        <v>252</v>
      </c>
      <c r="E143" s="3" t="s">
        <v>212</v>
      </c>
      <c r="F143" s="3" t="s">
        <v>1379</v>
      </c>
      <c r="G143" s="3" t="s">
        <v>178</v>
      </c>
      <c r="H143" s="3" t="s">
        <v>2292</v>
      </c>
      <c r="I143" s="3" t="s">
        <v>2293</v>
      </c>
      <c r="O143" s="3" t="s">
        <v>184</v>
      </c>
      <c r="U143" s="3" t="s">
        <v>184</v>
      </c>
      <c r="Y143" s="3" t="s">
        <v>184</v>
      </c>
      <c r="Z143" s="3" t="s">
        <v>184</v>
      </c>
      <c r="AF143" s="3" t="s">
        <v>892</v>
      </c>
      <c r="AH143" s="3">
        <v>69</v>
      </c>
      <c r="AI143" s="3" t="s">
        <v>187</v>
      </c>
      <c r="AJ143" s="3" t="s">
        <v>188</v>
      </c>
      <c r="AL143" s="3" t="s">
        <v>190</v>
      </c>
      <c r="AM143" s="3">
        <v>550</v>
      </c>
      <c r="AN143" s="3">
        <v>37950</v>
      </c>
      <c r="AO143" s="3">
        <v>38440</v>
      </c>
      <c r="AP143" s="3">
        <v>37950</v>
      </c>
      <c r="AQ143" s="3" t="s">
        <v>193</v>
      </c>
      <c r="AR143" s="3">
        <v>83664.570000000007</v>
      </c>
      <c r="AS143" s="3">
        <v>324618.53999999998</v>
      </c>
      <c r="AT143" s="3">
        <v>0</v>
      </c>
      <c r="AU143" s="3">
        <v>0</v>
      </c>
      <c r="AV143" s="3">
        <v>324618.53999999998</v>
      </c>
      <c r="AW143" s="3" t="s">
        <v>132</v>
      </c>
      <c r="AX143" s="3" t="s">
        <v>1074</v>
      </c>
      <c r="AY143" s="3" t="s">
        <v>137</v>
      </c>
      <c r="BA143" s="3" t="s">
        <v>2297</v>
      </c>
      <c r="BB143" s="3" t="s">
        <v>146</v>
      </c>
      <c r="BC143" s="3" t="s">
        <v>153</v>
      </c>
      <c r="BT143" s="3" t="s">
        <v>2298</v>
      </c>
      <c r="BU143" s="3" t="s">
        <v>187</v>
      </c>
      <c r="BV143" s="3" t="s">
        <v>277</v>
      </c>
      <c r="BX143" s="4" t="s">
        <v>1381</v>
      </c>
    </row>
    <row r="144" spans="1:76" ht="14.25" customHeight="1" x14ac:dyDescent="0.3">
      <c r="A144" s="3" t="s">
        <v>152</v>
      </c>
      <c r="B144" s="3" t="s">
        <v>153</v>
      </c>
      <c r="C144" s="3" t="s">
        <v>252</v>
      </c>
      <c r="E144" s="3" t="s">
        <v>212</v>
      </c>
      <c r="F144" s="3" t="s">
        <v>1379</v>
      </c>
      <c r="G144" s="3" t="s">
        <v>352</v>
      </c>
      <c r="H144" s="3" t="s">
        <v>2301</v>
      </c>
      <c r="I144" s="3" t="s">
        <v>259</v>
      </c>
      <c r="O144" s="3" t="s">
        <v>184</v>
      </c>
      <c r="Y144" s="3" t="s">
        <v>184</v>
      </c>
      <c r="Z144" s="3" t="s">
        <v>184</v>
      </c>
      <c r="AH144" s="3">
        <v>69</v>
      </c>
      <c r="AI144" s="3" t="s">
        <v>187</v>
      </c>
      <c r="AJ144" s="3" t="s">
        <v>188</v>
      </c>
      <c r="AL144" s="3" t="s">
        <v>190</v>
      </c>
      <c r="AM144" s="3">
        <v>0</v>
      </c>
      <c r="AN144" s="3">
        <v>18975</v>
      </c>
      <c r="AO144" s="3">
        <v>19000</v>
      </c>
      <c r="AP144" s="3">
        <v>18975</v>
      </c>
      <c r="AQ144" s="3" t="s">
        <v>193</v>
      </c>
      <c r="AR144" s="3">
        <v>18975</v>
      </c>
      <c r="AS144" s="3">
        <v>50000</v>
      </c>
      <c r="AT144" s="3">
        <v>0</v>
      </c>
      <c r="AU144" s="3">
        <v>0</v>
      </c>
      <c r="AV144" s="3">
        <v>50000</v>
      </c>
      <c r="AW144" s="3" t="s">
        <v>132</v>
      </c>
      <c r="AX144" s="3" t="s">
        <v>1074</v>
      </c>
      <c r="AY144" s="3" t="s">
        <v>137</v>
      </c>
      <c r="BB144" s="3" t="s">
        <v>146</v>
      </c>
      <c r="BC144" s="3" t="s">
        <v>153</v>
      </c>
      <c r="BT144" s="3" t="s">
        <v>2305</v>
      </c>
      <c r="BU144" s="3" t="s">
        <v>187</v>
      </c>
      <c r="BV144" s="3" t="s">
        <v>277</v>
      </c>
      <c r="BX144" s="4" t="s">
        <v>1381</v>
      </c>
    </row>
    <row r="145" spans="1:76" ht="14.25" customHeight="1" x14ac:dyDescent="0.3">
      <c r="A145" s="3" t="s">
        <v>227</v>
      </c>
      <c r="B145" s="3" t="s">
        <v>228</v>
      </c>
      <c r="C145" s="3" t="s">
        <v>656</v>
      </c>
      <c r="E145" s="3" t="s">
        <v>212</v>
      </c>
      <c r="F145" s="3" t="s">
        <v>1389</v>
      </c>
      <c r="G145" s="3" t="s">
        <v>178</v>
      </c>
      <c r="H145" s="3" t="s">
        <v>2308</v>
      </c>
      <c r="I145" s="3" t="s">
        <v>2309</v>
      </c>
      <c r="Y145" s="3" t="s">
        <v>184</v>
      </c>
      <c r="AB145" s="3" t="s">
        <v>184</v>
      </c>
      <c r="AI145" s="3" t="s">
        <v>187</v>
      </c>
      <c r="AJ145" s="3" t="s">
        <v>188</v>
      </c>
      <c r="AL145" s="3" t="s">
        <v>190</v>
      </c>
      <c r="AM145" s="3">
        <v>20</v>
      </c>
      <c r="AN145" s="3">
        <v>20000</v>
      </c>
      <c r="AO145" s="3">
        <v>20030</v>
      </c>
      <c r="AP145" s="3">
        <v>20000</v>
      </c>
      <c r="AQ145" s="3" t="s">
        <v>193</v>
      </c>
      <c r="AR145" s="3">
        <v>20000</v>
      </c>
      <c r="AS145" s="3">
        <v>118498.42</v>
      </c>
      <c r="AT145" s="3">
        <v>0</v>
      </c>
      <c r="AU145" s="3">
        <v>0</v>
      </c>
      <c r="AV145" s="3">
        <v>118498.42</v>
      </c>
      <c r="AW145" s="3" t="s">
        <v>132</v>
      </c>
      <c r="AX145" s="3" t="s">
        <v>1074</v>
      </c>
      <c r="AY145" s="3" t="s">
        <v>137</v>
      </c>
      <c r="BA145" s="3" t="s">
        <v>2310</v>
      </c>
      <c r="BB145" s="3" t="s">
        <v>146</v>
      </c>
      <c r="BC145" s="3" t="s">
        <v>228</v>
      </c>
      <c r="BT145" s="3" t="s">
        <v>1390</v>
      </c>
      <c r="BU145" s="3" t="s">
        <v>187</v>
      </c>
      <c r="BV145" s="3" t="s">
        <v>277</v>
      </c>
      <c r="BX145" s="4" t="s">
        <v>1392</v>
      </c>
    </row>
    <row r="146" spans="1:76" ht="14.25" customHeight="1" x14ac:dyDescent="0.3">
      <c r="A146" s="3" t="s">
        <v>152</v>
      </c>
      <c r="B146" s="3" t="s">
        <v>153</v>
      </c>
      <c r="C146" s="3" t="s">
        <v>252</v>
      </c>
      <c r="E146" s="3" t="s">
        <v>212</v>
      </c>
      <c r="F146" s="3" t="s">
        <v>1570</v>
      </c>
      <c r="G146" s="3" t="s">
        <v>178</v>
      </c>
      <c r="H146" s="3" t="s">
        <v>2301</v>
      </c>
      <c r="I146" s="3" t="s">
        <v>259</v>
      </c>
      <c r="O146" s="3" t="s">
        <v>184</v>
      </c>
      <c r="Y146" s="3" t="s">
        <v>184</v>
      </c>
      <c r="Z146" s="3" t="s">
        <v>184</v>
      </c>
      <c r="AH146" s="3">
        <v>69</v>
      </c>
      <c r="AI146" s="3" t="s">
        <v>187</v>
      </c>
      <c r="AJ146" s="3" t="s">
        <v>188</v>
      </c>
      <c r="AL146" s="3" t="s">
        <v>190</v>
      </c>
      <c r="AM146" s="3">
        <v>275</v>
      </c>
      <c r="AN146" s="3">
        <v>18975</v>
      </c>
      <c r="AO146" s="3">
        <v>19120</v>
      </c>
      <c r="AP146" s="3">
        <v>18975</v>
      </c>
      <c r="AQ146" s="3" t="s">
        <v>193</v>
      </c>
      <c r="AR146" s="3">
        <v>18975</v>
      </c>
      <c r="AS146" s="3">
        <v>165000</v>
      </c>
      <c r="AT146" s="3">
        <v>0</v>
      </c>
      <c r="AU146" s="3">
        <v>0</v>
      </c>
      <c r="AV146" s="3">
        <v>165000</v>
      </c>
      <c r="AW146" s="3" t="s">
        <v>132</v>
      </c>
      <c r="AX146" s="3" t="s">
        <v>1074</v>
      </c>
      <c r="AY146" s="3" t="s">
        <v>137</v>
      </c>
      <c r="BA146" s="3" t="s">
        <v>2320</v>
      </c>
      <c r="BB146" s="3" t="s">
        <v>146</v>
      </c>
      <c r="BC146" s="3" t="s">
        <v>153</v>
      </c>
      <c r="BD146" s="3" t="s">
        <v>140</v>
      </c>
      <c r="BE146" s="3" t="s">
        <v>1572</v>
      </c>
      <c r="BF146" s="3" t="s">
        <v>143</v>
      </c>
      <c r="BH146" s="3" t="s">
        <v>365</v>
      </c>
      <c r="BI146" s="3" t="s">
        <v>146</v>
      </c>
      <c r="BJ146" s="3" t="s">
        <v>366</v>
      </c>
      <c r="BK146" s="3" t="s">
        <v>147</v>
      </c>
      <c r="BL146" s="3">
        <v>165000</v>
      </c>
      <c r="BM146" s="3">
        <v>0</v>
      </c>
      <c r="BN146" s="3">
        <v>165000</v>
      </c>
      <c r="BO146" s="3">
        <v>18975</v>
      </c>
      <c r="BP146" s="3">
        <v>19120</v>
      </c>
      <c r="BQ146" s="3">
        <v>275</v>
      </c>
      <c r="BR146" s="3" t="s">
        <v>155</v>
      </c>
      <c r="BS146" s="3" t="s">
        <v>156</v>
      </c>
      <c r="BT146" s="3" t="s">
        <v>2324</v>
      </c>
      <c r="BU146" s="3" t="s">
        <v>184</v>
      </c>
      <c r="BV146" s="3" t="s">
        <v>204</v>
      </c>
      <c r="BW146" s="3" t="s">
        <v>204</v>
      </c>
      <c r="BX146" s="4" t="s">
        <v>1574</v>
      </c>
    </row>
    <row r="147" spans="1:76" ht="14.25" customHeight="1" x14ac:dyDescent="0.3">
      <c r="A147" s="3" t="s">
        <v>152</v>
      </c>
      <c r="B147" s="3" t="s">
        <v>153</v>
      </c>
      <c r="C147" s="3" t="s">
        <v>252</v>
      </c>
      <c r="E147" s="3" t="s">
        <v>212</v>
      </c>
      <c r="F147" s="3" t="s">
        <v>1403</v>
      </c>
      <c r="G147" s="3" t="s">
        <v>178</v>
      </c>
      <c r="H147" s="3" t="s">
        <v>2336</v>
      </c>
      <c r="I147" s="3" t="s">
        <v>1797</v>
      </c>
      <c r="O147" s="3" t="s">
        <v>184</v>
      </c>
      <c r="Y147" s="3" t="s">
        <v>184</v>
      </c>
      <c r="Z147" s="3" t="s">
        <v>184</v>
      </c>
      <c r="AF147" s="3" t="s">
        <v>2337</v>
      </c>
      <c r="AH147" s="3">
        <v>69</v>
      </c>
      <c r="AI147" s="3" t="s">
        <v>187</v>
      </c>
      <c r="AJ147" s="3" t="s">
        <v>188</v>
      </c>
      <c r="AL147" s="3" t="s">
        <v>190</v>
      </c>
      <c r="AM147" s="3">
        <v>275</v>
      </c>
      <c r="AN147" s="3">
        <v>18975</v>
      </c>
      <c r="AO147" s="3">
        <v>19180</v>
      </c>
      <c r="AP147" s="3">
        <v>18975</v>
      </c>
      <c r="AQ147" s="3" t="s">
        <v>193</v>
      </c>
      <c r="AR147" s="3">
        <v>41832.29</v>
      </c>
      <c r="AS147" s="3">
        <v>162309.26999999999</v>
      </c>
      <c r="AT147" s="3">
        <v>0</v>
      </c>
      <c r="AU147" s="3">
        <v>0</v>
      </c>
      <c r="AV147" s="3">
        <v>162309.26999999999</v>
      </c>
      <c r="AW147" s="3" t="s">
        <v>132</v>
      </c>
      <c r="AX147" s="3" t="s">
        <v>1074</v>
      </c>
      <c r="AY147" s="3" t="s">
        <v>137</v>
      </c>
      <c r="BA147" s="3" t="s">
        <v>2338</v>
      </c>
      <c r="BB147" s="3" t="s">
        <v>146</v>
      </c>
      <c r="BC147" s="3" t="s">
        <v>153</v>
      </c>
      <c r="BT147" s="3" t="s">
        <v>1404</v>
      </c>
      <c r="BU147" s="3" t="s">
        <v>187</v>
      </c>
      <c r="BV147" s="3" t="s">
        <v>277</v>
      </c>
      <c r="BX147" s="4" t="s">
        <v>1406</v>
      </c>
    </row>
    <row r="148" spans="1:76" ht="14.25" customHeight="1" x14ac:dyDescent="0.3">
      <c r="A148" s="3" t="s">
        <v>29</v>
      </c>
      <c r="B148" s="3" t="s">
        <v>95</v>
      </c>
      <c r="C148" s="3" t="s">
        <v>176</v>
      </c>
      <c r="E148" s="3" t="s">
        <v>212</v>
      </c>
      <c r="F148" s="3" t="s">
        <v>1418</v>
      </c>
      <c r="G148" s="3" t="s">
        <v>178</v>
      </c>
      <c r="H148" s="3" t="s">
        <v>2343</v>
      </c>
      <c r="I148" s="3" t="s">
        <v>1797</v>
      </c>
      <c r="O148" s="3" t="s">
        <v>184</v>
      </c>
      <c r="Y148" s="3" t="s">
        <v>184</v>
      </c>
      <c r="Z148" s="3" t="s">
        <v>184</v>
      </c>
      <c r="AF148" s="3" t="s">
        <v>2344</v>
      </c>
      <c r="AH148" s="3">
        <v>69</v>
      </c>
      <c r="AI148" s="3" t="s">
        <v>187</v>
      </c>
      <c r="AJ148" s="3" t="s">
        <v>188</v>
      </c>
      <c r="AL148" s="3" t="s">
        <v>190</v>
      </c>
      <c r="AM148" s="3">
        <v>3</v>
      </c>
      <c r="AN148" s="3">
        <v>62020</v>
      </c>
      <c r="AO148" s="3">
        <v>62020</v>
      </c>
      <c r="AP148" s="3">
        <v>62020</v>
      </c>
      <c r="AQ148" s="3" t="s">
        <v>193</v>
      </c>
      <c r="AR148" s="3">
        <v>136907.054</v>
      </c>
      <c r="AS148" s="3">
        <v>504251.54800000001</v>
      </c>
      <c r="AT148" s="3">
        <v>0</v>
      </c>
      <c r="AU148" s="3">
        <v>0</v>
      </c>
      <c r="AV148" s="3">
        <v>504251.54800000001</v>
      </c>
      <c r="AW148" s="3" t="s">
        <v>132</v>
      </c>
      <c r="AX148" s="3" t="s">
        <v>1074</v>
      </c>
      <c r="AY148" s="3" t="s">
        <v>137</v>
      </c>
      <c r="BA148" s="3" t="s">
        <v>2346</v>
      </c>
      <c r="BB148" s="3" t="s">
        <v>146</v>
      </c>
      <c r="BC148" s="3" t="s">
        <v>95</v>
      </c>
      <c r="BT148" s="3" t="s">
        <v>2347</v>
      </c>
      <c r="BU148" s="3" t="s">
        <v>187</v>
      </c>
      <c r="BV148" s="3" t="s">
        <v>277</v>
      </c>
      <c r="BX148" s="4" t="s">
        <v>1420</v>
      </c>
    </row>
    <row r="149" spans="1:76" ht="14.25" customHeight="1" x14ac:dyDescent="0.3">
      <c r="A149" s="3" t="s">
        <v>29</v>
      </c>
      <c r="B149" s="3" t="s">
        <v>95</v>
      </c>
      <c r="C149" s="3" t="s">
        <v>176</v>
      </c>
      <c r="E149" s="3" t="s">
        <v>212</v>
      </c>
      <c r="F149" s="3" t="s">
        <v>1418</v>
      </c>
      <c r="G149" s="3" t="s">
        <v>352</v>
      </c>
      <c r="H149" s="3" t="s">
        <v>1653</v>
      </c>
      <c r="I149" s="3" t="s">
        <v>1025</v>
      </c>
      <c r="O149" s="3" t="s">
        <v>184</v>
      </c>
      <c r="Y149" s="3" t="s">
        <v>184</v>
      </c>
      <c r="AA149" s="3" t="s">
        <v>184</v>
      </c>
      <c r="AB149" s="3" t="s">
        <v>184</v>
      </c>
      <c r="AI149" s="3" t="s">
        <v>187</v>
      </c>
      <c r="AJ149" s="3" t="s">
        <v>188</v>
      </c>
      <c r="AL149" s="3" t="s">
        <v>190</v>
      </c>
      <c r="AM149" s="3">
        <v>0</v>
      </c>
      <c r="AN149" s="3">
        <v>20700</v>
      </c>
      <c r="AO149" s="3">
        <v>21000</v>
      </c>
      <c r="AP149" s="3">
        <v>20700</v>
      </c>
      <c r="AQ149" s="3" t="s">
        <v>193</v>
      </c>
      <c r="AR149" s="3">
        <v>20700</v>
      </c>
      <c r="AS149" s="3">
        <v>50000</v>
      </c>
      <c r="AT149" s="3">
        <v>0</v>
      </c>
      <c r="AU149" s="3">
        <v>0</v>
      </c>
      <c r="AV149" s="3">
        <v>50000</v>
      </c>
      <c r="AW149" s="3" t="s">
        <v>132</v>
      </c>
      <c r="AX149" s="3" t="s">
        <v>1074</v>
      </c>
      <c r="AY149" s="3" t="s">
        <v>137</v>
      </c>
      <c r="BB149" s="3" t="s">
        <v>146</v>
      </c>
      <c r="BC149" s="3" t="s">
        <v>95</v>
      </c>
      <c r="BT149" s="3" t="s">
        <v>2354</v>
      </c>
      <c r="BU149" s="3" t="s">
        <v>187</v>
      </c>
      <c r="BV149" s="3" t="s">
        <v>277</v>
      </c>
      <c r="BX149" s="4" t="s">
        <v>1420</v>
      </c>
    </row>
    <row r="150" spans="1:76" ht="14.25" customHeight="1" x14ac:dyDescent="0.3">
      <c r="A150" s="3" t="s">
        <v>29</v>
      </c>
      <c r="B150" s="3" t="s">
        <v>95</v>
      </c>
      <c r="C150" s="3" t="s">
        <v>176</v>
      </c>
      <c r="E150" s="3" t="s">
        <v>212</v>
      </c>
      <c r="F150" s="3" t="s">
        <v>1418</v>
      </c>
      <c r="G150" s="3" t="s">
        <v>358</v>
      </c>
      <c r="H150" s="3" t="s">
        <v>1653</v>
      </c>
      <c r="I150" s="3" t="s">
        <v>1025</v>
      </c>
      <c r="O150" s="3" t="s">
        <v>184</v>
      </c>
      <c r="Y150" s="3" t="s">
        <v>184</v>
      </c>
      <c r="AA150" s="3" t="s">
        <v>184</v>
      </c>
      <c r="AB150" s="3" t="s">
        <v>184</v>
      </c>
      <c r="AI150" s="3" t="s">
        <v>187</v>
      </c>
      <c r="AJ150" s="3" t="s">
        <v>188</v>
      </c>
      <c r="AL150" s="3" t="s">
        <v>190</v>
      </c>
      <c r="AM150" s="3">
        <v>0</v>
      </c>
      <c r="AN150" s="3">
        <v>20700</v>
      </c>
      <c r="AO150" s="3">
        <v>21000</v>
      </c>
      <c r="AP150" s="3">
        <v>20700</v>
      </c>
      <c r="AQ150" s="3" t="s">
        <v>193</v>
      </c>
      <c r="AR150" s="3">
        <v>20700</v>
      </c>
      <c r="AS150" s="3">
        <v>50000</v>
      </c>
      <c r="AT150" s="3">
        <v>0</v>
      </c>
      <c r="AU150" s="3">
        <v>0</v>
      </c>
      <c r="AV150" s="3">
        <v>50000</v>
      </c>
      <c r="AW150" s="3" t="s">
        <v>132</v>
      </c>
      <c r="AX150" s="3" t="s">
        <v>1074</v>
      </c>
      <c r="AY150" s="3" t="s">
        <v>137</v>
      </c>
      <c r="BB150" s="3" t="s">
        <v>146</v>
      </c>
      <c r="BC150" s="3" t="s">
        <v>95</v>
      </c>
      <c r="BT150" s="3" t="s">
        <v>2358</v>
      </c>
      <c r="BU150" s="3" t="s">
        <v>187</v>
      </c>
      <c r="BV150" s="3" t="s">
        <v>277</v>
      </c>
      <c r="BX150" s="4" t="s">
        <v>1420</v>
      </c>
    </row>
    <row r="151" spans="1:76" ht="14.25" customHeight="1" x14ac:dyDescent="0.3">
      <c r="A151" s="3" t="s">
        <v>210</v>
      </c>
      <c r="B151" s="3" t="s">
        <v>211</v>
      </c>
      <c r="C151" s="3" t="s">
        <v>409</v>
      </c>
      <c r="E151" s="3" t="s">
        <v>212</v>
      </c>
      <c r="F151" s="3" t="s">
        <v>1429</v>
      </c>
      <c r="G151" s="3" t="s">
        <v>178</v>
      </c>
      <c r="H151" s="3" t="s">
        <v>2359</v>
      </c>
      <c r="I151" s="3" t="s">
        <v>93</v>
      </c>
      <c r="Y151" s="3" t="s">
        <v>184</v>
      </c>
      <c r="AI151" s="3" t="s">
        <v>187</v>
      </c>
      <c r="AJ151" s="3" t="s">
        <v>188</v>
      </c>
      <c r="AL151" s="3" t="s">
        <v>518</v>
      </c>
      <c r="AM151" s="3">
        <v>530</v>
      </c>
      <c r="AN151" s="3">
        <v>18550</v>
      </c>
      <c r="AO151" s="3">
        <v>18780</v>
      </c>
      <c r="AP151" s="3">
        <v>18550</v>
      </c>
      <c r="AQ151" s="3" t="s">
        <v>193</v>
      </c>
      <c r="AR151" s="3">
        <v>18550</v>
      </c>
      <c r="AS151" s="3">
        <v>139045.54999999999</v>
      </c>
      <c r="AT151" s="3">
        <v>0</v>
      </c>
      <c r="AU151" s="3">
        <v>0</v>
      </c>
      <c r="AV151" s="3">
        <v>139045.54999999999</v>
      </c>
      <c r="AW151" s="3" t="s">
        <v>132</v>
      </c>
      <c r="AX151" s="3" t="s">
        <v>1589</v>
      </c>
      <c r="AY151" s="3" t="s">
        <v>137</v>
      </c>
      <c r="BA151" s="3" t="s">
        <v>2361</v>
      </c>
      <c r="BB151" s="3" t="s">
        <v>146</v>
      </c>
      <c r="BC151" s="3" t="s">
        <v>211</v>
      </c>
      <c r="BT151" s="3" t="s">
        <v>1431</v>
      </c>
      <c r="BU151" s="3" t="s">
        <v>187</v>
      </c>
      <c r="BV151" s="3" t="s">
        <v>277</v>
      </c>
      <c r="BX151" s="4" t="s">
        <v>1433</v>
      </c>
    </row>
    <row r="152" spans="1:76" ht="14.25" customHeight="1" x14ac:dyDescent="0.3">
      <c r="A152" s="3" t="s">
        <v>210</v>
      </c>
      <c r="B152" s="3" t="s">
        <v>211</v>
      </c>
      <c r="C152" s="3" t="s">
        <v>409</v>
      </c>
      <c r="E152" s="3" t="s">
        <v>212</v>
      </c>
      <c r="F152" s="3" t="s">
        <v>1439</v>
      </c>
      <c r="G152" s="3" t="s">
        <v>178</v>
      </c>
      <c r="H152" s="3" t="s">
        <v>2366</v>
      </c>
      <c r="I152" s="3" t="s">
        <v>1508</v>
      </c>
      <c r="Y152" s="3" t="s">
        <v>184</v>
      </c>
      <c r="AA152" s="3" t="s">
        <v>184</v>
      </c>
      <c r="AI152" s="3" t="s">
        <v>187</v>
      </c>
      <c r="AJ152" s="3" t="s">
        <v>188</v>
      </c>
      <c r="AL152" s="3" t="s">
        <v>422</v>
      </c>
      <c r="AM152" s="3">
        <v>1</v>
      </c>
      <c r="AN152" s="3">
        <v>20610</v>
      </c>
      <c r="AO152" s="3">
        <v>20610</v>
      </c>
      <c r="AP152" s="3">
        <v>20610</v>
      </c>
      <c r="AQ152" s="3" t="s">
        <v>193</v>
      </c>
      <c r="AR152" s="3">
        <v>20610</v>
      </c>
      <c r="AS152" s="3">
        <v>147403.27600000001</v>
      </c>
      <c r="AT152" s="3">
        <v>0</v>
      </c>
      <c r="AU152" s="3">
        <v>0</v>
      </c>
      <c r="AV152" s="3">
        <v>147403.27600000001</v>
      </c>
      <c r="AW152" s="3" t="s">
        <v>132</v>
      </c>
      <c r="AX152" s="3" t="s">
        <v>1589</v>
      </c>
      <c r="AY152" s="3" t="s">
        <v>137</v>
      </c>
      <c r="BA152" s="3" t="s">
        <v>2367</v>
      </c>
      <c r="BB152" s="3" t="s">
        <v>146</v>
      </c>
      <c r="BC152" s="3" t="s">
        <v>211</v>
      </c>
      <c r="BT152" s="3" t="s">
        <v>1440</v>
      </c>
      <c r="BU152" s="3" t="s">
        <v>187</v>
      </c>
      <c r="BV152" s="3" t="s">
        <v>277</v>
      </c>
      <c r="BX152" s="4" t="s">
        <v>1441</v>
      </c>
    </row>
    <row r="153" spans="1:76" ht="14.25" customHeight="1" x14ac:dyDescent="0.3">
      <c r="A153" s="3" t="s">
        <v>210</v>
      </c>
      <c r="B153" s="3" t="s">
        <v>211</v>
      </c>
      <c r="C153" s="3" t="s">
        <v>409</v>
      </c>
      <c r="E153" s="3" t="s">
        <v>212</v>
      </c>
      <c r="F153" s="3" t="s">
        <v>1588</v>
      </c>
      <c r="G153" s="3" t="s">
        <v>178</v>
      </c>
      <c r="H153" s="3" t="s">
        <v>2371</v>
      </c>
      <c r="I153" s="3" t="s">
        <v>321</v>
      </c>
      <c r="Y153" s="3" t="s">
        <v>184</v>
      </c>
      <c r="Z153" s="3" t="s">
        <v>184</v>
      </c>
      <c r="AI153" s="3" t="s">
        <v>187</v>
      </c>
      <c r="AJ153" s="3" t="s">
        <v>188</v>
      </c>
      <c r="AL153" s="3" t="s">
        <v>518</v>
      </c>
      <c r="AM153" s="3">
        <v>275</v>
      </c>
      <c r="AN153" s="3">
        <v>18975</v>
      </c>
      <c r="AO153" s="3">
        <v>19250</v>
      </c>
      <c r="AP153" s="3">
        <v>18975</v>
      </c>
      <c r="AQ153" s="3" t="s">
        <v>193</v>
      </c>
      <c r="AR153" s="3">
        <v>18975</v>
      </c>
      <c r="AS153" s="3">
        <v>148506.13200000001</v>
      </c>
      <c r="AT153" s="3">
        <v>0</v>
      </c>
      <c r="AU153" s="3">
        <v>0</v>
      </c>
      <c r="AV153" s="3">
        <v>148506.13200000001</v>
      </c>
      <c r="AW153" s="3" t="s">
        <v>132</v>
      </c>
      <c r="AX153" s="3" t="s">
        <v>1589</v>
      </c>
      <c r="AY153" s="3" t="s">
        <v>137</v>
      </c>
      <c r="BA153" s="3" t="s">
        <v>2372</v>
      </c>
      <c r="BB153" s="3" t="s">
        <v>146</v>
      </c>
      <c r="BC153" s="3" t="s">
        <v>211</v>
      </c>
      <c r="BD153" s="3" t="s">
        <v>140</v>
      </c>
      <c r="BE153" s="3" t="s">
        <v>1572</v>
      </c>
      <c r="BF153" s="3" t="s">
        <v>143</v>
      </c>
      <c r="BH153" s="3" t="s">
        <v>144</v>
      </c>
      <c r="BI153" s="3" t="s">
        <v>146</v>
      </c>
      <c r="BK153" s="3" t="s">
        <v>556</v>
      </c>
      <c r="BL153" s="3">
        <v>173605.76000000001</v>
      </c>
      <c r="BM153" s="3">
        <v>25099.63</v>
      </c>
      <c r="BN153" s="3">
        <v>148506.13200000001</v>
      </c>
      <c r="BO153" s="3">
        <v>18975</v>
      </c>
      <c r="BP153" s="3">
        <v>19250</v>
      </c>
      <c r="BQ153" s="3">
        <v>275</v>
      </c>
      <c r="BR153" s="3" t="s">
        <v>646</v>
      </c>
      <c r="BS153" s="3" t="s">
        <v>216</v>
      </c>
      <c r="BT153" s="3" t="s">
        <v>2376</v>
      </c>
      <c r="BU153" s="3" t="s">
        <v>184</v>
      </c>
      <c r="BV153" s="3" t="s">
        <v>204</v>
      </c>
      <c r="BW153" s="3" t="s">
        <v>204</v>
      </c>
      <c r="BX153" s="4" t="s">
        <v>1591</v>
      </c>
    </row>
    <row r="154" spans="1:76" ht="14.25" customHeight="1" x14ac:dyDescent="0.3">
      <c r="A154" s="3" t="s">
        <v>152</v>
      </c>
      <c r="B154" s="3" t="s">
        <v>153</v>
      </c>
      <c r="C154" s="3" t="s">
        <v>252</v>
      </c>
      <c r="E154" s="3" t="s">
        <v>212</v>
      </c>
      <c r="F154" s="3" t="s">
        <v>1610</v>
      </c>
      <c r="G154" s="3" t="s">
        <v>178</v>
      </c>
      <c r="H154" s="3" t="s">
        <v>2385</v>
      </c>
      <c r="I154" s="3" t="s">
        <v>259</v>
      </c>
      <c r="O154" s="3" t="s">
        <v>184</v>
      </c>
      <c r="Y154" s="3" t="s">
        <v>184</v>
      </c>
      <c r="Z154" s="3" t="s">
        <v>184</v>
      </c>
      <c r="AH154" s="3">
        <v>0</v>
      </c>
      <c r="AI154" s="3" t="s">
        <v>184</v>
      </c>
      <c r="AJ154" s="3" t="s">
        <v>188</v>
      </c>
      <c r="AL154" s="3" t="s">
        <v>518</v>
      </c>
      <c r="AM154" s="3">
        <v>275</v>
      </c>
      <c r="AN154" s="3">
        <v>18975</v>
      </c>
      <c r="AO154" s="3">
        <v>19280</v>
      </c>
      <c r="AP154" s="3">
        <v>18975</v>
      </c>
      <c r="AQ154" s="3" t="s">
        <v>193</v>
      </c>
      <c r="AR154" s="3">
        <v>41832.29</v>
      </c>
      <c r="AS154" s="3">
        <v>157080.23000000001</v>
      </c>
      <c r="AT154" s="3">
        <v>0</v>
      </c>
      <c r="AU154" s="3">
        <v>0</v>
      </c>
      <c r="AV154" s="3">
        <v>157080.23000000001</v>
      </c>
      <c r="AW154" s="3" t="s">
        <v>132</v>
      </c>
      <c r="AX154" s="3" t="s">
        <v>1611</v>
      </c>
      <c r="AY154" s="3" t="s">
        <v>137</v>
      </c>
      <c r="BA154" s="3" t="s">
        <v>2391</v>
      </c>
      <c r="BB154" s="3" t="s">
        <v>146</v>
      </c>
      <c r="BC154" s="3" t="s">
        <v>153</v>
      </c>
      <c r="BD154" s="3" t="s">
        <v>140</v>
      </c>
      <c r="BE154" s="3" t="s">
        <v>1572</v>
      </c>
      <c r="BF154" s="3" t="s">
        <v>143</v>
      </c>
      <c r="BH154" s="3" t="s">
        <v>365</v>
      </c>
      <c r="BI154" s="3" t="s">
        <v>146</v>
      </c>
      <c r="BJ154" s="3" t="s">
        <v>366</v>
      </c>
      <c r="BK154" s="3" t="s">
        <v>147</v>
      </c>
      <c r="BL154" s="3">
        <v>173813.14</v>
      </c>
      <c r="BM154" s="3">
        <v>16732.91</v>
      </c>
      <c r="BN154" s="3">
        <v>157080.23000000001</v>
      </c>
      <c r="BO154" s="3">
        <v>18975</v>
      </c>
      <c r="BP154" s="3">
        <v>19280</v>
      </c>
      <c r="BQ154" s="3">
        <v>275</v>
      </c>
      <c r="BR154" s="3" t="s">
        <v>155</v>
      </c>
      <c r="BS154" s="3" t="s">
        <v>156</v>
      </c>
      <c r="BT154" s="3" t="s">
        <v>2393</v>
      </c>
      <c r="BU154" s="3" t="s">
        <v>184</v>
      </c>
      <c r="BV154" s="3" t="s">
        <v>204</v>
      </c>
      <c r="BW154" s="3" t="s">
        <v>204</v>
      </c>
      <c r="BX154" s="4" t="s">
        <v>1615</v>
      </c>
    </row>
    <row r="155" spans="1:76" ht="14.25" customHeight="1" x14ac:dyDescent="0.3">
      <c r="A155" s="3" t="s">
        <v>152</v>
      </c>
      <c r="B155" s="3" t="s">
        <v>153</v>
      </c>
      <c r="C155" s="3" t="s">
        <v>252</v>
      </c>
      <c r="E155" s="3" t="s">
        <v>212</v>
      </c>
      <c r="F155" s="3" t="s">
        <v>1629</v>
      </c>
      <c r="G155" s="3" t="s">
        <v>178</v>
      </c>
      <c r="H155" s="3" t="s">
        <v>2400</v>
      </c>
      <c r="I155" s="3" t="s">
        <v>259</v>
      </c>
      <c r="O155" s="3" t="s">
        <v>184</v>
      </c>
      <c r="Y155" s="3" t="s">
        <v>184</v>
      </c>
      <c r="Z155" s="3" t="s">
        <v>184</v>
      </c>
      <c r="AH155" s="3">
        <v>69</v>
      </c>
      <c r="AI155" s="3" t="s">
        <v>187</v>
      </c>
      <c r="AJ155" s="3" t="s">
        <v>188</v>
      </c>
      <c r="AL155" s="3" t="s">
        <v>190</v>
      </c>
      <c r="AM155" s="3">
        <v>550</v>
      </c>
      <c r="AN155" s="3">
        <v>37950</v>
      </c>
      <c r="AO155" s="3">
        <v>38430</v>
      </c>
      <c r="AP155" s="3">
        <v>37950</v>
      </c>
      <c r="AQ155" s="3" t="s">
        <v>193</v>
      </c>
      <c r="AR155" s="3">
        <v>83664.570000000007</v>
      </c>
      <c r="AS155" s="3">
        <v>304413.53999999998</v>
      </c>
      <c r="AT155" s="3">
        <v>0</v>
      </c>
      <c r="AU155" s="3">
        <v>0</v>
      </c>
      <c r="AV155" s="3">
        <v>304413.53999999998</v>
      </c>
      <c r="AW155" s="3" t="s">
        <v>132</v>
      </c>
      <c r="AX155" s="3" t="s">
        <v>1611</v>
      </c>
      <c r="AY155" s="3" t="s">
        <v>137</v>
      </c>
      <c r="BA155" s="3" t="s">
        <v>2401</v>
      </c>
      <c r="BB155" s="3" t="s">
        <v>146</v>
      </c>
      <c r="BC155" s="3" t="s">
        <v>153</v>
      </c>
      <c r="BD155" s="3" t="s">
        <v>140</v>
      </c>
      <c r="BE155" s="3" t="s">
        <v>1572</v>
      </c>
      <c r="BF155" s="3" t="s">
        <v>143</v>
      </c>
      <c r="BH155" s="3" t="s">
        <v>365</v>
      </c>
      <c r="BI155" s="3" t="s">
        <v>146</v>
      </c>
      <c r="BJ155" s="3" t="s">
        <v>366</v>
      </c>
      <c r="BK155" s="3" t="s">
        <v>147</v>
      </c>
      <c r="BL155" s="3">
        <v>321146.45</v>
      </c>
      <c r="BM155" s="3">
        <v>16732.91</v>
      </c>
      <c r="BN155" s="3">
        <v>304413.53999999998</v>
      </c>
      <c r="BO155" s="3">
        <v>37950</v>
      </c>
      <c r="BP155" s="3">
        <v>38430</v>
      </c>
      <c r="BQ155" s="3">
        <v>550</v>
      </c>
      <c r="BR155" s="3" t="s">
        <v>155</v>
      </c>
      <c r="BS155" s="3" t="s">
        <v>156</v>
      </c>
      <c r="BT155" s="3" t="s">
        <v>2404</v>
      </c>
      <c r="BU155" s="3" t="s">
        <v>184</v>
      </c>
      <c r="BV155" s="3" t="s">
        <v>204</v>
      </c>
      <c r="BW155" s="3" t="s">
        <v>204</v>
      </c>
      <c r="BX155" s="4" t="s">
        <v>1635</v>
      </c>
    </row>
    <row r="156" spans="1:76" ht="14.25" customHeight="1" x14ac:dyDescent="0.3">
      <c r="A156" s="3" t="s">
        <v>29</v>
      </c>
      <c r="B156" s="3" t="s">
        <v>95</v>
      </c>
      <c r="C156" s="3" t="s">
        <v>176</v>
      </c>
      <c r="E156" s="3" t="s">
        <v>212</v>
      </c>
      <c r="F156" s="3" t="s">
        <v>1647</v>
      </c>
      <c r="G156" s="3" t="s">
        <v>178</v>
      </c>
      <c r="H156" s="3" t="s">
        <v>1670</v>
      </c>
      <c r="I156" s="3" t="s">
        <v>1671</v>
      </c>
      <c r="Y156" s="3" t="s">
        <v>184</v>
      </c>
      <c r="AA156" s="3" t="s">
        <v>184</v>
      </c>
      <c r="AB156" s="3" t="s">
        <v>184</v>
      </c>
      <c r="AI156" s="3" t="s">
        <v>187</v>
      </c>
      <c r="AJ156" s="3" t="s">
        <v>188</v>
      </c>
      <c r="AL156" s="3" t="s">
        <v>190</v>
      </c>
      <c r="AM156" s="3">
        <v>1</v>
      </c>
      <c r="AN156" s="3">
        <v>20700</v>
      </c>
      <c r="AO156" s="3">
        <v>20780</v>
      </c>
      <c r="AP156" s="3">
        <v>20700</v>
      </c>
      <c r="AQ156" s="3" t="s">
        <v>193</v>
      </c>
      <c r="AR156" s="3">
        <v>45635.68</v>
      </c>
      <c r="AS156" s="3">
        <v>137660.03200000001</v>
      </c>
      <c r="AT156" s="3">
        <v>0</v>
      </c>
      <c r="AU156" s="3">
        <v>0</v>
      </c>
      <c r="AV156" s="3">
        <v>137660.03200000001</v>
      </c>
      <c r="AW156" s="3" t="s">
        <v>132</v>
      </c>
      <c r="AX156" s="3" t="s">
        <v>1648</v>
      </c>
      <c r="AY156" s="3" t="s">
        <v>137</v>
      </c>
      <c r="BA156" s="3" t="s">
        <v>2412</v>
      </c>
      <c r="BB156" s="3" t="s">
        <v>146</v>
      </c>
      <c r="BC156" s="3" t="s">
        <v>95</v>
      </c>
      <c r="BD156" s="3" t="s">
        <v>140</v>
      </c>
      <c r="BE156" s="3" t="s">
        <v>1649</v>
      </c>
      <c r="BF156" s="3" t="s">
        <v>143</v>
      </c>
      <c r="BH156" s="3" t="s">
        <v>365</v>
      </c>
      <c r="BI156" s="3" t="s">
        <v>146</v>
      </c>
      <c r="BK156" s="3" t="s">
        <v>147</v>
      </c>
      <c r="BL156" s="3">
        <v>165041.44</v>
      </c>
      <c r="BM156" s="3">
        <v>27381.41</v>
      </c>
      <c r="BN156" s="3">
        <v>137660.03200000001</v>
      </c>
      <c r="BO156" s="3">
        <v>20700</v>
      </c>
      <c r="BP156" s="3">
        <v>20780</v>
      </c>
      <c r="BQ156" s="3">
        <v>1</v>
      </c>
      <c r="BR156" s="3" t="s">
        <v>888</v>
      </c>
      <c r="BS156" s="3" t="s">
        <v>269</v>
      </c>
      <c r="BT156" s="3" t="s">
        <v>2413</v>
      </c>
      <c r="BU156" s="3" t="s">
        <v>184</v>
      </c>
      <c r="BV156" s="3" t="s">
        <v>204</v>
      </c>
      <c r="BW156" s="3" t="s">
        <v>204</v>
      </c>
      <c r="BX156" s="4" t="s">
        <v>1651</v>
      </c>
    </row>
    <row r="157" spans="1:76" ht="14.25" customHeight="1" x14ac:dyDescent="0.3">
      <c r="A157" s="3" t="s">
        <v>29</v>
      </c>
      <c r="B157" s="3" t="s">
        <v>95</v>
      </c>
      <c r="C157" s="3" t="s">
        <v>176</v>
      </c>
      <c r="E157" s="3" t="s">
        <v>212</v>
      </c>
      <c r="F157" s="3" t="s">
        <v>1457</v>
      </c>
      <c r="G157" s="3" t="s">
        <v>178</v>
      </c>
      <c r="H157" s="3" t="s">
        <v>1670</v>
      </c>
      <c r="I157" s="3" t="s">
        <v>1671</v>
      </c>
      <c r="Y157" s="3" t="s">
        <v>184</v>
      </c>
      <c r="AA157" s="3" t="s">
        <v>184</v>
      </c>
      <c r="AB157" s="3" t="s">
        <v>184</v>
      </c>
      <c r="AI157" s="3" t="s">
        <v>187</v>
      </c>
      <c r="AJ157" s="3" t="s">
        <v>188</v>
      </c>
      <c r="AL157" s="3" t="s">
        <v>190</v>
      </c>
      <c r="AM157" s="3">
        <v>1</v>
      </c>
      <c r="AN157" s="3">
        <v>20620</v>
      </c>
      <c r="AO157" s="3">
        <v>20620</v>
      </c>
      <c r="AP157" s="3">
        <v>20620</v>
      </c>
      <c r="AQ157" s="3" t="s">
        <v>193</v>
      </c>
      <c r="AR157" s="3">
        <v>45635.68</v>
      </c>
      <c r="AS157" s="3">
        <v>142223.59400000001</v>
      </c>
      <c r="AT157" s="3">
        <v>0</v>
      </c>
      <c r="AU157" s="3">
        <v>0</v>
      </c>
      <c r="AV157" s="3">
        <v>142223.59400000001</v>
      </c>
      <c r="AW157" s="3" t="s">
        <v>132</v>
      </c>
      <c r="AX157" s="3" t="s">
        <v>1648</v>
      </c>
      <c r="AY157" s="3" t="s">
        <v>137</v>
      </c>
      <c r="BA157" s="3" t="s">
        <v>2422</v>
      </c>
      <c r="BB157" s="3" t="s">
        <v>146</v>
      </c>
      <c r="BC157" s="3" t="s">
        <v>95</v>
      </c>
      <c r="BT157" s="3" t="s">
        <v>1458</v>
      </c>
      <c r="BU157" s="3" t="s">
        <v>187</v>
      </c>
      <c r="BV157" s="3" t="s">
        <v>277</v>
      </c>
      <c r="BX157" s="4" t="s">
        <v>1459</v>
      </c>
    </row>
    <row r="158" spans="1:76" ht="14.25" customHeight="1" x14ac:dyDescent="0.3">
      <c r="A158" s="3" t="s">
        <v>227</v>
      </c>
      <c r="B158" s="3" t="s">
        <v>228</v>
      </c>
      <c r="C158" s="3" t="s">
        <v>656</v>
      </c>
      <c r="E158" s="3" t="s">
        <v>212</v>
      </c>
      <c r="F158" s="3" t="s">
        <v>1664</v>
      </c>
      <c r="G158" s="3" t="s">
        <v>178</v>
      </c>
      <c r="H158" s="3" t="s">
        <v>2427</v>
      </c>
      <c r="I158" s="3" t="s">
        <v>1867</v>
      </c>
      <c r="Y158" s="3" t="s">
        <v>184</v>
      </c>
      <c r="AB158" s="3" t="s">
        <v>184</v>
      </c>
      <c r="AF158" s="3" t="s">
        <v>2428</v>
      </c>
      <c r="AI158" s="3" t="s">
        <v>187</v>
      </c>
      <c r="AJ158" s="3" t="s">
        <v>188</v>
      </c>
      <c r="AL158" s="3" t="s">
        <v>190</v>
      </c>
      <c r="AM158" s="3">
        <v>20</v>
      </c>
      <c r="AN158" s="3">
        <v>20000</v>
      </c>
      <c r="AO158" s="3">
        <v>20030</v>
      </c>
      <c r="AP158" s="3">
        <v>20000</v>
      </c>
      <c r="AQ158" s="3" t="s">
        <v>193</v>
      </c>
      <c r="AR158" s="3">
        <v>20000</v>
      </c>
      <c r="AS158" s="3">
        <v>163582.94</v>
      </c>
      <c r="AT158" s="3">
        <v>0</v>
      </c>
      <c r="AU158" s="3">
        <v>0</v>
      </c>
      <c r="AV158" s="3">
        <v>163582.94</v>
      </c>
      <c r="AW158" s="3" t="s">
        <v>132</v>
      </c>
      <c r="AX158" s="3" t="s">
        <v>1648</v>
      </c>
      <c r="AY158" s="3" t="s">
        <v>137</v>
      </c>
      <c r="BA158" s="3" t="s">
        <v>2431</v>
      </c>
      <c r="BB158" s="3" t="s">
        <v>146</v>
      </c>
      <c r="BC158" s="3" t="s">
        <v>228</v>
      </c>
      <c r="BD158" s="3" t="s">
        <v>291</v>
      </c>
      <c r="BE158" s="3" t="s">
        <v>1667</v>
      </c>
      <c r="BF158" s="3" t="s">
        <v>143</v>
      </c>
      <c r="BH158" s="3" t="s">
        <v>365</v>
      </c>
      <c r="BI158" s="3" t="s">
        <v>146</v>
      </c>
      <c r="BK158" s="3" t="s">
        <v>556</v>
      </c>
      <c r="BL158" s="3">
        <v>181219.92</v>
      </c>
      <c r="BM158" s="3">
        <v>17636.98</v>
      </c>
      <c r="BN158" s="3">
        <v>163582.94</v>
      </c>
      <c r="BO158" s="3">
        <v>20000</v>
      </c>
      <c r="BP158" s="3">
        <v>20030</v>
      </c>
      <c r="BQ158" s="3">
        <v>20</v>
      </c>
      <c r="BR158" s="3" t="s">
        <v>155</v>
      </c>
      <c r="BS158" s="3" t="s">
        <v>156</v>
      </c>
      <c r="BT158" s="3" t="s">
        <v>2435</v>
      </c>
      <c r="BU158" s="3" t="s">
        <v>184</v>
      </c>
      <c r="BV158" s="3" t="s">
        <v>204</v>
      </c>
      <c r="BW158" s="3" t="s">
        <v>204</v>
      </c>
      <c r="BX158" s="4" t="s">
        <v>1669</v>
      </c>
    </row>
    <row r="159" spans="1:76" ht="14.25" customHeight="1" x14ac:dyDescent="0.3">
      <c r="A159" s="3" t="s">
        <v>241</v>
      </c>
      <c r="B159" s="3" t="s">
        <v>242</v>
      </c>
      <c r="C159" s="3" t="s">
        <v>478</v>
      </c>
      <c r="E159" s="3" t="s">
        <v>212</v>
      </c>
      <c r="F159" s="3" t="s">
        <v>1685</v>
      </c>
      <c r="G159" s="3" t="s">
        <v>178</v>
      </c>
      <c r="H159" s="3" t="s">
        <v>2439</v>
      </c>
      <c r="I159" s="3" t="s">
        <v>1964</v>
      </c>
      <c r="O159" s="3" t="s">
        <v>184</v>
      </c>
      <c r="Y159" s="3" t="s">
        <v>184</v>
      </c>
      <c r="AB159" s="3" t="s">
        <v>184</v>
      </c>
      <c r="AF159" s="3" t="s">
        <v>2442</v>
      </c>
      <c r="AI159" s="3" t="s">
        <v>187</v>
      </c>
      <c r="AJ159" s="3" t="s">
        <v>188</v>
      </c>
      <c r="AL159" s="3" t="s">
        <v>190</v>
      </c>
      <c r="AM159" s="3">
        <v>275</v>
      </c>
      <c r="AN159" s="3">
        <v>18975</v>
      </c>
      <c r="AO159" s="3">
        <v>19200</v>
      </c>
      <c r="AP159" s="3">
        <v>18975</v>
      </c>
      <c r="AQ159" s="3" t="s">
        <v>193</v>
      </c>
      <c r="AR159" s="3">
        <v>41832.699999999997</v>
      </c>
      <c r="AS159" s="3">
        <v>175383.6</v>
      </c>
      <c r="AT159" s="3">
        <v>0</v>
      </c>
      <c r="AU159" s="3">
        <v>0</v>
      </c>
      <c r="AV159" s="3">
        <v>175383.6</v>
      </c>
      <c r="AW159" s="3" t="s">
        <v>132</v>
      </c>
      <c r="AX159" s="3" t="s">
        <v>1648</v>
      </c>
      <c r="AY159" s="3" t="s">
        <v>137</v>
      </c>
      <c r="BA159" s="3" t="s">
        <v>2444</v>
      </c>
      <c r="BB159" s="3" t="s">
        <v>146</v>
      </c>
      <c r="BC159" s="3" t="s">
        <v>242</v>
      </c>
      <c r="BD159" s="3" t="s">
        <v>140</v>
      </c>
      <c r="BE159" s="3" t="s">
        <v>1649</v>
      </c>
      <c r="BF159" s="3" t="s">
        <v>143</v>
      </c>
      <c r="BH159" s="3" t="s">
        <v>365</v>
      </c>
      <c r="BI159" s="3" t="s">
        <v>146</v>
      </c>
      <c r="BK159" s="3" t="s">
        <v>294</v>
      </c>
      <c r="BL159" s="3">
        <v>192116.68</v>
      </c>
      <c r="BM159" s="3">
        <v>16733.080000000002</v>
      </c>
      <c r="BN159" s="3">
        <v>175383.6</v>
      </c>
      <c r="BO159" s="3">
        <v>18975</v>
      </c>
      <c r="BP159" s="3">
        <v>19200</v>
      </c>
      <c r="BQ159" s="3">
        <v>275</v>
      </c>
      <c r="BR159" s="3" t="s">
        <v>155</v>
      </c>
      <c r="BS159" s="3" t="s">
        <v>156</v>
      </c>
      <c r="BT159" s="3" t="s">
        <v>2445</v>
      </c>
      <c r="BU159" s="3" t="s">
        <v>184</v>
      </c>
      <c r="BV159" s="3" t="s">
        <v>204</v>
      </c>
      <c r="BW159" s="3" t="s">
        <v>204</v>
      </c>
      <c r="BX159" s="4" t="s">
        <v>1688</v>
      </c>
    </row>
    <row r="160" spans="1:76" ht="14.25" customHeight="1" x14ac:dyDescent="0.3">
      <c r="A160" s="3" t="s">
        <v>29</v>
      </c>
      <c r="B160" s="3" t="s">
        <v>95</v>
      </c>
      <c r="C160" s="3" t="s">
        <v>176</v>
      </c>
      <c r="E160" s="3" t="s">
        <v>212</v>
      </c>
      <c r="F160" s="3" t="s">
        <v>1706</v>
      </c>
      <c r="G160" s="3" t="s">
        <v>178</v>
      </c>
      <c r="H160" s="3" t="s">
        <v>2450</v>
      </c>
      <c r="I160" s="3" t="s">
        <v>992</v>
      </c>
      <c r="J160" s="3" t="s">
        <v>184</v>
      </c>
      <c r="O160" s="3" t="s">
        <v>184</v>
      </c>
      <c r="U160" s="3" t="s">
        <v>184</v>
      </c>
      <c r="Y160" s="3" t="s">
        <v>184</v>
      </c>
      <c r="Z160" s="3" t="s">
        <v>184</v>
      </c>
      <c r="AH160" s="3">
        <v>69</v>
      </c>
      <c r="AI160" s="3" t="s">
        <v>187</v>
      </c>
      <c r="AJ160" s="3" t="s">
        <v>188</v>
      </c>
      <c r="AL160" s="3" t="s">
        <v>190</v>
      </c>
      <c r="AM160" s="3">
        <v>275</v>
      </c>
      <c r="AN160" s="3">
        <v>18975</v>
      </c>
      <c r="AO160" s="3">
        <v>19190</v>
      </c>
      <c r="AP160" s="3">
        <v>18975</v>
      </c>
      <c r="AQ160" s="3" t="s">
        <v>193</v>
      </c>
      <c r="AR160" s="3">
        <v>41832.71</v>
      </c>
      <c r="AS160" s="3">
        <v>160219.28</v>
      </c>
      <c r="AT160" s="3">
        <v>0</v>
      </c>
      <c r="AU160" s="3">
        <v>0</v>
      </c>
      <c r="AV160" s="3">
        <v>160219.28</v>
      </c>
      <c r="AW160" s="3" t="s">
        <v>132</v>
      </c>
      <c r="AX160" s="3" t="s">
        <v>1707</v>
      </c>
      <c r="AY160" s="3" t="s">
        <v>137</v>
      </c>
      <c r="BA160" s="3" t="s">
        <v>2453</v>
      </c>
      <c r="BB160" s="3" t="s">
        <v>146</v>
      </c>
      <c r="BC160" s="3" t="s">
        <v>95</v>
      </c>
      <c r="BD160" s="3" t="s">
        <v>291</v>
      </c>
      <c r="BE160" s="3" t="s">
        <v>1667</v>
      </c>
      <c r="BF160" s="3" t="s">
        <v>143</v>
      </c>
      <c r="BH160" s="3" t="s">
        <v>144</v>
      </c>
      <c r="BI160" s="3" t="s">
        <v>146</v>
      </c>
      <c r="BK160" s="3" t="s">
        <v>556</v>
      </c>
      <c r="BL160" s="3">
        <v>160219.28</v>
      </c>
      <c r="BM160" s="3">
        <v>0</v>
      </c>
      <c r="BN160" s="3">
        <v>160219.28</v>
      </c>
      <c r="BO160" s="3">
        <v>18975</v>
      </c>
      <c r="BP160" s="3">
        <v>19190</v>
      </c>
      <c r="BQ160" s="3">
        <v>275</v>
      </c>
      <c r="BR160" s="3" t="s">
        <v>155</v>
      </c>
      <c r="BS160" s="3" t="s">
        <v>156</v>
      </c>
      <c r="BT160" s="3" t="s">
        <v>2455</v>
      </c>
      <c r="BU160" s="3" t="s">
        <v>184</v>
      </c>
      <c r="BV160" s="3" t="s">
        <v>204</v>
      </c>
      <c r="BW160" s="3" t="s">
        <v>204</v>
      </c>
      <c r="BX160" s="4" t="s">
        <v>1708</v>
      </c>
    </row>
    <row r="161" spans="1:76" ht="14.25" customHeight="1" x14ac:dyDescent="0.3">
      <c r="A161" s="3" t="s">
        <v>210</v>
      </c>
      <c r="B161" s="3" t="s">
        <v>211</v>
      </c>
      <c r="C161" s="3" t="s">
        <v>409</v>
      </c>
      <c r="E161" s="3" t="s">
        <v>212</v>
      </c>
      <c r="F161" s="3" t="s">
        <v>1470</v>
      </c>
      <c r="G161" s="3" t="s">
        <v>178</v>
      </c>
      <c r="H161" s="3" t="s">
        <v>2460</v>
      </c>
      <c r="I161" s="3" t="s">
        <v>1508</v>
      </c>
      <c r="Y161" s="3" t="s">
        <v>184</v>
      </c>
      <c r="AA161" s="3" t="s">
        <v>184</v>
      </c>
      <c r="AI161" s="3" t="s">
        <v>187</v>
      </c>
      <c r="AJ161" s="3" t="s">
        <v>188</v>
      </c>
      <c r="AL161" s="3" t="s">
        <v>422</v>
      </c>
      <c r="AM161" s="3">
        <v>2</v>
      </c>
      <c r="AN161" s="3">
        <v>41400</v>
      </c>
      <c r="AO161" s="3">
        <v>41410</v>
      </c>
      <c r="AP161" s="3">
        <v>41400</v>
      </c>
      <c r="AQ161" s="3" t="s">
        <v>193</v>
      </c>
      <c r="AR161" s="3">
        <v>91271.38</v>
      </c>
      <c r="AS161" s="3">
        <v>387903.37</v>
      </c>
      <c r="AT161" s="3">
        <v>0</v>
      </c>
      <c r="AU161" s="3">
        <v>0</v>
      </c>
      <c r="AV161" s="3">
        <v>387903.37</v>
      </c>
      <c r="AW161" s="3" t="s">
        <v>132</v>
      </c>
      <c r="AX161" s="3" t="s">
        <v>2462</v>
      </c>
      <c r="AY161" s="3" t="s">
        <v>137</v>
      </c>
      <c r="BA161" s="3" t="s">
        <v>2463</v>
      </c>
      <c r="BB161" s="3" t="s">
        <v>146</v>
      </c>
      <c r="BC161" s="3" t="s">
        <v>211</v>
      </c>
      <c r="BT161" s="3" t="s">
        <v>1471</v>
      </c>
      <c r="BU161" s="3" t="s">
        <v>187</v>
      </c>
      <c r="BV161" s="3" t="s">
        <v>277</v>
      </c>
      <c r="BX161" s="4" t="s">
        <v>1473</v>
      </c>
    </row>
    <row r="162" spans="1:76" ht="14.25" customHeight="1" x14ac:dyDescent="0.3">
      <c r="A162" s="3" t="s">
        <v>29</v>
      </c>
      <c r="B162" s="3" t="s">
        <v>95</v>
      </c>
      <c r="C162" s="3" t="s">
        <v>176</v>
      </c>
      <c r="E162" s="3" t="s">
        <v>212</v>
      </c>
      <c r="F162" s="3" t="s">
        <v>1483</v>
      </c>
      <c r="G162" s="3" t="s">
        <v>178</v>
      </c>
      <c r="H162" s="3" t="s">
        <v>2469</v>
      </c>
      <c r="I162" s="3" t="s">
        <v>2471</v>
      </c>
      <c r="O162" s="3" t="s">
        <v>184</v>
      </c>
      <c r="Y162" s="3" t="s">
        <v>184</v>
      </c>
      <c r="AA162" s="3" t="s">
        <v>184</v>
      </c>
      <c r="AI162" s="3" t="s">
        <v>187</v>
      </c>
      <c r="AJ162" s="3" t="s">
        <v>188</v>
      </c>
      <c r="AL162" s="3" t="s">
        <v>190</v>
      </c>
      <c r="AM162" s="3">
        <v>2</v>
      </c>
      <c r="AN162" s="3">
        <v>41400</v>
      </c>
      <c r="AO162" s="3">
        <v>41540</v>
      </c>
      <c r="AP162" s="3">
        <v>41400</v>
      </c>
      <c r="AQ162" s="3" t="s">
        <v>193</v>
      </c>
      <c r="AR162" s="3">
        <v>91271.37</v>
      </c>
      <c r="AS162" s="3">
        <v>336167.7</v>
      </c>
      <c r="AT162" s="3">
        <v>0</v>
      </c>
      <c r="AU162" s="3">
        <v>0</v>
      </c>
      <c r="AV162" s="3">
        <v>336167.7</v>
      </c>
      <c r="AW162" s="3" t="s">
        <v>132</v>
      </c>
      <c r="AX162" s="3" t="s">
        <v>1718</v>
      </c>
      <c r="AY162" s="3" t="s">
        <v>137</v>
      </c>
      <c r="BA162" s="3" t="s">
        <v>2474</v>
      </c>
      <c r="BB162" s="3" t="s">
        <v>146</v>
      </c>
      <c r="BC162" s="3" t="s">
        <v>95</v>
      </c>
      <c r="BT162" s="3" t="s">
        <v>2475</v>
      </c>
      <c r="BU162" s="3" t="s">
        <v>187</v>
      </c>
      <c r="BV162" s="3" t="s">
        <v>277</v>
      </c>
      <c r="BX162" s="4" t="s">
        <v>1486</v>
      </c>
    </row>
    <row r="163" spans="1:76" ht="14.25" customHeight="1" x14ac:dyDescent="0.3">
      <c r="A163" s="3" t="s">
        <v>29</v>
      </c>
      <c r="B163" s="3" t="s">
        <v>95</v>
      </c>
      <c r="C163" s="3" t="s">
        <v>176</v>
      </c>
      <c r="E163" s="3" t="s">
        <v>212</v>
      </c>
      <c r="F163" s="3" t="s">
        <v>1483</v>
      </c>
      <c r="G163" s="3" t="s">
        <v>352</v>
      </c>
      <c r="H163" s="3" t="s">
        <v>2480</v>
      </c>
      <c r="I163" s="3" t="s">
        <v>1025</v>
      </c>
      <c r="O163" s="3" t="s">
        <v>184</v>
      </c>
      <c r="Y163" s="3" t="s">
        <v>184</v>
      </c>
      <c r="AA163" s="3" t="s">
        <v>184</v>
      </c>
      <c r="AB163" s="3" t="s">
        <v>184</v>
      </c>
      <c r="AI163" s="3" t="s">
        <v>187</v>
      </c>
      <c r="AJ163" s="3" t="s">
        <v>188</v>
      </c>
      <c r="AL163" s="3" t="s">
        <v>190</v>
      </c>
      <c r="AM163" s="3">
        <v>0</v>
      </c>
      <c r="AN163" s="3">
        <v>20700</v>
      </c>
      <c r="AO163" s="3">
        <v>20900</v>
      </c>
      <c r="AP163" s="3">
        <v>20700</v>
      </c>
      <c r="AQ163" s="3" t="s">
        <v>193</v>
      </c>
      <c r="AR163" s="3">
        <v>20700</v>
      </c>
      <c r="AS163" s="3">
        <v>50000</v>
      </c>
      <c r="AT163" s="3">
        <v>0</v>
      </c>
      <c r="AU163" s="3">
        <v>0</v>
      </c>
      <c r="AV163" s="3">
        <v>50000</v>
      </c>
      <c r="AW163" s="3" t="s">
        <v>132</v>
      </c>
      <c r="AX163" s="3" t="s">
        <v>1718</v>
      </c>
      <c r="AY163" s="3" t="s">
        <v>137</v>
      </c>
      <c r="BB163" s="3" t="s">
        <v>146</v>
      </c>
      <c r="BC163" s="3" t="s">
        <v>95</v>
      </c>
      <c r="BT163" s="3" t="s">
        <v>2482</v>
      </c>
      <c r="BU163" s="3" t="s">
        <v>187</v>
      </c>
      <c r="BV163" s="3" t="s">
        <v>277</v>
      </c>
      <c r="BX163" s="4" t="s">
        <v>1486</v>
      </c>
    </row>
    <row r="164" spans="1:76" ht="14.25" customHeight="1" x14ac:dyDescent="0.3">
      <c r="A164" s="3" t="s">
        <v>217</v>
      </c>
      <c r="B164" s="3" t="s">
        <v>218</v>
      </c>
      <c r="C164" s="3" t="s">
        <v>437</v>
      </c>
      <c r="E164" s="3" t="s">
        <v>212</v>
      </c>
      <c r="F164" s="3" t="s">
        <v>1716</v>
      </c>
      <c r="G164" s="3" t="s">
        <v>178</v>
      </c>
      <c r="H164" s="3" t="s">
        <v>2484</v>
      </c>
      <c r="I164" s="3" t="s">
        <v>1552</v>
      </c>
      <c r="J164" s="3" t="s">
        <v>184</v>
      </c>
      <c r="O164" s="3" t="s">
        <v>184</v>
      </c>
      <c r="Y164" s="3" t="s">
        <v>184</v>
      </c>
      <c r="Z164" s="3" t="s">
        <v>184</v>
      </c>
      <c r="AB164" s="3" t="s">
        <v>184</v>
      </c>
      <c r="AH164" s="3">
        <v>30</v>
      </c>
      <c r="AI164" s="3" t="s">
        <v>187</v>
      </c>
      <c r="AJ164" s="3" t="s">
        <v>188</v>
      </c>
      <c r="AL164" s="3" t="s">
        <v>190</v>
      </c>
      <c r="AM164" s="3">
        <v>630</v>
      </c>
      <c r="AN164" s="3">
        <v>15900</v>
      </c>
      <c r="AO164" s="3">
        <v>16127.14</v>
      </c>
      <c r="AP164" s="3">
        <v>15900</v>
      </c>
      <c r="AQ164" s="3" t="s">
        <v>193</v>
      </c>
      <c r="AR164" s="3">
        <v>35053.68</v>
      </c>
      <c r="AS164" s="3">
        <v>131451.29999999999</v>
      </c>
      <c r="AT164" s="3">
        <v>0</v>
      </c>
      <c r="AU164" s="3">
        <v>0</v>
      </c>
      <c r="AV164" s="3">
        <v>131451.29999999999</v>
      </c>
      <c r="AW164" s="3" t="s">
        <v>132</v>
      </c>
      <c r="AX164" s="3" t="s">
        <v>1718</v>
      </c>
      <c r="AY164" s="3" t="s">
        <v>137</v>
      </c>
      <c r="BA164" s="3" t="s">
        <v>2485</v>
      </c>
      <c r="BB164" s="3" t="s">
        <v>146</v>
      </c>
      <c r="BC164" s="3" t="s">
        <v>218</v>
      </c>
      <c r="BE164" s="3" t="s">
        <v>1719</v>
      </c>
      <c r="BF164" s="3" t="s">
        <v>143</v>
      </c>
      <c r="BH164" s="3" t="s">
        <v>365</v>
      </c>
      <c r="BI164" s="3" t="s">
        <v>146</v>
      </c>
      <c r="BK164" s="3" t="s">
        <v>556</v>
      </c>
      <c r="BL164" s="3">
        <v>177087.22</v>
      </c>
      <c r="BM164" s="3">
        <v>20833.79</v>
      </c>
      <c r="BN164" s="3">
        <v>156253.43</v>
      </c>
      <c r="BO164" s="3">
        <v>18900</v>
      </c>
      <c r="BP164" s="3">
        <v>19170</v>
      </c>
      <c r="BQ164" s="3">
        <v>630</v>
      </c>
      <c r="BR164" s="3" t="s">
        <v>155</v>
      </c>
      <c r="BS164" s="3" t="s">
        <v>156</v>
      </c>
      <c r="BT164" s="3" t="s">
        <v>2487</v>
      </c>
      <c r="BU164" s="3" t="s">
        <v>184</v>
      </c>
      <c r="BV164" s="3" t="s">
        <v>204</v>
      </c>
      <c r="BW164" s="3" t="s">
        <v>204</v>
      </c>
      <c r="BX164" s="4" t="s">
        <v>1487</v>
      </c>
    </row>
    <row r="165" spans="1:76" ht="14.25" customHeight="1" x14ac:dyDescent="0.3">
      <c r="A165" s="3" t="s">
        <v>217</v>
      </c>
      <c r="B165" s="3" t="s">
        <v>218</v>
      </c>
      <c r="C165" s="3" t="s">
        <v>437</v>
      </c>
      <c r="E165" s="3" t="s">
        <v>212</v>
      </c>
      <c r="F165" s="3" t="s">
        <v>1716</v>
      </c>
      <c r="G165" s="3" t="s">
        <v>352</v>
      </c>
      <c r="H165" s="3" t="s">
        <v>2484</v>
      </c>
      <c r="I165" s="3" t="s">
        <v>1552</v>
      </c>
      <c r="J165" s="3" t="s">
        <v>184</v>
      </c>
      <c r="O165" s="3" t="s">
        <v>184</v>
      </c>
      <c r="Y165" s="3" t="s">
        <v>184</v>
      </c>
      <c r="Z165" s="3" t="s">
        <v>184</v>
      </c>
      <c r="AB165" s="3" t="s">
        <v>184</v>
      </c>
      <c r="AH165" s="3">
        <v>30</v>
      </c>
      <c r="AI165" s="3" t="s">
        <v>187</v>
      </c>
      <c r="AJ165" s="3" t="s">
        <v>188</v>
      </c>
      <c r="AL165" s="3" t="s">
        <v>190</v>
      </c>
      <c r="AM165" s="3">
        <v>0</v>
      </c>
      <c r="AN165" s="3">
        <v>3000</v>
      </c>
      <c r="AO165" s="3">
        <v>3042.85</v>
      </c>
      <c r="AP165" s="3">
        <v>3000</v>
      </c>
      <c r="AQ165" s="3" t="s">
        <v>193</v>
      </c>
      <c r="AR165" s="3">
        <v>6613.9</v>
      </c>
      <c r="AS165" s="3">
        <v>24802.13</v>
      </c>
      <c r="AT165" s="3">
        <v>0</v>
      </c>
      <c r="AU165" s="3">
        <v>0</v>
      </c>
      <c r="AV165" s="3">
        <v>24802.13</v>
      </c>
      <c r="AW165" s="3" t="s">
        <v>132</v>
      </c>
      <c r="AX165" s="3" t="s">
        <v>1718</v>
      </c>
      <c r="AY165" s="3" t="s">
        <v>137</v>
      </c>
      <c r="BA165" s="3" t="s">
        <v>2485</v>
      </c>
      <c r="BB165" s="3" t="s">
        <v>146</v>
      </c>
      <c r="BC165" s="3" t="s">
        <v>218</v>
      </c>
      <c r="BE165" s="3" t="s">
        <v>1719</v>
      </c>
      <c r="BF165" s="3" t="s">
        <v>143</v>
      </c>
      <c r="BH165" s="3" t="s">
        <v>365</v>
      </c>
      <c r="BI165" s="3" t="s">
        <v>146</v>
      </c>
      <c r="BK165" s="3" t="s">
        <v>556</v>
      </c>
      <c r="BL165" s="3">
        <v>177087.22</v>
      </c>
      <c r="BM165" s="3">
        <v>20833.79</v>
      </c>
      <c r="BN165" s="3">
        <v>156253.43</v>
      </c>
      <c r="BO165" s="3">
        <v>18900</v>
      </c>
      <c r="BP165" s="3">
        <v>19170</v>
      </c>
      <c r="BQ165" s="3">
        <v>630</v>
      </c>
      <c r="BR165" s="3" t="s">
        <v>155</v>
      </c>
      <c r="BS165" s="3" t="s">
        <v>156</v>
      </c>
      <c r="BT165" s="3" t="s">
        <v>2495</v>
      </c>
      <c r="BU165" s="3" t="s">
        <v>184</v>
      </c>
      <c r="BV165" s="3" t="s">
        <v>204</v>
      </c>
      <c r="BW165" s="3" t="s">
        <v>204</v>
      </c>
      <c r="BX165" s="4" t="s">
        <v>1487</v>
      </c>
    </row>
    <row r="166" spans="1:76" ht="14.25" customHeight="1" x14ac:dyDescent="0.3">
      <c r="A166" s="3" t="s">
        <v>217</v>
      </c>
      <c r="B166" s="3" t="s">
        <v>218</v>
      </c>
      <c r="C166" s="3" t="s">
        <v>437</v>
      </c>
      <c r="E166" s="3" t="s">
        <v>212</v>
      </c>
      <c r="F166" s="3" t="s">
        <v>1726</v>
      </c>
      <c r="G166" s="3" t="s">
        <v>178</v>
      </c>
      <c r="H166" s="3" t="s">
        <v>2499</v>
      </c>
      <c r="I166" s="3" t="s">
        <v>1552</v>
      </c>
      <c r="J166" s="3" t="s">
        <v>184</v>
      </c>
      <c r="O166" s="3" t="s">
        <v>184</v>
      </c>
      <c r="Y166" s="3" t="s">
        <v>184</v>
      </c>
      <c r="Z166" s="3" t="s">
        <v>184</v>
      </c>
      <c r="AB166" s="3" t="s">
        <v>184</v>
      </c>
      <c r="AI166" s="3" t="s">
        <v>187</v>
      </c>
      <c r="AJ166" s="3" t="s">
        <v>188</v>
      </c>
      <c r="AL166" s="3" t="s">
        <v>190</v>
      </c>
      <c r="AM166" s="3">
        <v>550</v>
      </c>
      <c r="AN166" s="3">
        <v>37950</v>
      </c>
      <c r="AO166" s="3">
        <v>38430</v>
      </c>
      <c r="AP166" s="3">
        <v>37950</v>
      </c>
      <c r="AQ166" s="3" t="s">
        <v>193</v>
      </c>
      <c r="AR166" s="3">
        <v>83665.86</v>
      </c>
      <c r="AS166" s="3">
        <v>313746.98</v>
      </c>
      <c r="AT166" s="3">
        <v>0</v>
      </c>
      <c r="AU166" s="3">
        <v>0</v>
      </c>
      <c r="AV166" s="3">
        <v>313746.98</v>
      </c>
      <c r="AW166" s="3" t="s">
        <v>132</v>
      </c>
      <c r="AX166" s="3" t="s">
        <v>1718</v>
      </c>
      <c r="AY166" s="3" t="s">
        <v>137</v>
      </c>
      <c r="BA166" s="3" t="s">
        <v>2500</v>
      </c>
      <c r="BB166" s="3" t="s">
        <v>146</v>
      </c>
      <c r="BC166" s="3" t="s">
        <v>218</v>
      </c>
      <c r="BE166" s="3" t="s">
        <v>1719</v>
      </c>
      <c r="BF166" s="3" t="s">
        <v>143</v>
      </c>
      <c r="BH166" s="3" t="s">
        <v>365</v>
      </c>
      <c r="BI166" s="3" t="s">
        <v>146</v>
      </c>
      <c r="BK166" s="3" t="s">
        <v>556</v>
      </c>
      <c r="BL166" s="3">
        <v>355579.91</v>
      </c>
      <c r="BM166" s="3">
        <v>41832.93</v>
      </c>
      <c r="BN166" s="3">
        <v>313746.98</v>
      </c>
      <c r="BO166" s="3">
        <v>37950</v>
      </c>
      <c r="BP166" s="3">
        <v>38430</v>
      </c>
      <c r="BQ166" s="3">
        <v>550</v>
      </c>
      <c r="BR166" s="3" t="s">
        <v>155</v>
      </c>
      <c r="BS166" s="3" t="s">
        <v>156</v>
      </c>
      <c r="BT166" s="3" t="s">
        <v>2502</v>
      </c>
      <c r="BU166" s="3" t="s">
        <v>184</v>
      </c>
      <c r="BV166" s="3" t="s">
        <v>204</v>
      </c>
      <c r="BW166" s="3" t="s">
        <v>204</v>
      </c>
      <c r="BX166" s="4" t="s">
        <v>1503</v>
      </c>
    </row>
    <row r="167" spans="1:76" ht="14.25" customHeight="1" x14ac:dyDescent="0.3">
      <c r="A167" s="3" t="s">
        <v>241</v>
      </c>
      <c r="B167" s="3" t="s">
        <v>242</v>
      </c>
      <c r="C167" s="3" t="s">
        <v>478</v>
      </c>
      <c r="E167" s="3" t="s">
        <v>212</v>
      </c>
      <c r="F167" s="3" t="s">
        <v>1734</v>
      </c>
      <c r="G167" s="3" t="s">
        <v>178</v>
      </c>
      <c r="H167" s="3" t="s">
        <v>2507</v>
      </c>
      <c r="I167" s="3" t="s">
        <v>1552</v>
      </c>
      <c r="J167" s="3" t="s">
        <v>184</v>
      </c>
      <c r="O167" s="3" t="s">
        <v>184</v>
      </c>
      <c r="Y167" s="3" t="s">
        <v>184</v>
      </c>
      <c r="Z167" s="3" t="s">
        <v>184</v>
      </c>
      <c r="AB167" s="3" t="s">
        <v>184</v>
      </c>
      <c r="AH167" s="3">
        <v>69</v>
      </c>
      <c r="AI167" s="3" t="s">
        <v>187</v>
      </c>
      <c r="AJ167" s="3" t="s">
        <v>188</v>
      </c>
      <c r="AL167" s="3" t="s">
        <v>190</v>
      </c>
      <c r="AM167" s="3">
        <v>275</v>
      </c>
      <c r="AN167" s="3">
        <v>18975</v>
      </c>
      <c r="AO167" s="3">
        <v>19200</v>
      </c>
      <c r="AP167" s="3">
        <v>18975</v>
      </c>
      <c r="AQ167" s="3" t="s">
        <v>193</v>
      </c>
      <c r="AR167" s="3">
        <v>41832.699999999997</v>
      </c>
      <c r="AS167" s="3">
        <v>191070.86</v>
      </c>
      <c r="AT167" s="3">
        <v>0</v>
      </c>
      <c r="AU167" s="3">
        <v>0</v>
      </c>
      <c r="AV167" s="3">
        <v>191070.86</v>
      </c>
      <c r="AW167" s="3" t="s">
        <v>132</v>
      </c>
      <c r="AX167" s="3" t="s">
        <v>1735</v>
      </c>
      <c r="AY167" s="3" t="s">
        <v>137</v>
      </c>
      <c r="BA167" s="3" t="s">
        <v>2509</v>
      </c>
      <c r="BB167" s="3" t="s">
        <v>146</v>
      </c>
      <c r="BC167" s="3" t="s">
        <v>242</v>
      </c>
      <c r="BD167" s="3" t="s">
        <v>140</v>
      </c>
      <c r="BE167" s="3" t="s">
        <v>1737</v>
      </c>
      <c r="BF167" s="3" t="s">
        <v>143</v>
      </c>
      <c r="BH167" s="3" t="s">
        <v>365</v>
      </c>
      <c r="BI167" s="3" t="s">
        <v>146</v>
      </c>
      <c r="BK167" s="3" t="s">
        <v>294</v>
      </c>
      <c r="BL167" s="3">
        <v>216170.48</v>
      </c>
      <c r="BM167" s="3">
        <v>25099.62</v>
      </c>
      <c r="BN167" s="3">
        <v>191070.86</v>
      </c>
      <c r="BO167" s="3">
        <v>18975</v>
      </c>
      <c r="BP167" s="3">
        <v>19200</v>
      </c>
      <c r="BQ167" s="3">
        <v>275</v>
      </c>
      <c r="BR167" s="3" t="s">
        <v>155</v>
      </c>
      <c r="BS167" s="3" t="s">
        <v>156</v>
      </c>
      <c r="BT167" s="3" t="s">
        <v>2510</v>
      </c>
      <c r="BU167" s="3" t="s">
        <v>184</v>
      </c>
      <c r="BV167" s="3" t="s">
        <v>204</v>
      </c>
      <c r="BW167" s="3" t="s">
        <v>204</v>
      </c>
      <c r="BX167" s="4" t="s">
        <v>1740</v>
      </c>
    </row>
    <row r="168" spans="1:76" ht="14.25" customHeight="1" x14ac:dyDescent="0.3">
      <c r="A168" s="3" t="s">
        <v>257</v>
      </c>
      <c r="B168" s="3" t="s">
        <v>260</v>
      </c>
      <c r="C168" s="3" t="s">
        <v>545</v>
      </c>
      <c r="E168" s="3" t="s">
        <v>212</v>
      </c>
      <c r="F168" s="3" t="s">
        <v>1496</v>
      </c>
      <c r="G168" s="3" t="s">
        <v>178</v>
      </c>
      <c r="H168" s="3" t="s">
        <v>547</v>
      </c>
      <c r="I168" s="3" t="s">
        <v>439</v>
      </c>
      <c r="Y168" s="3" t="s">
        <v>184</v>
      </c>
      <c r="Z168" s="3" t="s">
        <v>184</v>
      </c>
      <c r="AB168" s="3" t="s">
        <v>184</v>
      </c>
      <c r="AI168" s="3" t="s">
        <v>187</v>
      </c>
      <c r="AJ168" s="3" t="s">
        <v>188</v>
      </c>
      <c r="AL168" s="3" t="s">
        <v>518</v>
      </c>
      <c r="AM168" s="3">
        <v>275</v>
      </c>
      <c r="AN168" s="3">
        <v>18975</v>
      </c>
      <c r="AO168" s="3">
        <v>19050</v>
      </c>
      <c r="AP168" s="3">
        <v>18975</v>
      </c>
      <c r="AQ168" s="3" t="s">
        <v>193</v>
      </c>
      <c r="AR168" s="3">
        <v>41832.29</v>
      </c>
      <c r="AS168" s="3">
        <v>160280.42199999999</v>
      </c>
      <c r="AT168" s="3">
        <v>0</v>
      </c>
      <c r="AU168" s="3">
        <v>0</v>
      </c>
      <c r="AV168" s="3">
        <v>160280.42199999999</v>
      </c>
      <c r="AW168" s="3" t="s">
        <v>132</v>
      </c>
      <c r="AX168" s="3" t="s">
        <v>2470</v>
      </c>
      <c r="AY168" s="3" t="s">
        <v>137</v>
      </c>
      <c r="BA168" s="3" t="s">
        <v>2519</v>
      </c>
      <c r="BB168" s="3" t="s">
        <v>146</v>
      </c>
      <c r="BC168" s="3" t="s">
        <v>260</v>
      </c>
      <c r="BT168" s="3" t="s">
        <v>1500</v>
      </c>
      <c r="BU168" s="3" t="s">
        <v>187</v>
      </c>
      <c r="BV168" s="3" t="s">
        <v>277</v>
      </c>
      <c r="BX168" s="4" t="s">
        <v>1502</v>
      </c>
    </row>
    <row r="169" spans="1:76" ht="14.25" customHeight="1" x14ac:dyDescent="0.3">
      <c r="A169" s="3" t="s">
        <v>257</v>
      </c>
      <c r="B169" s="3" t="s">
        <v>260</v>
      </c>
      <c r="C169" s="3" t="s">
        <v>545</v>
      </c>
      <c r="E169" s="3" t="s">
        <v>212</v>
      </c>
      <c r="F169" s="3" t="s">
        <v>1514</v>
      </c>
      <c r="G169" s="3" t="s">
        <v>178</v>
      </c>
      <c r="H169" s="3" t="s">
        <v>1670</v>
      </c>
      <c r="I169" s="3" t="s">
        <v>1671</v>
      </c>
      <c r="Y169" s="3" t="s">
        <v>184</v>
      </c>
      <c r="AA169" s="3" t="s">
        <v>184</v>
      </c>
      <c r="AB169" s="3" t="s">
        <v>184</v>
      </c>
      <c r="AI169" s="3" t="s">
        <v>187</v>
      </c>
      <c r="AJ169" s="3" t="s">
        <v>188</v>
      </c>
      <c r="AL169" s="3" t="s">
        <v>190</v>
      </c>
      <c r="AM169" s="3">
        <v>2</v>
      </c>
      <c r="AN169" s="3">
        <v>41360</v>
      </c>
      <c r="AO169" s="3">
        <v>41360</v>
      </c>
      <c r="AP169" s="3">
        <v>41360</v>
      </c>
      <c r="AQ169" s="3" t="s">
        <v>193</v>
      </c>
      <c r="AR169" s="3">
        <v>91270.44</v>
      </c>
      <c r="AS169" s="3">
        <v>353335.37</v>
      </c>
      <c r="AT169" s="3">
        <v>0</v>
      </c>
      <c r="AU169" s="3">
        <v>0</v>
      </c>
      <c r="AV169" s="3">
        <v>353335.37</v>
      </c>
      <c r="AW169" s="3" t="s">
        <v>132</v>
      </c>
      <c r="AX169" s="3" t="s">
        <v>2470</v>
      </c>
      <c r="AY169" s="3" t="s">
        <v>137</v>
      </c>
      <c r="BA169" s="3" t="s">
        <v>2526</v>
      </c>
      <c r="BB169" s="3" t="s">
        <v>146</v>
      </c>
      <c r="BC169" s="3" t="s">
        <v>260</v>
      </c>
      <c r="BT169" s="3" t="s">
        <v>1515</v>
      </c>
      <c r="BU169" s="3" t="s">
        <v>187</v>
      </c>
      <c r="BV169" s="3" t="s">
        <v>277</v>
      </c>
      <c r="BX169" s="4" t="s">
        <v>1516</v>
      </c>
    </row>
    <row r="170" spans="1:76" ht="14.25" customHeight="1" x14ac:dyDescent="0.3">
      <c r="A170" s="3" t="s">
        <v>152</v>
      </c>
      <c r="B170" s="3" t="s">
        <v>153</v>
      </c>
      <c r="C170" s="3" t="s">
        <v>252</v>
      </c>
      <c r="E170" s="3" t="s">
        <v>212</v>
      </c>
      <c r="F170" s="3" t="s">
        <v>1748</v>
      </c>
      <c r="G170" s="3" t="s">
        <v>178</v>
      </c>
      <c r="H170" s="3" t="s">
        <v>2301</v>
      </c>
      <c r="I170" s="3" t="s">
        <v>259</v>
      </c>
      <c r="O170" s="3" t="s">
        <v>184</v>
      </c>
      <c r="Y170" s="3" t="s">
        <v>184</v>
      </c>
      <c r="Z170" s="3" t="s">
        <v>184</v>
      </c>
      <c r="AH170" s="3">
        <v>69</v>
      </c>
      <c r="AI170" s="3" t="s">
        <v>187</v>
      </c>
      <c r="AJ170" s="3" t="s">
        <v>188</v>
      </c>
      <c r="AL170" s="3" t="s">
        <v>190</v>
      </c>
      <c r="AM170" s="3">
        <v>285</v>
      </c>
      <c r="AN170" s="3">
        <v>14628</v>
      </c>
      <c r="AO170" s="3">
        <v>14795.36</v>
      </c>
      <c r="AP170" s="3">
        <v>14628</v>
      </c>
      <c r="AQ170" s="3" t="s">
        <v>193</v>
      </c>
      <c r="AR170" s="3">
        <v>32248.89</v>
      </c>
      <c r="AS170" s="3">
        <v>123916.36</v>
      </c>
      <c r="AT170" s="3">
        <v>0</v>
      </c>
      <c r="AU170" s="3">
        <v>0</v>
      </c>
      <c r="AV170" s="3">
        <v>123916.36</v>
      </c>
      <c r="AW170" s="3" t="s">
        <v>132</v>
      </c>
      <c r="AX170" s="3" t="s">
        <v>1750</v>
      </c>
      <c r="AY170" s="3" t="s">
        <v>137</v>
      </c>
      <c r="BA170" s="3" t="s">
        <v>2533</v>
      </c>
      <c r="BB170" s="3" t="s">
        <v>146</v>
      </c>
      <c r="BC170" s="3" t="s">
        <v>153</v>
      </c>
      <c r="BD170" s="3" t="s">
        <v>140</v>
      </c>
      <c r="BE170" s="3" t="s">
        <v>1752</v>
      </c>
      <c r="BF170" s="3" t="s">
        <v>143</v>
      </c>
      <c r="BH170" s="3" t="s">
        <v>365</v>
      </c>
      <c r="BI170" s="3" t="s">
        <v>146</v>
      </c>
      <c r="BJ170" s="3" t="s">
        <v>366</v>
      </c>
      <c r="BK170" s="3" t="s">
        <v>147</v>
      </c>
      <c r="BL170" s="3">
        <v>193152.97</v>
      </c>
      <c r="BM170" s="3">
        <v>26012.080000000002</v>
      </c>
      <c r="BN170" s="3">
        <v>167140.89000000001</v>
      </c>
      <c r="BO170" s="3">
        <v>19665</v>
      </c>
      <c r="BP170" s="3">
        <v>19890</v>
      </c>
      <c r="BQ170" s="3">
        <v>285</v>
      </c>
      <c r="BR170" s="3" t="s">
        <v>155</v>
      </c>
      <c r="BS170" s="3" t="s">
        <v>156</v>
      </c>
      <c r="BT170" s="3" t="s">
        <v>2534</v>
      </c>
      <c r="BU170" s="3" t="s">
        <v>184</v>
      </c>
      <c r="BV170" s="3" t="s">
        <v>204</v>
      </c>
      <c r="BW170" s="3" t="s">
        <v>204</v>
      </c>
      <c r="BX170" s="4" t="s">
        <v>1754</v>
      </c>
    </row>
    <row r="171" spans="1:76" ht="14.25" customHeight="1" x14ac:dyDescent="0.3">
      <c r="A171" s="3" t="s">
        <v>152</v>
      </c>
      <c r="B171" s="3" t="s">
        <v>153</v>
      </c>
      <c r="C171" s="3" t="s">
        <v>252</v>
      </c>
      <c r="E171" s="3" t="s">
        <v>212</v>
      </c>
      <c r="F171" s="3" t="s">
        <v>1748</v>
      </c>
      <c r="G171" s="3" t="s">
        <v>352</v>
      </c>
      <c r="H171" s="3" t="s">
        <v>2301</v>
      </c>
      <c r="I171" s="3" t="s">
        <v>259</v>
      </c>
      <c r="O171" s="3" t="s">
        <v>184</v>
      </c>
      <c r="Y171" s="3" t="s">
        <v>184</v>
      </c>
      <c r="Z171" s="3" t="s">
        <v>184</v>
      </c>
      <c r="AH171" s="3">
        <v>69</v>
      </c>
      <c r="AI171" s="3" t="s">
        <v>187</v>
      </c>
      <c r="AJ171" s="3" t="s">
        <v>188</v>
      </c>
      <c r="AL171" s="3" t="s">
        <v>190</v>
      </c>
      <c r="AM171" s="3">
        <v>0</v>
      </c>
      <c r="AN171" s="3">
        <v>5037</v>
      </c>
      <c r="AO171" s="3">
        <v>5094.63</v>
      </c>
      <c r="AP171" s="3">
        <v>5037</v>
      </c>
      <c r="AQ171" s="3" t="s">
        <v>193</v>
      </c>
      <c r="AR171" s="3">
        <v>11104.57</v>
      </c>
      <c r="AS171" s="3">
        <v>43224.53</v>
      </c>
      <c r="AT171" s="3">
        <v>0</v>
      </c>
      <c r="AU171" s="3">
        <v>0</v>
      </c>
      <c r="AV171" s="3">
        <v>43224.53</v>
      </c>
      <c r="AW171" s="3" t="s">
        <v>132</v>
      </c>
      <c r="AX171" s="3" t="s">
        <v>1750</v>
      </c>
      <c r="AY171" s="3" t="s">
        <v>137</v>
      </c>
      <c r="BA171" s="3" t="s">
        <v>2533</v>
      </c>
      <c r="BB171" s="3" t="s">
        <v>146</v>
      </c>
      <c r="BC171" s="3" t="s">
        <v>153</v>
      </c>
      <c r="BD171" s="3" t="s">
        <v>140</v>
      </c>
      <c r="BE171" s="3" t="s">
        <v>1752</v>
      </c>
      <c r="BF171" s="3" t="s">
        <v>143</v>
      </c>
      <c r="BH171" s="3" t="s">
        <v>365</v>
      </c>
      <c r="BI171" s="3" t="s">
        <v>146</v>
      </c>
      <c r="BJ171" s="3" t="s">
        <v>366</v>
      </c>
      <c r="BK171" s="3" t="s">
        <v>147</v>
      </c>
      <c r="BL171" s="3">
        <v>193152.97</v>
      </c>
      <c r="BM171" s="3">
        <v>26012.080000000002</v>
      </c>
      <c r="BN171" s="3">
        <v>167140.89000000001</v>
      </c>
      <c r="BO171" s="3">
        <v>19665</v>
      </c>
      <c r="BP171" s="3">
        <v>19890</v>
      </c>
      <c r="BQ171" s="3">
        <v>285</v>
      </c>
      <c r="BR171" s="3" t="s">
        <v>155</v>
      </c>
      <c r="BS171" s="3" t="s">
        <v>156</v>
      </c>
      <c r="BT171" s="3" t="s">
        <v>2542</v>
      </c>
      <c r="BU171" s="3" t="s">
        <v>184</v>
      </c>
      <c r="BV171" s="3" t="s">
        <v>204</v>
      </c>
      <c r="BW171" s="3" t="s">
        <v>204</v>
      </c>
      <c r="BX171" s="4" t="s">
        <v>1754</v>
      </c>
    </row>
    <row r="172" spans="1:76" ht="14.25" customHeight="1" x14ac:dyDescent="0.3">
      <c r="A172" s="3" t="s">
        <v>152</v>
      </c>
      <c r="B172" s="3" t="s">
        <v>153</v>
      </c>
      <c r="C172" s="3" t="s">
        <v>252</v>
      </c>
      <c r="E172" s="3" t="s">
        <v>212</v>
      </c>
      <c r="F172" s="3" t="s">
        <v>1761</v>
      </c>
      <c r="G172" s="3" t="s">
        <v>178</v>
      </c>
      <c r="H172" s="3" t="s">
        <v>2545</v>
      </c>
      <c r="I172" s="3" t="s">
        <v>259</v>
      </c>
      <c r="O172" s="3" t="s">
        <v>184</v>
      </c>
      <c r="Y172" s="3" t="s">
        <v>184</v>
      </c>
      <c r="Z172" s="3" t="s">
        <v>184</v>
      </c>
      <c r="AH172" s="3">
        <v>1000</v>
      </c>
      <c r="AI172" s="3" t="s">
        <v>187</v>
      </c>
      <c r="AJ172" s="3" t="s">
        <v>188</v>
      </c>
      <c r="AL172" s="3" t="s">
        <v>190</v>
      </c>
      <c r="AM172" s="3">
        <v>20</v>
      </c>
      <c r="AN172" s="3">
        <v>20000</v>
      </c>
      <c r="AO172" s="3">
        <v>20170</v>
      </c>
      <c r="AP172" s="3">
        <v>20000</v>
      </c>
      <c r="AQ172" s="3" t="s">
        <v>193</v>
      </c>
      <c r="AR172" s="3">
        <v>44092</v>
      </c>
      <c r="AS172" s="3">
        <v>180777.2</v>
      </c>
      <c r="AT172" s="3">
        <v>0</v>
      </c>
      <c r="AU172" s="3">
        <v>0</v>
      </c>
      <c r="AV172" s="3">
        <v>180777.2</v>
      </c>
      <c r="AW172" s="3" t="s">
        <v>132</v>
      </c>
      <c r="AX172" s="3" t="s">
        <v>1750</v>
      </c>
      <c r="AY172" s="3" t="s">
        <v>137</v>
      </c>
      <c r="BA172" s="3" t="s">
        <v>2547</v>
      </c>
      <c r="BB172" s="3" t="s">
        <v>146</v>
      </c>
      <c r="BC172" s="3" t="s">
        <v>153</v>
      </c>
      <c r="BE172" s="3" t="s">
        <v>1762</v>
      </c>
      <c r="BF172" s="3" t="s">
        <v>143</v>
      </c>
      <c r="BH172" s="3" t="s">
        <v>365</v>
      </c>
      <c r="BI172" s="3" t="s">
        <v>146</v>
      </c>
      <c r="BJ172" s="3" t="s">
        <v>366</v>
      </c>
      <c r="BK172" s="3" t="s">
        <v>147</v>
      </c>
      <c r="BL172" s="3">
        <v>180777.2</v>
      </c>
      <c r="BM172" s="3">
        <v>0</v>
      </c>
      <c r="BN172" s="3">
        <v>180777.2</v>
      </c>
      <c r="BO172" s="3">
        <v>20000</v>
      </c>
      <c r="BP172" s="3">
        <v>20170</v>
      </c>
      <c r="BQ172" s="3">
        <v>20</v>
      </c>
      <c r="BR172" s="3" t="s">
        <v>155</v>
      </c>
      <c r="BS172" s="3" t="s">
        <v>156</v>
      </c>
      <c r="BT172" s="3" t="s">
        <v>2548</v>
      </c>
      <c r="BU172" s="3" t="s">
        <v>184</v>
      </c>
      <c r="BV172" s="3" t="s">
        <v>204</v>
      </c>
      <c r="BW172" s="3" t="s">
        <v>204</v>
      </c>
      <c r="BX172" s="4" t="s">
        <v>1765</v>
      </c>
    </row>
    <row r="173" spans="1:76" ht="14.25" customHeight="1" x14ac:dyDescent="0.3">
      <c r="A173" s="3" t="s">
        <v>152</v>
      </c>
      <c r="B173" s="3" t="s">
        <v>153</v>
      </c>
      <c r="C173" s="3" t="s">
        <v>252</v>
      </c>
      <c r="E173" s="3" t="s">
        <v>212</v>
      </c>
      <c r="F173" s="3" t="s">
        <v>1774</v>
      </c>
      <c r="G173" s="3" t="s">
        <v>178</v>
      </c>
      <c r="H173" s="3" t="s">
        <v>2545</v>
      </c>
      <c r="I173" s="3" t="s">
        <v>259</v>
      </c>
      <c r="O173" s="3" t="s">
        <v>184</v>
      </c>
      <c r="Y173" s="3" t="s">
        <v>184</v>
      </c>
      <c r="Z173" s="3" t="s">
        <v>184</v>
      </c>
      <c r="AH173" s="3">
        <v>1000</v>
      </c>
      <c r="AI173" s="3" t="s">
        <v>187</v>
      </c>
      <c r="AJ173" s="3" t="s">
        <v>188</v>
      </c>
      <c r="AL173" s="3" t="s">
        <v>190</v>
      </c>
      <c r="AM173" s="3">
        <v>20</v>
      </c>
      <c r="AN173" s="3">
        <v>20000</v>
      </c>
      <c r="AO173" s="3">
        <v>20030</v>
      </c>
      <c r="AP173" s="3">
        <v>20000</v>
      </c>
      <c r="AQ173" s="3" t="s">
        <v>193</v>
      </c>
      <c r="AR173" s="3">
        <v>44092</v>
      </c>
      <c r="AS173" s="3">
        <v>178462.37</v>
      </c>
      <c r="AT173" s="3">
        <v>0</v>
      </c>
      <c r="AU173" s="3">
        <v>0</v>
      </c>
      <c r="AV173" s="3">
        <v>178462.37</v>
      </c>
      <c r="AW173" s="3" t="s">
        <v>132</v>
      </c>
      <c r="AX173" s="3" t="s">
        <v>1750</v>
      </c>
      <c r="AY173" s="3" t="s">
        <v>137</v>
      </c>
      <c r="BA173" s="3" t="s">
        <v>2556</v>
      </c>
      <c r="BB173" s="3" t="s">
        <v>146</v>
      </c>
      <c r="BC173" s="3" t="s">
        <v>153</v>
      </c>
      <c r="BE173" s="3" t="s">
        <v>1762</v>
      </c>
      <c r="BF173" s="3" t="s">
        <v>143</v>
      </c>
      <c r="BH173" s="3" t="s">
        <v>365</v>
      </c>
      <c r="BI173" s="3" t="s">
        <v>146</v>
      </c>
      <c r="BJ173" s="3" t="s">
        <v>366</v>
      </c>
      <c r="BK173" s="3" t="s">
        <v>147</v>
      </c>
      <c r="BL173" s="3">
        <v>178462.37</v>
      </c>
      <c r="BM173" s="3">
        <v>0</v>
      </c>
      <c r="BN173" s="3">
        <v>178462.37</v>
      </c>
      <c r="BO173" s="3">
        <v>20000</v>
      </c>
      <c r="BP173" s="3">
        <v>20030</v>
      </c>
      <c r="BQ173" s="3">
        <v>20</v>
      </c>
      <c r="BR173" s="3" t="s">
        <v>155</v>
      </c>
      <c r="BS173" s="3" t="s">
        <v>156</v>
      </c>
      <c r="BT173" s="3" t="s">
        <v>2558</v>
      </c>
      <c r="BU173" s="3" t="s">
        <v>184</v>
      </c>
      <c r="BV173" s="3" t="s">
        <v>204</v>
      </c>
      <c r="BW173" s="3" t="s">
        <v>204</v>
      </c>
      <c r="BX173" s="4" t="s">
        <v>1777</v>
      </c>
    </row>
    <row r="174" spans="1:76" ht="14.25" customHeight="1" x14ac:dyDescent="0.3">
      <c r="A174" s="3" t="s">
        <v>210</v>
      </c>
      <c r="B174" s="3" t="s">
        <v>211</v>
      </c>
      <c r="C174" s="3" t="s">
        <v>409</v>
      </c>
      <c r="E174" s="3" t="s">
        <v>212</v>
      </c>
      <c r="F174" s="3" t="s">
        <v>1790</v>
      </c>
      <c r="G174" s="3" t="s">
        <v>178</v>
      </c>
      <c r="H174" s="3" t="s">
        <v>2564</v>
      </c>
      <c r="I174" s="3" t="s">
        <v>1508</v>
      </c>
      <c r="Y174" s="3" t="s">
        <v>184</v>
      </c>
      <c r="AA174" s="3" t="s">
        <v>184</v>
      </c>
      <c r="AI174" s="3" t="s">
        <v>187</v>
      </c>
      <c r="AJ174" s="3" t="s">
        <v>188</v>
      </c>
      <c r="AL174" s="3" t="s">
        <v>422</v>
      </c>
      <c r="AM174" s="3">
        <v>1</v>
      </c>
      <c r="AN174" s="3">
        <v>20660</v>
      </c>
      <c r="AO174" s="3">
        <v>20660</v>
      </c>
      <c r="AP174" s="3">
        <v>20660</v>
      </c>
      <c r="AQ174" s="3" t="s">
        <v>193</v>
      </c>
      <c r="AR174" s="3">
        <v>45635.69</v>
      </c>
      <c r="AS174" s="3">
        <v>195910.29</v>
      </c>
      <c r="AT174" s="3">
        <v>0</v>
      </c>
      <c r="AU174" s="3">
        <v>0</v>
      </c>
      <c r="AV174" s="3">
        <v>195910.29</v>
      </c>
      <c r="AW174" s="3" t="s">
        <v>132</v>
      </c>
      <c r="AX174" s="3" t="s">
        <v>1750</v>
      </c>
      <c r="AY174" s="3" t="s">
        <v>137</v>
      </c>
      <c r="BA174" s="3" t="s">
        <v>2566</v>
      </c>
      <c r="BB174" s="3" t="s">
        <v>146</v>
      </c>
      <c r="BC174" s="3" t="s">
        <v>211</v>
      </c>
      <c r="BD174" s="3" t="s">
        <v>291</v>
      </c>
      <c r="BE174" s="3" t="s">
        <v>1791</v>
      </c>
      <c r="BF174" s="3" t="s">
        <v>143</v>
      </c>
      <c r="BH174" s="3" t="s">
        <v>144</v>
      </c>
      <c r="BI174" s="3" t="s">
        <v>146</v>
      </c>
      <c r="BK174" s="3" t="s">
        <v>147</v>
      </c>
      <c r="BL174" s="3">
        <v>195910.29</v>
      </c>
      <c r="BM174" s="3">
        <v>0</v>
      </c>
      <c r="BN174" s="3">
        <v>195910.29</v>
      </c>
      <c r="BO174" s="3">
        <v>20660</v>
      </c>
      <c r="BP174" s="3">
        <v>20660</v>
      </c>
      <c r="BQ174" s="3">
        <v>1</v>
      </c>
      <c r="BR174" s="3" t="s">
        <v>646</v>
      </c>
      <c r="BS174" s="3" t="s">
        <v>216</v>
      </c>
      <c r="BT174" s="3" t="s">
        <v>2567</v>
      </c>
      <c r="BU174" s="3" t="s">
        <v>184</v>
      </c>
      <c r="BV174" s="3" t="s">
        <v>204</v>
      </c>
      <c r="BW174" s="3" t="s">
        <v>204</v>
      </c>
      <c r="BX174" s="4" t="s">
        <v>1793</v>
      </c>
    </row>
    <row r="175" spans="1:76" ht="14.25" customHeight="1" x14ac:dyDescent="0.3">
      <c r="A175" s="3" t="s">
        <v>295</v>
      </c>
      <c r="B175" s="3" t="s">
        <v>296</v>
      </c>
      <c r="C175" s="3" t="s">
        <v>827</v>
      </c>
      <c r="E175" s="3" t="s">
        <v>297</v>
      </c>
      <c r="F175" s="3" t="s">
        <v>1803</v>
      </c>
      <c r="G175" s="3" t="s">
        <v>178</v>
      </c>
      <c r="H175" s="3" t="s">
        <v>2574</v>
      </c>
      <c r="I175" s="3" t="s">
        <v>259</v>
      </c>
      <c r="O175" s="3" t="s">
        <v>184</v>
      </c>
      <c r="Y175" s="3" t="s">
        <v>184</v>
      </c>
      <c r="Z175" s="3" t="s">
        <v>184</v>
      </c>
      <c r="AH175" s="3">
        <v>0</v>
      </c>
      <c r="AI175" s="3" t="s">
        <v>184</v>
      </c>
      <c r="AJ175" s="3" t="s">
        <v>188</v>
      </c>
      <c r="AL175" s="3" t="s">
        <v>190</v>
      </c>
      <c r="AM175" s="3">
        <v>140</v>
      </c>
      <c r="AN175" s="3">
        <v>9660</v>
      </c>
      <c r="AO175" s="3">
        <v>9784.7199999999993</v>
      </c>
      <c r="AP175" s="3">
        <v>9660</v>
      </c>
      <c r="AQ175" s="3" t="s">
        <v>193</v>
      </c>
      <c r="AR175" s="3">
        <v>9660</v>
      </c>
      <c r="AS175" s="3">
        <v>56868</v>
      </c>
      <c r="AT175" s="3">
        <v>0</v>
      </c>
      <c r="AU175" s="3">
        <v>0</v>
      </c>
      <c r="AV175" s="3">
        <v>56868</v>
      </c>
      <c r="AW175" s="3" t="s">
        <v>132</v>
      </c>
      <c r="AX175" s="3" t="s">
        <v>1804</v>
      </c>
      <c r="AY175" s="3" t="s">
        <v>137</v>
      </c>
      <c r="BA175" s="3" t="s">
        <v>2577</v>
      </c>
      <c r="BB175" s="3" t="s">
        <v>146</v>
      </c>
      <c r="BC175" s="3" t="s">
        <v>296</v>
      </c>
      <c r="BD175" s="3" t="s">
        <v>291</v>
      </c>
      <c r="BE175" s="3" t="s">
        <v>1807</v>
      </c>
      <c r="BF175" s="3" t="s">
        <v>143</v>
      </c>
      <c r="BH175" s="3" t="s">
        <v>365</v>
      </c>
      <c r="BI175" s="3" t="s">
        <v>146</v>
      </c>
      <c r="BK175" s="3" t="s">
        <v>556</v>
      </c>
      <c r="BL175" s="3">
        <v>118640.44</v>
      </c>
      <c r="BM175" s="3">
        <v>10268.030000000001</v>
      </c>
      <c r="BN175" s="3">
        <v>108372.41499999999</v>
      </c>
      <c r="BO175" s="3">
        <v>18975</v>
      </c>
      <c r="BP175" s="3">
        <v>19220</v>
      </c>
      <c r="BQ175" s="3">
        <v>275</v>
      </c>
      <c r="BR175" s="3" t="s">
        <v>155</v>
      </c>
      <c r="BS175" s="3" t="s">
        <v>337</v>
      </c>
      <c r="BT175" s="3" t="s">
        <v>2579</v>
      </c>
      <c r="BU175" s="3" t="s">
        <v>184</v>
      </c>
      <c r="BV175" s="3" t="s">
        <v>204</v>
      </c>
      <c r="BW175" s="3" t="s">
        <v>204</v>
      </c>
      <c r="BX175" s="4" t="s">
        <v>1809</v>
      </c>
    </row>
    <row r="176" spans="1:76" ht="14.25" customHeight="1" x14ac:dyDescent="0.3">
      <c r="A176" s="3" t="s">
        <v>295</v>
      </c>
      <c r="B176" s="3" t="s">
        <v>296</v>
      </c>
      <c r="C176" s="3" t="s">
        <v>827</v>
      </c>
      <c r="E176" s="3" t="s">
        <v>297</v>
      </c>
      <c r="F176" s="3" t="s">
        <v>1803</v>
      </c>
      <c r="G176" s="3" t="s">
        <v>352</v>
      </c>
      <c r="H176" s="3" t="s">
        <v>2574</v>
      </c>
      <c r="I176" s="3" t="s">
        <v>259</v>
      </c>
      <c r="O176" s="3" t="s">
        <v>184</v>
      </c>
      <c r="Y176" s="3" t="s">
        <v>184</v>
      </c>
      <c r="Z176" s="3" t="s">
        <v>184</v>
      </c>
      <c r="AH176" s="3">
        <v>0</v>
      </c>
      <c r="AI176" s="3" t="s">
        <v>184</v>
      </c>
      <c r="AJ176" s="3" t="s">
        <v>188</v>
      </c>
      <c r="AL176" s="3" t="s">
        <v>190</v>
      </c>
      <c r="AM176" s="3">
        <v>135</v>
      </c>
      <c r="AN176" s="3">
        <v>9315</v>
      </c>
      <c r="AO176" s="3">
        <v>9435.27</v>
      </c>
      <c r="AP176" s="3">
        <v>9315</v>
      </c>
      <c r="AQ176" s="3" t="s">
        <v>193</v>
      </c>
      <c r="AR176" s="3">
        <v>20536.05</v>
      </c>
      <c r="AS176" s="3">
        <v>51504.415000000001</v>
      </c>
      <c r="AT176" s="3">
        <v>0</v>
      </c>
      <c r="AU176" s="3">
        <v>0</v>
      </c>
      <c r="AV176" s="3">
        <v>51504.415000000001</v>
      </c>
      <c r="AW176" s="3" t="s">
        <v>132</v>
      </c>
      <c r="AX176" s="3" t="s">
        <v>1804</v>
      </c>
      <c r="AY176" s="3" t="s">
        <v>137</v>
      </c>
      <c r="BA176" s="3" t="s">
        <v>2577</v>
      </c>
      <c r="BB176" s="3" t="s">
        <v>146</v>
      </c>
      <c r="BC176" s="3" t="s">
        <v>296</v>
      </c>
      <c r="BD176" s="3" t="s">
        <v>291</v>
      </c>
      <c r="BE176" s="3" t="s">
        <v>1807</v>
      </c>
      <c r="BF176" s="3" t="s">
        <v>143</v>
      </c>
      <c r="BH176" s="3" t="s">
        <v>365</v>
      </c>
      <c r="BI176" s="3" t="s">
        <v>146</v>
      </c>
      <c r="BK176" s="3" t="s">
        <v>556</v>
      </c>
      <c r="BL176" s="3">
        <v>118640.44</v>
      </c>
      <c r="BM176" s="3">
        <v>10268.030000000001</v>
      </c>
      <c r="BN176" s="3">
        <v>108372.41499999999</v>
      </c>
      <c r="BO176" s="3">
        <v>18975</v>
      </c>
      <c r="BP176" s="3">
        <v>19220</v>
      </c>
      <c r="BQ176" s="3">
        <v>275</v>
      </c>
      <c r="BR176" s="3" t="s">
        <v>155</v>
      </c>
      <c r="BS176" s="3" t="s">
        <v>337</v>
      </c>
      <c r="BT176" s="3" t="s">
        <v>2585</v>
      </c>
      <c r="BU176" s="3" t="s">
        <v>184</v>
      </c>
      <c r="BV176" s="3" t="s">
        <v>204</v>
      </c>
      <c r="BW176" s="3" t="s">
        <v>204</v>
      </c>
      <c r="BX176" s="4" t="s">
        <v>1809</v>
      </c>
    </row>
    <row r="177" spans="1:76" ht="14.25" customHeight="1" x14ac:dyDescent="0.3">
      <c r="A177" s="3" t="s">
        <v>257</v>
      </c>
      <c r="B177" s="3" t="s">
        <v>260</v>
      </c>
      <c r="C177" s="3" t="s">
        <v>545</v>
      </c>
      <c r="E177" s="3" t="s">
        <v>212</v>
      </c>
      <c r="F177" s="3" t="s">
        <v>1525</v>
      </c>
      <c r="G177" s="3" t="s">
        <v>178</v>
      </c>
      <c r="H177" s="3" t="s">
        <v>1670</v>
      </c>
      <c r="I177" s="3" t="s">
        <v>1671</v>
      </c>
      <c r="Y177" s="3" t="s">
        <v>184</v>
      </c>
      <c r="AA177" s="3" t="s">
        <v>184</v>
      </c>
      <c r="AB177" s="3" t="s">
        <v>184</v>
      </c>
      <c r="AI177" s="3" t="s">
        <v>187</v>
      </c>
      <c r="AJ177" s="3" t="s">
        <v>188</v>
      </c>
      <c r="AL177" s="3" t="s">
        <v>190</v>
      </c>
      <c r="AM177" s="3">
        <v>1</v>
      </c>
      <c r="AN177" s="3">
        <v>20670</v>
      </c>
      <c r="AO177" s="3">
        <v>20670</v>
      </c>
      <c r="AP177" s="3">
        <v>20670</v>
      </c>
      <c r="AQ177" s="3" t="s">
        <v>193</v>
      </c>
      <c r="AR177" s="3">
        <v>45635.22</v>
      </c>
      <c r="AS177" s="3">
        <v>136905.655</v>
      </c>
      <c r="AT177" s="3">
        <v>0</v>
      </c>
      <c r="AU177" s="3">
        <v>0</v>
      </c>
      <c r="AV177" s="3">
        <v>136905.655</v>
      </c>
      <c r="AW177" s="3" t="s">
        <v>132</v>
      </c>
      <c r="AX177" s="3" t="s">
        <v>1838</v>
      </c>
      <c r="AY177" s="3" t="s">
        <v>137</v>
      </c>
      <c r="BA177" s="3" t="s">
        <v>2588</v>
      </c>
      <c r="BB177" s="3" t="s">
        <v>146</v>
      </c>
      <c r="BC177" s="3" t="s">
        <v>260</v>
      </c>
      <c r="BT177" s="3" t="s">
        <v>2589</v>
      </c>
      <c r="BU177" s="3" t="s">
        <v>187</v>
      </c>
      <c r="BV177" s="3" t="s">
        <v>277</v>
      </c>
      <c r="BX177" s="4" t="s">
        <v>1530</v>
      </c>
    </row>
    <row r="178" spans="1:76" ht="14.25" customHeight="1" x14ac:dyDescent="0.3">
      <c r="A178" s="3" t="s">
        <v>257</v>
      </c>
      <c r="B178" s="3" t="s">
        <v>260</v>
      </c>
      <c r="C178" s="3" t="s">
        <v>545</v>
      </c>
      <c r="E178" s="3" t="s">
        <v>212</v>
      </c>
      <c r="F178" s="3" t="s">
        <v>1525</v>
      </c>
      <c r="G178" s="3" t="s">
        <v>352</v>
      </c>
      <c r="H178" s="3" t="s">
        <v>1670</v>
      </c>
      <c r="I178" s="3" t="s">
        <v>1671</v>
      </c>
      <c r="Y178" s="3" t="s">
        <v>184</v>
      </c>
      <c r="AA178" s="3" t="s">
        <v>184</v>
      </c>
      <c r="AB178" s="3" t="s">
        <v>184</v>
      </c>
      <c r="AI178" s="3" t="s">
        <v>187</v>
      </c>
      <c r="AJ178" s="3" t="s">
        <v>188</v>
      </c>
      <c r="AL178" s="3" t="s">
        <v>190</v>
      </c>
      <c r="AM178" s="3">
        <v>1</v>
      </c>
      <c r="AN178" s="3">
        <v>20680</v>
      </c>
      <c r="AO178" s="3">
        <v>20680</v>
      </c>
      <c r="AP178" s="3">
        <v>20680</v>
      </c>
      <c r="AQ178" s="3" t="s">
        <v>193</v>
      </c>
      <c r="AR178" s="3">
        <v>45635.22</v>
      </c>
      <c r="AS178" s="3">
        <v>136905.655</v>
      </c>
      <c r="AT178" s="3">
        <v>0</v>
      </c>
      <c r="AU178" s="3">
        <v>0</v>
      </c>
      <c r="AV178" s="3">
        <v>136905.655</v>
      </c>
      <c r="AW178" s="3" t="s">
        <v>132</v>
      </c>
      <c r="AX178" s="3" t="s">
        <v>1838</v>
      </c>
      <c r="AY178" s="3" t="s">
        <v>137</v>
      </c>
      <c r="BA178" s="3" t="s">
        <v>2588</v>
      </c>
      <c r="BB178" s="3" t="s">
        <v>146</v>
      </c>
      <c r="BC178" s="3" t="s">
        <v>260</v>
      </c>
      <c r="BT178" s="3" t="s">
        <v>2598</v>
      </c>
      <c r="BU178" s="3" t="s">
        <v>187</v>
      </c>
      <c r="BV178" s="3" t="s">
        <v>277</v>
      </c>
      <c r="BX178" s="4" t="s">
        <v>1530</v>
      </c>
    </row>
    <row r="179" spans="1:76" ht="14.25" customHeight="1" x14ac:dyDescent="0.3">
      <c r="A179" s="3" t="s">
        <v>152</v>
      </c>
      <c r="B179" s="3" t="s">
        <v>153</v>
      </c>
      <c r="C179" s="3" t="s">
        <v>252</v>
      </c>
      <c r="E179" s="3" t="s">
        <v>212</v>
      </c>
      <c r="F179" s="3" t="s">
        <v>1816</v>
      </c>
      <c r="G179" s="3" t="s">
        <v>178</v>
      </c>
      <c r="H179" s="3" t="s">
        <v>2599</v>
      </c>
      <c r="I179" s="3" t="s">
        <v>1058</v>
      </c>
      <c r="O179" s="3" t="s">
        <v>184</v>
      </c>
      <c r="U179" s="3" t="s">
        <v>184</v>
      </c>
      <c r="Y179" s="3" t="s">
        <v>184</v>
      </c>
      <c r="AA179" s="3" t="s">
        <v>184</v>
      </c>
      <c r="AI179" s="3" t="s">
        <v>187</v>
      </c>
      <c r="AJ179" s="3" t="s">
        <v>188</v>
      </c>
      <c r="AL179" s="3" t="s">
        <v>190</v>
      </c>
      <c r="AM179" s="3">
        <v>1</v>
      </c>
      <c r="AN179" s="3">
        <v>20700</v>
      </c>
      <c r="AO179" s="3">
        <v>20760</v>
      </c>
      <c r="AP179" s="3">
        <v>20700</v>
      </c>
      <c r="AQ179" s="3" t="s">
        <v>193</v>
      </c>
      <c r="AR179" s="3">
        <v>20700</v>
      </c>
      <c r="AS179" s="3">
        <v>177277.5</v>
      </c>
      <c r="AT179" s="3">
        <v>0</v>
      </c>
      <c r="AU179" s="3">
        <v>0</v>
      </c>
      <c r="AV179" s="3">
        <v>177277.5</v>
      </c>
      <c r="AW179" s="3" t="s">
        <v>132</v>
      </c>
      <c r="AX179" s="3" t="s">
        <v>1818</v>
      </c>
      <c r="AY179" s="3" t="s">
        <v>137</v>
      </c>
      <c r="BA179" s="3" t="s">
        <v>2604</v>
      </c>
      <c r="BB179" s="3" t="s">
        <v>146</v>
      </c>
      <c r="BC179" s="3" t="s">
        <v>153</v>
      </c>
      <c r="BD179" s="3" t="s">
        <v>140</v>
      </c>
      <c r="BE179" s="3" t="s">
        <v>1819</v>
      </c>
      <c r="BF179" s="3" t="s">
        <v>143</v>
      </c>
      <c r="BH179" s="3" t="s">
        <v>365</v>
      </c>
      <c r="BI179" s="3" t="s">
        <v>146</v>
      </c>
      <c r="BJ179" s="3" t="s">
        <v>366</v>
      </c>
      <c r="BK179" s="3" t="s">
        <v>147</v>
      </c>
      <c r="BL179" s="3">
        <v>177277.5</v>
      </c>
      <c r="BM179" s="3">
        <v>0</v>
      </c>
      <c r="BN179" s="3">
        <v>177277.5</v>
      </c>
      <c r="BO179" s="3">
        <v>20700</v>
      </c>
      <c r="BP179" s="3">
        <v>20760</v>
      </c>
      <c r="BQ179" s="3">
        <v>1</v>
      </c>
      <c r="BR179" s="3" t="s">
        <v>155</v>
      </c>
      <c r="BS179" s="3" t="s">
        <v>156</v>
      </c>
      <c r="BT179" s="3" t="s">
        <v>2606</v>
      </c>
      <c r="BU179" s="3" t="s">
        <v>184</v>
      </c>
      <c r="BV179" s="3" t="s">
        <v>204</v>
      </c>
      <c r="BW179" s="3" t="s">
        <v>204</v>
      </c>
      <c r="BX179" s="4" t="s">
        <v>1821</v>
      </c>
    </row>
    <row r="180" spans="1:76" ht="14.25" customHeight="1" x14ac:dyDescent="0.3">
      <c r="A180" s="3" t="s">
        <v>241</v>
      </c>
      <c r="B180" s="3" t="s">
        <v>242</v>
      </c>
      <c r="C180" s="3" t="s">
        <v>478</v>
      </c>
      <c r="E180" s="3" t="s">
        <v>212</v>
      </c>
      <c r="F180" s="3" t="s">
        <v>1537</v>
      </c>
      <c r="G180" s="3" t="s">
        <v>178</v>
      </c>
      <c r="H180" s="3" t="s">
        <v>2617</v>
      </c>
      <c r="I180" s="3" t="s">
        <v>605</v>
      </c>
      <c r="O180" s="3" t="s">
        <v>184</v>
      </c>
      <c r="U180" s="3" t="s">
        <v>184</v>
      </c>
      <c r="Y180" s="3" t="s">
        <v>184</v>
      </c>
      <c r="Z180" s="3" t="s">
        <v>184</v>
      </c>
      <c r="AB180" s="3" t="s">
        <v>184</v>
      </c>
      <c r="AH180" s="3">
        <v>69</v>
      </c>
      <c r="AI180" s="3" t="s">
        <v>187</v>
      </c>
      <c r="AJ180" s="3" t="s">
        <v>188</v>
      </c>
      <c r="AL180" s="3" t="s">
        <v>190</v>
      </c>
      <c r="AM180" s="3">
        <v>285</v>
      </c>
      <c r="AN180" s="3">
        <v>1863</v>
      </c>
      <c r="AO180" s="3">
        <v>1932.58</v>
      </c>
      <c r="AP180" s="3">
        <v>1863</v>
      </c>
      <c r="AQ180" s="3" t="s">
        <v>193</v>
      </c>
      <c r="AR180" s="3">
        <v>4107.21</v>
      </c>
      <c r="AS180" s="3">
        <v>18482.45</v>
      </c>
      <c r="AT180" s="3">
        <v>0</v>
      </c>
      <c r="AU180" s="3">
        <v>0</v>
      </c>
      <c r="AV180" s="3">
        <v>18482.45</v>
      </c>
      <c r="AW180" s="3" t="s">
        <v>132</v>
      </c>
      <c r="AX180" s="3" t="s">
        <v>2619</v>
      </c>
      <c r="AY180" s="3" t="s">
        <v>137</v>
      </c>
      <c r="BA180" s="3" t="s">
        <v>2620</v>
      </c>
      <c r="BB180" s="3" t="s">
        <v>146</v>
      </c>
      <c r="BC180" s="3" t="s">
        <v>242</v>
      </c>
      <c r="BT180" s="3" t="s">
        <v>2621</v>
      </c>
      <c r="BU180" s="3" t="s">
        <v>187</v>
      </c>
      <c r="BV180" s="3" t="s">
        <v>277</v>
      </c>
      <c r="BX180" s="4" t="s">
        <v>1540</v>
      </c>
    </row>
    <row r="181" spans="1:76" ht="14.25" customHeight="1" x14ac:dyDescent="0.3">
      <c r="A181" s="3" t="s">
        <v>241</v>
      </c>
      <c r="B181" s="3" t="s">
        <v>242</v>
      </c>
      <c r="C181" s="3" t="s">
        <v>478</v>
      </c>
      <c r="E181" s="3" t="s">
        <v>212</v>
      </c>
      <c r="F181" s="3" t="s">
        <v>1537</v>
      </c>
      <c r="G181" s="3" t="s">
        <v>352</v>
      </c>
      <c r="H181" s="3" t="s">
        <v>2617</v>
      </c>
      <c r="I181" s="3" t="s">
        <v>605</v>
      </c>
      <c r="O181" s="3" t="s">
        <v>184</v>
      </c>
      <c r="U181" s="3" t="s">
        <v>184</v>
      </c>
      <c r="Y181" s="3" t="s">
        <v>184</v>
      </c>
      <c r="Z181" s="3" t="s">
        <v>184</v>
      </c>
      <c r="AB181" s="3" t="s">
        <v>184</v>
      </c>
      <c r="AH181" s="3">
        <v>69</v>
      </c>
      <c r="AI181" s="3" t="s">
        <v>187</v>
      </c>
      <c r="AJ181" s="3" t="s">
        <v>188</v>
      </c>
      <c r="AL181" s="3" t="s">
        <v>190</v>
      </c>
      <c r="AM181" s="3">
        <v>0</v>
      </c>
      <c r="AN181" s="3">
        <v>2070</v>
      </c>
      <c r="AO181" s="3">
        <v>2147.31</v>
      </c>
      <c r="AP181" s="3">
        <v>2070</v>
      </c>
      <c r="AQ181" s="3" t="s">
        <v>193</v>
      </c>
      <c r="AR181" s="3">
        <v>5476.28</v>
      </c>
      <c r="AS181" s="3">
        <v>24643.26</v>
      </c>
      <c r="AT181" s="3">
        <v>0</v>
      </c>
      <c r="AU181" s="3">
        <v>0</v>
      </c>
      <c r="AV181" s="3">
        <v>24643.26</v>
      </c>
      <c r="AW181" s="3" t="s">
        <v>132</v>
      </c>
      <c r="AX181" s="3" t="s">
        <v>2619</v>
      </c>
      <c r="AY181" s="3" t="s">
        <v>137</v>
      </c>
      <c r="BA181" s="3" t="s">
        <v>2620</v>
      </c>
      <c r="BB181" s="3" t="s">
        <v>146</v>
      </c>
      <c r="BC181" s="3" t="s">
        <v>242</v>
      </c>
      <c r="BT181" s="3" t="s">
        <v>2631</v>
      </c>
      <c r="BU181" s="3" t="s">
        <v>187</v>
      </c>
      <c r="BV181" s="3" t="s">
        <v>277</v>
      </c>
      <c r="BX181" s="4" t="s">
        <v>1540</v>
      </c>
    </row>
    <row r="182" spans="1:76" ht="14.25" customHeight="1" x14ac:dyDescent="0.3">
      <c r="A182" s="3" t="s">
        <v>241</v>
      </c>
      <c r="B182" s="3" t="s">
        <v>242</v>
      </c>
      <c r="C182" s="3" t="s">
        <v>478</v>
      </c>
      <c r="E182" s="3" t="s">
        <v>212</v>
      </c>
      <c r="F182" s="3" t="s">
        <v>1537</v>
      </c>
      <c r="G182" s="3" t="s">
        <v>358</v>
      </c>
      <c r="H182" s="3" t="s">
        <v>2617</v>
      </c>
      <c r="I182" s="3" t="s">
        <v>605</v>
      </c>
      <c r="O182" s="3" t="s">
        <v>184</v>
      </c>
      <c r="U182" s="3" t="s">
        <v>184</v>
      </c>
      <c r="Y182" s="3" t="s">
        <v>184</v>
      </c>
      <c r="Z182" s="3" t="s">
        <v>184</v>
      </c>
      <c r="AB182" s="3" t="s">
        <v>184</v>
      </c>
      <c r="AH182" s="3">
        <v>69</v>
      </c>
      <c r="AI182" s="3" t="s">
        <v>187</v>
      </c>
      <c r="AJ182" s="3" t="s">
        <v>188</v>
      </c>
      <c r="AL182" s="3" t="s">
        <v>190</v>
      </c>
      <c r="AM182" s="3">
        <v>0</v>
      </c>
      <c r="AN182" s="3">
        <v>2346</v>
      </c>
      <c r="AO182" s="3">
        <v>2433.62</v>
      </c>
      <c r="AP182" s="3">
        <v>2346</v>
      </c>
      <c r="AQ182" s="3" t="s">
        <v>193</v>
      </c>
      <c r="AR182" s="3">
        <v>5172.04</v>
      </c>
      <c r="AS182" s="3">
        <v>23274.18</v>
      </c>
      <c r="AT182" s="3">
        <v>0</v>
      </c>
      <c r="AU182" s="3">
        <v>0</v>
      </c>
      <c r="AV182" s="3">
        <v>23274.18</v>
      </c>
      <c r="AW182" s="3" t="s">
        <v>132</v>
      </c>
      <c r="AX182" s="3" t="s">
        <v>2619</v>
      </c>
      <c r="AY182" s="3" t="s">
        <v>137</v>
      </c>
      <c r="BA182" s="3" t="s">
        <v>2620</v>
      </c>
      <c r="BB182" s="3" t="s">
        <v>146</v>
      </c>
      <c r="BC182" s="3" t="s">
        <v>242</v>
      </c>
      <c r="BT182" s="3" t="s">
        <v>2634</v>
      </c>
      <c r="BU182" s="3" t="s">
        <v>187</v>
      </c>
      <c r="BV182" s="3" t="s">
        <v>277</v>
      </c>
      <c r="BX182" s="4" t="s">
        <v>1540</v>
      </c>
    </row>
    <row r="183" spans="1:76" ht="14.25" customHeight="1" x14ac:dyDescent="0.3">
      <c r="A183" s="3" t="s">
        <v>241</v>
      </c>
      <c r="B183" s="3" t="s">
        <v>242</v>
      </c>
      <c r="C183" s="3" t="s">
        <v>478</v>
      </c>
      <c r="E183" s="3" t="s">
        <v>212</v>
      </c>
      <c r="F183" s="3" t="s">
        <v>1537</v>
      </c>
      <c r="G183" s="3" t="s">
        <v>370</v>
      </c>
      <c r="H183" s="3" t="s">
        <v>2617</v>
      </c>
      <c r="I183" s="3" t="s">
        <v>605</v>
      </c>
      <c r="O183" s="3" t="s">
        <v>184</v>
      </c>
      <c r="U183" s="3" t="s">
        <v>184</v>
      </c>
      <c r="Y183" s="3" t="s">
        <v>184</v>
      </c>
      <c r="Z183" s="3" t="s">
        <v>184</v>
      </c>
      <c r="AB183" s="3" t="s">
        <v>184</v>
      </c>
      <c r="AH183" s="3">
        <v>69</v>
      </c>
      <c r="AI183" s="3" t="s">
        <v>187</v>
      </c>
      <c r="AJ183" s="3" t="s">
        <v>188</v>
      </c>
      <c r="AL183" s="3" t="s">
        <v>190</v>
      </c>
      <c r="AM183" s="3">
        <v>0</v>
      </c>
      <c r="AN183" s="3">
        <v>2484</v>
      </c>
      <c r="AO183" s="3">
        <v>2576.77</v>
      </c>
      <c r="AP183" s="3">
        <v>2484</v>
      </c>
      <c r="AQ183" s="3" t="s">
        <v>193</v>
      </c>
      <c r="AR183" s="3">
        <v>5476.28</v>
      </c>
      <c r="AS183" s="3">
        <v>24369.45</v>
      </c>
      <c r="AT183" s="3">
        <v>0</v>
      </c>
      <c r="AU183" s="3">
        <v>0</v>
      </c>
      <c r="AV183" s="3">
        <v>24369.45</v>
      </c>
      <c r="AW183" s="3" t="s">
        <v>132</v>
      </c>
      <c r="AX183" s="3" t="s">
        <v>2619</v>
      </c>
      <c r="AY183" s="3" t="s">
        <v>137</v>
      </c>
      <c r="BA183" s="3" t="s">
        <v>2620</v>
      </c>
      <c r="BB183" s="3" t="s">
        <v>146</v>
      </c>
      <c r="BC183" s="3" t="s">
        <v>242</v>
      </c>
      <c r="BT183" s="3" t="s">
        <v>2638</v>
      </c>
      <c r="BU183" s="3" t="s">
        <v>187</v>
      </c>
      <c r="BV183" s="3" t="s">
        <v>277</v>
      </c>
      <c r="BX183" s="4" t="s">
        <v>1540</v>
      </c>
    </row>
    <row r="184" spans="1:76" ht="14.25" customHeight="1" x14ac:dyDescent="0.3">
      <c r="A184" s="3" t="s">
        <v>241</v>
      </c>
      <c r="B184" s="3" t="s">
        <v>242</v>
      </c>
      <c r="C184" s="3" t="s">
        <v>478</v>
      </c>
      <c r="E184" s="3" t="s">
        <v>212</v>
      </c>
      <c r="F184" s="3" t="s">
        <v>1537</v>
      </c>
      <c r="G184" s="3" t="s">
        <v>376</v>
      </c>
      <c r="H184" s="3" t="s">
        <v>2617</v>
      </c>
      <c r="I184" s="3" t="s">
        <v>605</v>
      </c>
      <c r="O184" s="3" t="s">
        <v>184</v>
      </c>
      <c r="U184" s="3" t="s">
        <v>184</v>
      </c>
      <c r="Y184" s="3" t="s">
        <v>184</v>
      </c>
      <c r="Z184" s="3" t="s">
        <v>184</v>
      </c>
      <c r="AB184" s="3" t="s">
        <v>184</v>
      </c>
      <c r="AH184" s="3">
        <v>69</v>
      </c>
      <c r="AI184" s="3" t="s">
        <v>187</v>
      </c>
      <c r="AJ184" s="3" t="s">
        <v>188</v>
      </c>
      <c r="AL184" s="3" t="s">
        <v>190</v>
      </c>
      <c r="AM184" s="3">
        <v>0</v>
      </c>
      <c r="AN184" s="3">
        <v>1518</v>
      </c>
      <c r="AO184" s="3">
        <v>1574.69</v>
      </c>
      <c r="AP184" s="3">
        <v>1518</v>
      </c>
      <c r="AQ184" s="3" t="s">
        <v>193</v>
      </c>
      <c r="AR184" s="3">
        <v>3346.61</v>
      </c>
      <c r="AS184" s="3">
        <v>14892.41</v>
      </c>
      <c r="AT184" s="3">
        <v>0</v>
      </c>
      <c r="AU184" s="3">
        <v>0</v>
      </c>
      <c r="AV184" s="3">
        <v>14892.41</v>
      </c>
      <c r="AW184" s="3" t="s">
        <v>132</v>
      </c>
      <c r="AX184" s="3" t="s">
        <v>2619</v>
      </c>
      <c r="AY184" s="3" t="s">
        <v>137</v>
      </c>
      <c r="BA184" s="3" t="s">
        <v>2620</v>
      </c>
      <c r="BB184" s="3" t="s">
        <v>146</v>
      </c>
      <c r="BC184" s="3" t="s">
        <v>242</v>
      </c>
      <c r="BT184" s="3" t="s">
        <v>2640</v>
      </c>
      <c r="BU184" s="3" t="s">
        <v>187</v>
      </c>
      <c r="BV184" s="3" t="s">
        <v>277</v>
      </c>
      <c r="BX184" s="4" t="s">
        <v>1540</v>
      </c>
    </row>
    <row r="185" spans="1:76" ht="14.25" customHeight="1" x14ac:dyDescent="0.3">
      <c r="A185" s="3" t="s">
        <v>241</v>
      </c>
      <c r="B185" s="3" t="s">
        <v>242</v>
      </c>
      <c r="C185" s="3" t="s">
        <v>478</v>
      </c>
      <c r="E185" s="3" t="s">
        <v>212</v>
      </c>
      <c r="F185" s="3" t="s">
        <v>1537</v>
      </c>
      <c r="G185" s="3" t="s">
        <v>389</v>
      </c>
      <c r="H185" s="3" t="s">
        <v>2617</v>
      </c>
      <c r="I185" s="3" t="s">
        <v>605</v>
      </c>
      <c r="O185" s="3" t="s">
        <v>184</v>
      </c>
      <c r="U185" s="3" t="s">
        <v>184</v>
      </c>
      <c r="Y185" s="3" t="s">
        <v>184</v>
      </c>
      <c r="Z185" s="3" t="s">
        <v>184</v>
      </c>
      <c r="AB185" s="3" t="s">
        <v>184</v>
      </c>
      <c r="AH185" s="3">
        <v>69</v>
      </c>
      <c r="AI185" s="3" t="s">
        <v>187</v>
      </c>
      <c r="AJ185" s="3" t="s">
        <v>188</v>
      </c>
      <c r="AL185" s="3" t="s">
        <v>190</v>
      </c>
      <c r="AM185" s="3">
        <v>0</v>
      </c>
      <c r="AN185" s="3">
        <v>2760</v>
      </c>
      <c r="AO185" s="3">
        <v>2863.08</v>
      </c>
      <c r="AP185" s="3">
        <v>2760</v>
      </c>
      <c r="AQ185" s="3" t="s">
        <v>193</v>
      </c>
      <c r="AR185" s="3">
        <v>6084.8</v>
      </c>
      <c r="AS185" s="3">
        <v>26773.119999999999</v>
      </c>
      <c r="AT185" s="3">
        <v>0</v>
      </c>
      <c r="AU185" s="3">
        <v>0</v>
      </c>
      <c r="AV185" s="3">
        <v>26773.119999999999</v>
      </c>
      <c r="AW185" s="3" t="s">
        <v>132</v>
      </c>
      <c r="AX185" s="3" t="s">
        <v>2619</v>
      </c>
      <c r="AY185" s="3" t="s">
        <v>137</v>
      </c>
      <c r="BA185" s="3" t="s">
        <v>2620</v>
      </c>
      <c r="BB185" s="3" t="s">
        <v>146</v>
      </c>
      <c r="BC185" s="3" t="s">
        <v>242</v>
      </c>
      <c r="BT185" s="3" t="s">
        <v>2644</v>
      </c>
      <c r="BU185" s="3" t="s">
        <v>187</v>
      </c>
      <c r="BV185" s="3" t="s">
        <v>277</v>
      </c>
      <c r="BX185" s="4" t="s">
        <v>1540</v>
      </c>
    </row>
    <row r="186" spans="1:76" ht="14.25" customHeight="1" x14ac:dyDescent="0.3">
      <c r="A186" s="3" t="s">
        <v>241</v>
      </c>
      <c r="B186" s="3" t="s">
        <v>242</v>
      </c>
      <c r="C186" s="3" t="s">
        <v>478</v>
      </c>
      <c r="E186" s="3" t="s">
        <v>212</v>
      </c>
      <c r="F186" s="3" t="s">
        <v>1537</v>
      </c>
      <c r="G186" s="3" t="s">
        <v>400</v>
      </c>
      <c r="H186" s="3" t="s">
        <v>2617</v>
      </c>
      <c r="I186" s="3" t="s">
        <v>605</v>
      </c>
      <c r="O186" s="3" t="s">
        <v>184</v>
      </c>
      <c r="U186" s="3" t="s">
        <v>184</v>
      </c>
      <c r="Y186" s="3" t="s">
        <v>184</v>
      </c>
      <c r="Z186" s="3" t="s">
        <v>184</v>
      </c>
      <c r="AB186" s="3" t="s">
        <v>184</v>
      </c>
      <c r="AH186" s="3">
        <v>69</v>
      </c>
      <c r="AI186" s="3" t="s">
        <v>187</v>
      </c>
      <c r="AJ186" s="3" t="s">
        <v>188</v>
      </c>
      <c r="AL186" s="3" t="s">
        <v>190</v>
      </c>
      <c r="AM186" s="3">
        <v>0</v>
      </c>
      <c r="AN186" s="3">
        <v>3450</v>
      </c>
      <c r="AO186" s="3">
        <v>3578.85</v>
      </c>
      <c r="AP186" s="3">
        <v>3450</v>
      </c>
      <c r="AQ186" s="3" t="s">
        <v>193</v>
      </c>
      <c r="AR186" s="3">
        <v>7605.9</v>
      </c>
      <c r="AS186" s="3">
        <v>32705.37</v>
      </c>
      <c r="AT186" s="3">
        <v>0</v>
      </c>
      <c r="AU186" s="3">
        <v>0</v>
      </c>
      <c r="AV186" s="3">
        <v>32705.37</v>
      </c>
      <c r="AW186" s="3" t="s">
        <v>132</v>
      </c>
      <c r="AX186" s="3" t="s">
        <v>2619</v>
      </c>
      <c r="AY186" s="3" t="s">
        <v>137</v>
      </c>
      <c r="BA186" s="3" t="s">
        <v>2620</v>
      </c>
      <c r="BB186" s="3" t="s">
        <v>146</v>
      </c>
      <c r="BC186" s="3" t="s">
        <v>242</v>
      </c>
      <c r="BT186" s="3" t="s">
        <v>2646</v>
      </c>
      <c r="BU186" s="3" t="s">
        <v>187</v>
      </c>
      <c r="BV186" s="3" t="s">
        <v>277</v>
      </c>
      <c r="BX186" s="4" t="s">
        <v>1540</v>
      </c>
    </row>
    <row r="187" spans="1:76" ht="14.25" customHeight="1" x14ac:dyDescent="0.3">
      <c r="A187" s="3" t="s">
        <v>241</v>
      </c>
      <c r="B187" s="3" t="s">
        <v>242</v>
      </c>
      <c r="C187" s="3" t="s">
        <v>478</v>
      </c>
      <c r="E187" s="3" t="s">
        <v>212</v>
      </c>
      <c r="F187" s="3" t="s">
        <v>1537</v>
      </c>
      <c r="G187" s="3" t="s">
        <v>404</v>
      </c>
      <c r="H187" s="3" t="s">
        <v>2617</v>
      </c>
      <c r="I187" s="3" t="s">
        <v>605</v>
      </c>
      <c r="O187" s="3" t="s">
        <v>184</v>
      </c>
      <c r="U187" s="3" t="s">
        <v>184</v>
      </c>
      <c r="Y187" s="3" t="s">
        <v>184</v>
      </c>
      <c r="Z187" s="3" t="s">
        <v>184</v>
      </c>
      <c r="AB187" s="3" t="s">
        <v>184</v>
      </c>
      <c r="AH187" s="3">
        <v>69</v>
      </c>
      <c r="AI187" s="3" t="s">
        <v>187</v>
      </c>
      <c r="AJ187" s="3" t="s">
        <v>188</v>
      </c>
      <c r="AL187" s="3" t="s">
        <v>190</v>
      </c>
      <c r="AM187" s="3">
        <v>0</v>
      </c>
      <c r="AN187" s="3">
        <v>2760</v>
      </c>
      <c r="AO187" s="3">
        <v>2863.08</v>
      </c>
      <c r="AP187" s="3">
        <v>2760</v>
      </c>
      <c r="AQ187" s="3" t="s">
        <v>193</v>
      </c>
      <c r="AR187" s="3">
        <v>6084.88</v>
      </c>
      <c r="AS187" s="3">
        <v>26164.639999999999</v>
      </c>
      <c r="AT187" s="3">
        <v>0</v>
      </c>
      <c r="AU187" s="3">
        <v>0</v>
      </c>
      <c r="AV187" s="3">
        <v>26164.639999999999</v>
      </c>
      <c r="AW187" s="3" t="s">
        <v>132</v>
      </c>
      <c r="AX187" s="3" t="s">
        <v>2619</v>
      </c>
      <c r="AY187" s="3" t="s">
        <v>137</v>
      </c>
      <c r="BA187" s="3" t="s">
        <v>2620</v>
      </c>
      <c r="BB187" s="3" t="s">
        <v>146</v>
      </c>
      <c r="BC187" s="3" t="s">
        <v>242</v>
      </c>
      <c r="BT187" s="3" t="s">
        <v>2651</v>
      </c>
      <c r="BU187" s="3" t="s">
        <v>187</v>
      </c>
      <c r="BV187" s="3" t="s">
        <v>277</v>
      </c>
      <c r="BX187" s="4" t="s">
        <v>1540</v>
      </c>
    </row>
    <row r="188" spans="1:76" ht="14.25" customHeight="1" x14ac:dyDescent="0.3">
      <c r="A188" s="3" t="s">
        <v>29</v>
      </c>
      <c r="B188" s="3" t="s">
        <v>95</v>
      </c>
      <c r="C188" s="3" t="s">
        <v>176</v>
      </c>
      <c r="E188" s="3" t="s">
        <v>212</v>
      </c>
      <c r="F188" s="3" t="s">
        <v>1830</v>
      </c>
      <c r="G188" s="3" t="s">
        <v>178</v>
      </c>
      <c r="H188" s="3" t="s">
        <v>2653</v>
      </c>
      <c r="I188" s="3" t="s">
        <v>259</v>
      </c>
      <c r="O188" s="3" t="s">
        <v>184</v>
      </c>
      <c r="Y188" s="3" t="s">
        <v>184</v>
      </c>
      <c r="Z188" s="3" t="s">
        <v>184</v>
      </c>
      <c r="AH188" s="3">
        <v>1000</v>
      </c>
      <c r="AI188" s="3" t="s">
        <v>187</v>
      </c>
      <c r="AJ188" s="3" t="s">
        <v>188</v>
      </c>
      <c r="AL188" s="3" t="s">
        <v>190</v>
      </c>
      <c r="AM188" s="3">
        <v>20</v>
      </c>
      <c r="AN188" s="3">
        <v>20000</v>
      </c>
      <c r="AO188" s="3">
        <v>20170</v>
      </c>
      <c r="AP188" s="3">
        <v>20000</v>
      </c>
      <c r="AQ188" s="3" t="s">
        <v>193</v>
      </c>
      <c r="AR188" s="3">
        <v>44092.45</v>
      </c>
      <c r="AS188" s="3">
        <v>167551.31</v>
      </c>
      <c r="AT188" s="3">
        <v>0</v>
      </c>
      <c r="AU188" s="3">
        <v>0</v>
      </c>
      <c r="AV188" s="3">
        <v>167551.31</v>
      </c>
      <c r="AW188" s="3" t="s">
        <v>132</v>
      </c>
      <c r="AX188" s="3" t="s">
        <v>1831</v>
      </c>
      <c r="AY188" s="3" t="s">
        <v>137</v>
      </c>
      <c r="BA188" s="3" t="s">
        <v>2654</v>
      </c>
      <c r="BB188" s="3" t="s">
        <v>146</v>
      </c>
      <c r="BC188" s="3" t="s">
        <v>95</v>
      </c>
      <c r="BD188" s="3" t="s">
        <v>291</v>
      </c>
      <c r="BE188" s="3" t="s">
        <v>1832</v>
      </c>
      <c r="BF188" s="3" t="s">
        <v>143</v>
      </c>
      <c r="BH188" s="3" t="s">
        <v>144</v>
      </c>
      <c r="BI188" s="3" t="s">
        <v>146</v>
      </c>
      <c r="BK188" s="3" t="s">
        <v>556</v>
      </c>
      <c r="BL188" s="3">
        <v>194006.78</v>
      </c>
      <c r="BM188" s="3">
        <v>26455.47</v>
      </c>
      <c r="BN188" s="3">
        <v>167551.31</v>
      </c>
      <c r="BO188" s="3">
        <v>20000</v>
      </c>
      <c r="BP188" s="3">
        <v>20170</v>
      </c>
      <c r="BQ188" s="3">
        <v>20</v>
      </c>
      <c r="BR188" s="3" t="s">
        <v>155</v>
      </c>
      <c r="BS188" s="3" t="s">
        <v>156</v>
      </c>
      <c r="BT188" s="3" t="s">
        <v>2656</v>
      </c>
      <c r="BU188" s="3" t="s">
        <v>184</v>
      </c>
      <c r="BV188" s="3" t="s">
        <v>204</v>
      </c>
      <c r="BW188" s="3" t="s">
        <v>204</v>
      </c>
      <c r="BX188" s="4" t="s">
        <v>1833</v>
      </c>
    </row>
    <row r="189" spans="1:76" ht="14.25" customHeight="1" x14ac:dyDescent="0.3">
      <c r="A189" s="3" t="s">
        <v>29</v>
      </c>
      <c r="B189" s="3" t="s">
        <v>95</v>
      </c>
      <c r="C189" s="3" t="s">
        <v>176</v>
      </c>
      <c r="E189" s="3" t="s">
        <v>212</v>
      </c>
      <c r="F189" s="3" t="s">
        <v>1844</v>
      </c>
      <c r="G189" s="3" t="s">
        <v>178</v>
      </c>
      <c r="H189" s="3" t="s">
        <v>2664</v>
      </c>
      <c r="I189" s="3" t="s">
        <v>259</v>
      </c>
      <c r="O189" s="3" t="s">
        <v>184</v>
      </c>
      <c r="Y189" s="3" t="s">
        <v>184</v>
      </c>
      <c r="Z189" s="3" t="s">
        <v>184</v>
      </c>
      <c r="AH189" s="3">
        <v>1000</v>
      </c>
      <c r="AI189" s="3" t="s">
        <v>187</v>
      </c>
      <c r="AJ189" s="3" t="s">
        <v>188</v>
      </c>
      <c r="AL189" s="3" t="s">
        <v>190</v>
      </c>
      <c r="AM189" s="3">
        <v>20</v>
      </c>
      <c r="AN189" s="3">
        <v>20000</v>
      </c>
      <c r="AO189" s="3">
        <v>20210</v>
      </c>
      <c r="AP189" s="3">
        <v>20000</v>
      </c>
      <c r="AQ189" s="3" t="s">
        <v>193</v>
      </c>
      <c r="AR189" s="3">
        <v>44092.45</v>
      </c>
      <c r="AS189" s="3">
        <v>170858.23999999999</v>
      </c>
      <c r="AT189" s="3">
        <v>0</v>
      </c>
      <c r="AU189" s="3">
        <v>0</v>
      </c>
      <c r="AV189" s="3">
        <v>170858.23999999999</v>
      </c>
      <c r="AW189" s="3" t="s">
        <v>132</v>
      </c>
      <c r="AX189" s="3" t="s">
        <v>1845</v>
      </c>
      <c r="AY189" s="3" t="s">
        <v>137</v>
      </c>
      <c r="BA189" s="3" t="s">
        <v>2667</v>
      </c>
      <c r="BB189" s="3" t="s">
        <v>146</v>
      </c>
      <c r="BC189" s="3" t="s">
        <v>95</v>
      </c>
      <c r="BD189" s="3" t="s">
        <v>291</v>
      </c>
      <c r="BE189" s="3" t="s">
        <v>1832</v>
      </c>
      <c r="BF189" s="3" t="s">
        <v>143</v>
      </c>
      <c r="BH189" s="3" t="s">
        <v>144</v>
      </c>
      <c r="BI189" s="3" t="s">
        <v>146</v>
      </c>
      <c r="BK189" s="3" t="s">
        <v>556</v>
      </c>
      <c r="BL189" s="3">
        <v>170858.23999999999</v>
      </c>
      <c r="BM189" s="3">
        <v>0</v>
      </c>
      <c r="BN189" s="3">
        <v>170858.23999999999</v>
      </c>
      <c r="BO189" s="3">
        <v>20000</v>
      </c>
      <c r="BP189" s="3">
        <v>20210</v>
      </c>
      <c r="BQ189" s="3">
        <v>20</v>
      </c>
      <c r="BR189" s="3" t="s">
        <v>155</v>
      </c>
      <c r="BS189" s="3" t="s">
        <v>156</v>
      </c>
      <c r="BT189" s="3" t="s">
        <v>2668</v>
      </c>
      <c r="BU189" s="3" t="s">
        <v>184</v>
      </c>
      <c r="BV189" s="3" t="s">
        <v>204</v>
      </c>
      <c r="BW189" s="3" t="s">
        <v>204</v>
      </c>
      <c r="BX189" s="4" t="s">
        <v>1846</v>
      </c>
    </row>
    <row r="190" spans="1:76" ht="14.25" customHeight="1" x14ac:dyDescent="0.3">
      <c r="A190" s="3" t="s">
        <v>217</v>
      </c>
      <c r="B190" s="3" t="s">
        <v>218</v>
      </c>
      <c r="C190" s="3" t="s">
        <v>437</v>
      </c>
      <c r="E190" s="3" t="s">
        <v>212</v>
      </c>
      <c r="F190" s="3" t="s">
        <v>1546</v>
      </c>
      <c r="G190" s="3" t="s">
        <v>178</v>
      </c>
      <c r="H190" s="3" t="s">
        <v>2678</v>
      </c>
      <c r="I190" s="3" t="s">
        <v>2264</v>
      </c>
      <c r="J190" s="3" t="s">
        <v>184</v>
      </c>
      <c r="O190" s="3" t="s">
        <v>184</v>
      </c>
      <c r="Y190" s="3" t="s">
        <v>184</v>
      </c>
      <c r="AH190" s="3">
        <v>0</v>
      </c>
      <c r="AI190" s="3" t="s">
        <v>184</v>
      </c>
      <c r="AJ190" s="3" t="s">
        <v>188</v>
      </c>
      <c r="AL190" s="3" t="s">
        <v>190</v>
      </c>
      <c r="AM190" s="3">
        <v>550</v>
      </c>
      <c r="AN190" s="3">
        <v>37950</v>
      </c>
      <c r="AO190" s="3">
        <v>38400</v>
      </c>
      <c r="AP190" s="3">
        <v>37950</v>
      </c>
      <c r="AQ190" s="3" t="s">
        <v>193</v>
      </c>
      <c r="AR190" s="3">
        <v>83665.86</v>
      </c>
      <c r="AS190" s="3">
        <v>313746.98</v>
      </c>
      <c r="AT190" s="3">
        <v>0</v>
      </c>
      <c r="AU190" s="3">
        <v>0</v>
      </c>
      <c r="AV190" s="3">
        <v>313746.98</v>
      </c>
      <c r="AW190" s="3" t="s">
        <v>132</v>
      </c>
      <c r="AX190" s="3" t="s">
        <v>1845</v>
      </c>
      <c r="AY190" s="3" t="s">
        <v>137</v>
      </c>
      <c r="BA190" s="3" t="s">
        <v>2680</v>
      </c>
      <c r="BB190" s="3" t="s">
        <v>146</v>
      </c>
      <c r="BC190" s="3" t="s">
        <v>218</v>
      </c>
      <c r="BT190" s="3" t="s">
        <v>1547</v>
      </c>
      <c r="BU190" s="3" t="s">
        <v>187</v>
      </c>
      <c r="BV190" s="3" t="s">
        <v>277</v>
      </c>
      <c r="BX190" s="4" t="s">
        <v>1510</v>
      </c>
    </row>
    <row r="191" spans="1:76" ht="14.25" customHeight="1" x14ac:dyDescent="0.3">
      <c r="A191" s="3" t="s">
        <v>217</v>
      </c>
      <c r="B191" s="3" t="s">
        <v>218</v>
      </c>
      <c r="C191" s="3" t="s">
        <v>437</v>
      </c>
      <c r="E191" s="3" t="s">
        <v>212</v>
      </c>
      <c r="F191" s="3" t="s">
        <v>1562</v>
      </c>
      <c r="G191" s="3" t="s">
        <v>178</v>
      </c>
      <c r="H191" s="3" t="s">
        <v>2686</v>
      </c>
      <c r="I191" s="3" t="s">
        <v>2687</v>
      </c>
      <c r="J191" s="3" t="s">
        <v>184</v>
      </c>
      <c r="O191" s="3" t="s">
        <v>184</v>
      </c>
      <c r="Y191" s="3" t="s">
        <v>184</v>
      </c>
      <c r="Z191" s="3" t="s">
        <v>184</v>
      </c>
      <c r="AH191" s="3">
        <v>69</v>
      </c>
      <c r="AI191" s="3" t="s">
        <v>187</v>
      </c>
      <c r="AJ191" s="3" t="s">
        <v>188</v>
      </c>
      <c r="AL191" s="3" t="s">
        <v>190</v>
      </c>
      <c r="AM191" s="3">
        <v>550</v>
      </c>
      <c r="AN191" s="3">
        <v>37950</v>
      </c>
      <c r="AO191" s="3">
        <v>38460</v>
      </c>
      <c r="AP191" s="3">
        <v>37950</v>
      </c>
      <c r="AQ191" s="3" t="s">
        <v>193</v>
      </c>
      <c r="AR191" s="3">
        <v>83665.86</v>
      </c>
      <c r="AS191" s="3">
        <v>313746.98</v>
      </c>
      <c r="AT191" s="3">
        <v>0</v>
      </c>
      <c r="AU191" s="3">
        <v>0</v>
      </c>
      <c r="AV191" s="3">
        <v>313746.98</v>
      </c>
      <c r="AW191" s="3" t="s">
        <v>132</v>
      </c>
      <c r="AX191" s="3" t="s">
        <v>1845</v>
      </c>
      <c r="AY191" s="3" t="s">
        <v>137</v>
      </c>
      <c r="BA191" s="3" t="s">
        <v>2689</v>
      </c>
      <c r="BB191" s="3" t="s">
        <v>146</v>
      </c>
      <c r="BC191" s="3" t="s">
        <v>218</v>
      </c>
      <c r="BT191" s="3" t="s">
        <v>1563</v>
      </c>
      <c r="BU191" s="3" t="s">
        <v>187</v>
      </c>
      <c r="BV191" s="3" t="s">
        <v>277</v>
      </c>
      <c r="BX191" s="4" t="s">
        <v>1521</v>
      </c>
    </row>
    <row r="192" spans="1:76" ht="14.25" customHeight="1" x14ac:dyDescent="0.3">
      <c r="A192" s="3" t="s">
        <v>152</v>
      </c>
      <c r="B192" s="3" t="s">
        <v>153</v>
      </c>
      <c r="C192" s="3" t="s">
        <v>252</v>
      </c>
      <c r="E192" s="3" t="s">
        <v>212</v>
      </c>
      <c r="F192" s="3" t="s">
        <v>1580</v>
      </c>
      <c r="G192" s="3" t="s">
        <v>178</v>
      </c>
      <c r="H192" s="3" t="s">
        <v>2698</v>
      </c>
      <c r="I192" s="3" t="s">
        <v>1025</v>
      </c>
      <c r="O192" s="3" t="s">
        <v>184</v>
      </c>
      <c r="Y192" s="3" t="s">
        <v>184</v>
      </c>
      <c r="AA192" s="3" t="s">
        <v>184</v>
      </c>
      <c r="AB192" s="3" t="s">
        <v>184</v>
      </c>
      <c r="AI192" s="3" t="s">
        <v>187</v>
      </c>
      <c r="AJ192" s="3" t="s">
        <v>188</v>
      </c>
      <c r="AL192" s="3" t="s">
        <v>190</v>
      </c>
      <c r="AM192" s="3">
        <v>2</v>
      </c>
      <c r="AN192" s="3">
        <v>41400</v>
      </c>
      <c r="AO192" s="3">
        <v>41450</v>
      </c>
      <c r="AP192" s="3">
        <v>41400</v>
      </c>
      <c r="AQ192" s="3" t="s">
        <v>193</v>
      </c>
      <c r="AR192" s="3">
        <v>91270.44</v>
      </c>
      <c r="AS192" s="3">
        <v>339297.86</v>
      </c>
      <c r="AT192" s="3">
        <v>0</v>
      </c>
      <c r="AU192" s="3">
        <v>0</v>
      </c>
      <c r="AV192" s="3">
        <v>339297.86</v>
      </c>
      <c r="AW192" s="3" t="s">
        <v>132</v>
      </c>
      <c r="AX192" s="3" t="s">
        <v>1845</v>
      </c>
      <c r="AY192" s="3" t="s">
        <v>137</v>
      </c>
      <c r="BA192" s="3" t="s">
        <v>2700</v>
      </c>
      <c r="BB192" s="3" t="s">
        <v>146</v>
      </c>
      <c r="BC192" s="3" t="s">
        <v>153</v>
      </c>
      <c r="BT192" s="3" t="s">
        <v>2701</v>
      </c>
      <c r="BU192" s="3" t="s">
        <v>187</v>
      </c>
      <c r="BV192" s="3" t="s">
        <v>277</v>
      </c>
      <c r="BX192" s="4" t="s">
        <v>1583</v>
      </c>
    </row>
    <row r="193" spans="1:76" ht="14.25" customHeight="1" x14ac:dyDescent="0.3">
      <c r="A193" s="3" t="s">
        <v>152</v>
      </c>
      <c r="B193" s="3" t="s">
        <v>153</v>
      </c>
      <c r="C193" s="3" t="s">
        <v>252</v>
      </c>
      <c r="E193" s="3" t="s">
        <v>212</v>
      </c>
      <c r="F193" s="3" t="s">
        <v>1580</v>
      </c>
      <c r="G193" s="3" t="s">
        <v>352</v>
      </c>
      <c r="H193" s="3" t="s">
        <v>1811</v>
      </c>
      <c r="I193" s="3" t="s">
        <v>1025</v>
      </c>
      <c r="O193" s="3" t="s">
        <v>184</v>
      </c>
      <c r="Y193" s="3" t="s">
        <v>184</v>
      </c>
      <c r="AA193" s="3" t="s">
        <v>184</v>
      </c>
      <c r="AB193" s="3" t="s">
        <v>184</v>
      </c>
      <c r="AI193" s="3" t="s">
        <v>187</v>
      </c>
      <c r="AJ193" s="3" t="s">
        <v>188</v>
      </c>
      <c r="AL193" s="3" t="s">
        <v>190</v>
      </c>
      <c r="AM193" s="3">
        <v>0</v>
      </c>
      <c r="AN193" s="3">
        <v>20700</v>
      </c>
      <c r="AO193" s="3">
        <v>20850</v>
      </c>
      <c r="AP193" s="3">
        <v>20700</v>
      </c>
      <c r="AQ193" s="3" t="s">
        <v>193</v>
      </c>
      <c r="AR193" s="3">
        <v>20700</v>
      </c>
      <c r="AS193" s="3">
        <v>50000</v>
      </c>
      <c r="AT193" s="3">
        <v>0</v>
      </c>
      <c r="AU193" s="3">
        <v>0</v>
      </c>
      <c r="AV193" s="3">
        <v>50000</v>
      </c>
      <c r="AW193" s="3" t="s">
        <v>132</v>
      </c>
      <c r="AX193" s="3" t="s">
        <v>1845</v>
      </c>
      <c r="AY193" s="3" t="s">
        <v>137</v>
      </c>
      <c r="BB193" s="3" t="s">
        <v>146</v>
      </c>
      <c r="BC193" s="3" t="s">
        <v>153</v>
      </c>
      <c r="BT193" s="3" t="s">
        <v>2710</v>
      </c>
      <c r="BU193" s="3" t="s">
        <v>187</v>
      </c>
      <c r="BV193" s="3" t="s">
        <v>277</v>
      </c>
      <c r="BX193" s="4" t="s">
        <v>1583</v>
      </c>
    </row>
    <row r="194" spans="1:76" ht="14.25" customHeight="1" x14ac:dyDescent="0.3">
      <c r="A194" s="3" t="s">
        <v>29</v>
      </c>
      <c r="B194" s="3" t="s">
        <v>95</v>
      </c>
      <c r="C194" s="3" t="s">
        <v>176</v>
      </c>
      <c r="E194" s="3" t="s">
        <v>212</v>
      </c>
      <c r="F194" s="3" t="s">
        <v>1856</v>
      </c>
      <c r="G194" s="3" t="s">
        <v>178</v>
      </c>
      <c r="H194" s="3" t="s">
        <v>2712</v>
      </c>
      <c r="I194" s="3" t="s">
        <v>481</v>
      </c>
      <c r="J194" s="3" t="s">
        <v>184</v>
      </c>
      <c r="O194" s="3" t="s">
        <v>184</v>
      </c>
      <c r="U194" s="3" t="s">
        <v>184</v>
      </c>
      <c r="Y194" s="3" t="s">
        <v>184</v>
      </c>
      <c r="Z194" s="3" t="s">
        <v>184</v>
      </c>
      <c r="AB194" s="3" t="s">
        <v>184</v>
      </c>
      <c r="AI194" s="3" t="s">
        <v>187</v>
      </c>
      <c r="AJ194" s="3" t="s">
        <v>188</v>
      </c>
      <c r="AL194" s="3" t="s">
        <v>190</v>
      </c>
      <c r="AM194" s="3">
        <v>275</v>
      </c>
      <c r="AN194" s="3">
        <v>18975</v>
      </c>
      <c r="AO194" s="3">
        <v>19120</v>
      </c>
      <c r="AP194" s="3">
        <v>18975</v>
      </c>
      <c r="AQ194" s="3" t="s">
        <v>193</v>
      </c>
      <c r="AR194" s="3">
        <v>41832.71</v>
      </c>
      <c r="AS194" s="3">
        <v>165239.20000000001</v>
      </c>
      <c r="AT194" s="3">
        <v>0</v>
      </c>
      <c r="AU194" s="3">
        <v>0</v>
      </c>
      <c r="AV194" s="3">
        <v>165239.20000000001</v>
      </c>
      <c r="AW194" s="3" t="s">
        <v>132</v>
      </c>
      <c r="AX194" s="3" t="s">
        <v>1845</v>
      </c>
      <c r="AY194" s="3" t="s">
        <v>137</v>
      </c>
      <c r="BA194" s="3" t="s">
        <v>2714</v>
      </c>
      <c r="BB194" s="3" t="s">
        <v>146</v>
      </c>
      <c r="BC194" s="3" t="s">
        <v>95</v>
      </c>
      <c r="BD194" s="3" t="s">
        <v>291</v>
      </c>
      <c r="BE194" s="3" t="s">
        <v>1832</v>
      </c>
      <c r="BF194" s="3" t="s">
        <v>143</v>
      </c>
      <c r="BH194" s="3" t="s">
        <v>144</v>
      </c>
      <c r="BI194" s="3" t="s">
        <v>146</v>
      </c>
      <c r="BJ194" s="3" t="s">
        <v>366</v>
      </c>
      <c r="BK194" s="3" t="s">
        <v>147</v>
      </c>
      <c r="BL194" s="3">
        <v>165239.20000000001</v>
      </c>
      <c r="BM194" s="3">
        <v>0</v>
      </c>
      <c r="BN194" s="3">
        <v>165239.20000000001</v>
      </c>
      <c r="BO194" s="3">
        <v>18975</v>
      </c>
      <c r="BP194" s="3">
        <v>19120</v>
      </c>
      <c r="BQ194" s="3">
        <v>275</v>
      </c>
      <c r="BR194" s="3" t="s">
        <v>155</v>
      </c>
      <c r="BS194" s="3" t="s">
        <v>156</v>
      </c>
      <c r="BT194" s="3" t="s">
        <v>2716</v>
      </c>
      <c r="BU194" s="3" t="s">
        <v>184</v>
      </c>
      <c r="BV194" s="3" t="s">
        <v>204</v>
      </c>
      <c r="BW194" s="3" t="s">
        <v>204</v>
      </c>
      <c r="BX194" s="4" t="s">
        <v>1858</v>
      </c>
    </row>
    <row r="195" spans="1:76" ht="14.25" customHeight="1" x14ac:dyDescent="0.3">
      <c r="A195" s="3" t="s">
        <v>29</v>
      </c>
      <c r="B195" s="3" t="s">
        <v>95</v>
      </c>
      <c r="C195" s="3" t="s">
        <v>176</v>
      </c>
      <c r="E195" s="3" t="s">
        <v>212</v>
      </c>
      <c r="F195" s="3" t="s">
        <v>1592</v>
      </c>
      <c r="G195" s="3" t="s">
        <v>178</v>
      </c>
      <c r="H195" s="3" t="s">
        <v>2720</v>
      </c>
      <c r="I195" s="3" t="s">
        <v>2264</v>
      </c>
      <c r="J195" s="3" t="s">
        <v>184</v>
      </c>
      <c r="O195" s="3" t="s">
        <v>184</v>
      </c>
      <c r="Y195" s="3" t="s">
        <v>184</v>
      </c>
      <c r="AH195" s="3">
        <v>1000</v>
      </c>
      <c r="AI195" s="3" t="s">
        <v>187</v>
      </c>
      <c r="AJ195" s="3" t="s">
        <v>188</v>
      </c>
      <c r="AL195" s="3" t="s">
        <v>190</v>
      </c>
      <c r="AM195" s="3">
        <v>20</v>
      </c>
      <c r="AN195" s="3">
        <v>20000</v>
      </c>
      <c r="AO195" s="3">
        <v>20040</v>
      </c>
      <c r="AP195" s="3">
        <v>20000</v>
      </c>
      <c r="AQ195" s="3" t="s">
        <v>193</v>
      </c>
      <c r="AR195" s="3">
        <v>44092.45</v>
      </c>
      <c r="AS195" s="3">
        <v>171916.46</v>
      </c>
      <c r="AT195" s="3">
        <v>0</v>
      </c>
      <c r="AU195" s="3">
        <v>0</v>
      </c>
      <c r="AV195" s="3">
        <v>171916.46</v>
      </c>
      <c r="AW195" s="3" t="s">
        <v>132</v>
      </c>
      <c r="AX195" s="3" t="s">
        <v>1172</v>
      </c>
      <c r="AY195" s="3" t="s">
        <v>137</v>
      </c>
      <c r="BA195" s="3" t="s">
        <v>2721</v>
      </c>
      <c r="BB195" s="3" t="s">
        <v>146</v>
      </c>
      <c r="BC195" s="3" t="s">
        <v>95</v>
      </c>
      <c r="BT195" s="3" t="s">
        <v>1594</v>
      </c>
      <c r="BU195" s="3" t="s">
        <v>187</v>
      </c>
      <c r="BV195" s="3" t="s">
        <v>277</v>
      </c>
      <c r="BX195" s="4" t="s">
        <v>1595</v>
      </c>
    </row>
    <row r="196" spans="1:76" ht="14.25" customHeight="1" x14ac:dyDescent="0.3">
      <c r="A196" s="3" t="s">
        <v>29</v>
      </c>
      <c r="B196" s="3" t="s">
        <v>95</v>
      </c>
      <c r="C196" s="3" t="s">
        <v>176</v>
      </c>
      <c r="E196" s="3" t="s">
        <v>212</v>
      </c>
      <c r="F196" s="3" t="s">
        <v>1869</v>
      </c>
      <c r="G196" s="3" t="s">
        <v>178</v>
      </c>
      <c r="H196" s="3" t="s">
        <v>2727</v>
      </c>
      <c r="I196" s="3" t="s">
        <v>2728</v>
      </c>
      <c r="O196" s="3" t="s">
        <v>184</v>
      </c>
      <c r="Y196" s="3" t="s">
        <v>184</v>
      </c>
      <c r="Z196" s="3" t="s">
        <v>184</v>
      </c>
      <c r="AB196" s="3" t="s">
        <v>184</v>
      </c>
      <c r="AF196" s="3" t="s">
        <v>2729</v>
      </c>
      <c r="AH196" s="3">
        <v>69</v>
      </c>
      <c r="AI196" s="3" t="s">
        <v>187</v>
      </c>
      <c r="AJ196" s="3" t="s">
        <v>188</v>
      </c>
      <c r="AL196" s="3" t="s">
        <v>190</v>
      </c>
      <c r="AM196" s="3">
        <v>275</v>
      </c>
      <c r="AN196" s="3">
        <v>18975</v>
      </c>
      <c r="AO196" s="3">
        <v>19260</v>
      </c>
      <c r="AP196" s="3">
        <v>18975</v>
      </c>
      <c r="AQ196" s="3" t="s">
        <v>193</v>
      </c>
      <c r="AR196" s="3">
        <v>41832.71</v>
      </c>
      <c r="AS196" s="3">
        <v>165239.20000000001</v>
      </c>
      <c r="AT196" s="3">
        <v>0</v>
      </c>
      <c r="AU196" s="3">
        <v>0</v>
      </c>
      <c r="AV196" s="3">
        <v>165239.20000000001</v>
      </c>
      <c r="AW196" s="3" t="s">
        <v>132</v>
      </c>
      <c r="AX196" s="3" t="s">
        <v>1172</v>
      </c>
      <c r="AY196" s="3" t="s">
        <v>137</v>
      </c>
      <c r="BA196" s="3" t="s">
        <v>2730</v>
      </c>
      <c r="BB196" s="3" t="s">
        <v>146</v>
      </c>
      <c r="BC196" s="3" t="s">
        <v>95</v>
      </c>
      <c r="BE196" s="3" t="s">
        <v>1870</v>
      </c>
      <c r="BF196" s="3" t="s">
        <v>143</v>
      </c>
      <c r="BH196" s="3" t="s">
        <v>144</v>
      </c>
      <c r="BI196" s="3" t="s">
        <v>146</v>
      </c>
      <c r="BK196" s="3" t="s">
        <v>556</v>
      </c>
      <c r="BL196" s="3">
        <v>190338.83</v>
      </c>
      <c r="BM196" s="3">
        <v>25099.63</v>
      </c>
      <c r="BN196" s="3">
        <v>165239.20000000001</v>
      </c>
      <c r="BO196" s="3">
        <v>18975</v>
      </c>
      <c r="BP196" s="3">
        <v>19260</v>
      </c>
      <c r="BQ196" s="3">
        <v>275</v>
      </c>
      <c r="BR196" s="3" t="s">
        <v>155</v>
      </c>
      <c r="BS196" s="3" t="s">
        <v>156</v>
      </c>
      <c r="BT196" s="3" t="s">
        <v>2732</v>
      </c>
      <c r="BU196" s="3" t="s">
        <v>184</v>
      </c>
      <c r="BV196" s="3" t="s">
        <v>204</v>
      </c>
      <c r="BW196" s="3" t="s">
        <v>204</v>
      </c>
      <c r="BX196" s="4" t="s">
        <v>1875</v>
      </c>
    </row>
    <row r="197" spans="1:76" ht="14.25" customHeight="1" x14ac:dyDescent="0.3">
      <c r="A197" s="3" t="s">
        <v>152</v>
      </c>
      <c r="B197" s="3" t="s">
        <v>153</v>
      </c>
      <c r="C197" s="3" t="s">
        <v>252</v>
      </c>
      <c r="E197" s="3" t="s">
        <v>212</v>
      </c>
      <c r="F197" s="3" t="s">
        <v>1609</v>
      </c>
      <c r="G197" s="3" t="s">
        <v>178</v>
      </c>
      <c r="H197" s="3" t="s">
        <v>2735</v>
      </c>
      <c r="I197" s="3" t="s">
        <v>2736</v>
      </c>
      <c r="O197" s="3" t="s">
        <v>184</v>
      </c>
      <c r="U197" s="3" t="s">
        <v>184</v>
      </c>
      <c r="Y197" s="3" t="s">
        <v>184</v>
      </c>
      <c r="AA197" s="3" t="s">
        <v>184</v>
      </c>
      <c r="AF197" s="3" t="s">
        <v>2738</v>
      </c>
      <c r="AI197" s="3" t="s">
        <v>187</v>
      </c>
      <c r="AJ197" s="3" t="s">
        <v>188</v>
      </c>
      <c r="AL197" s="3" t="s">
        <v>190</v>
      </c>
      <c r="AM197" s="3">
        <v>2</v>
      </c>
      <c r="AN197" s="3">
        <v>41370</v>
      </c>
      <c r="AO197" s="3">
        <v>41370</v>
      </c>
      <c r="AP197" s="3">
        <v>41370</v>
      </c>
      <c r="AQ197" s="3" t="s">
        <v>193</v>
      </c>
      <c r="AR197" s="3">
        <v>91270.44</v>
      </c>
      <c r="AS197" s="3">
        <v>347740.38</v>
      </c>
      <c r="AT197" s="3">
        <v>0</v>
      </c>
      <c r="AU197" s="3">
        <v>0</v>
      </c>
      <c r="AV197" s="3">
        <v>347740.38</v>
      </c>
      <c r="AW197" s="3" t="s">
        <v>132</v>
      </c>
      <c r="AX197" s="3" t="s">
        <v>1172</v>
      </c>
      <c r="AY197" s="3" t="s">
        <v>137</v>
      </c>
      <c r="BA197" s="3" t="s">
        <v>2739</v>
      </c>
      <c r="BB197" s="3" t="s">
        <v>146</v>
      </c>
      <c r="BC197" s="3" t="s">
        <v>153</v>
      </c>
      <c r="BT197" s="3" t="s">
        <v>2740</v>
      </c>
      <c r="BU197" s="3" t="s">
        <v>187</v>
      </c>
      <c r="BV197" s="3" t="s">
        <v>277</v>
      </c>
      <c r="BX197" s="4" t="s">
        <v>1613</v>
      </c>
    </row>
    <row r="198" spans="1:76" ht="14.25" customHeight="1" x14ac:dyDescent="0.3">
      <c r="A198" s="3" t="s">
        <v>152</v>
      </c>
      <c r="B198" s="3" t="s">
        <v>153</v>
      </c>
      <c r="C198" s="3" t="s">
        <v>252</v>
      </c>
      <c r="E198" s="3" t="s">
        <v>212</v>
      </c>
      <c r="F198" s="3" t="s">
        <v>1609</v>
      </c>
      <c r="G198" s="3" t="s">
        <v>352</v>
      </c>
      <c r="H198" s="3" t="s">
        <v>2599</v>
      </c>
      <c r="I198" s="3" t="s">
        <v>1058</v>
      </c>
      <c r="O198" s="3" t="s">
        <v>184</v>
      </c>
      <c r="U198" s="3" t="s">
        <v>184</v>
      </c>
      <c r="Y198" s="3" t="s">
        <v>184</v>
      </c>
      <c r="AA198" s="3" t="s">
        <v>184</v>
      </c>
      <c r="AI198" s="3" t="s">
        <v>187</v>
      </c>
      <c r="AJ198" s="3" t="s">
        <v>188</v>
      </c>
      <c r="AL198" s="3" t="s">
        <v>190</v>
      </c>
      <c r="AM198" s="3">
        <v>0</v>
      </c>
      <c r="AN198" s="3">
        <v>20700</v>
      </c>
      <c r="AO198" s="3">
        <v>20725</v>
      </c>
      <c r="AP198" s="3">
        <v>20700</v>
      </c>
      <c r="AQ198" s="3" t="s">
        <v>193</v>
      </c>
      <c r="AR198" s="3">
        <v>20700</v>
      </c>
      <c r="AS198" s="3">
        <v>100000</v>
      </c>
      <c r="AT198" s="3">
        <v>0</v>
      </c>
      <c r="AU198" s="3">
        <v>0</v>
      </c>
      <c r="AV198" s="3">
        <v>100000</v>
      </c>
      <c r="AW198" s="3" t="s">
        <v>132</v>
      </c>
      <c r="AX198" s="3" t="s">
        <v>1172</v>
      </c>
      <c r="AY198" s="3" t="s">
        <v>137</v>
      </c>
      <c r="BB198" s="3" t="s">
        <v>146</v>
      </c>
      <c r="BC198" s="3" t="s">
        <v>153</v>
      </c>
      <c r="BT198" s="3" t="s">
        <v>2746</v>
      </c>
      <c r="BU198" s="3" t="s">
        <v>187</v>
      </c>
      <c r="BV198" s="3" t="s">
        <v>277</v>
      </c>
      <c r="BX198" s="4" t="s">
        <v>1613</v>
      </c>
    </row>
    <row r="199" spans="1:76" ht="14.25" customHeight="1" x14ac:dyDescent="0.3">
      <c r="A199" s="3" t="s">
        <v>152</v>
      </c>
      <c r="B199" s="3" t="s">
        <v>153</v>
      </c>
      <c r="C199" s="3" t="s">
        <v>252</v>
      </c>
      <c r="E199" s="3" t="s">
        <v>212</v>
      </c>
      <c r="F199" s="3" t="s">
        <v>1628</v>
      </c>
      <c r="G199" s="3" t="s">
        <v>178</v>
      </c>
      <c r="H199" s="3" t="s">
        <v>2599</v>
      </c>
      <c r="I199" s="3" t="s">
        <v>1058</v>
      </c>
      <c r="O199" s="3" t="s">
        <v>184</v>
      </c>
      <c r="U199" s="3" t="s">
        <v>184</v>
      </c>
      <c r="Y199" s="3" t="s">
        <v>184</v>
      </c>
      <c r="AA199" s="3" t="s">
        <v>184</v>
      </c>
      <c r="AI199" s="3" t="s">
        <v>187</v>
      </c>
      <c r="AJ199" s="3" t="s">
        <v>188</v>
      </c>
      <c r="AL199" s="3" t="s">
        <v>190</v>
      </c>
      <c r="AM199" s="3">
        <v>1</v>
      </c>
      <c r="AN199" s="3">
        <v>20700</v>
      </c>
      <c r="AO199" s="3">
        <v>20760</v>
      </c>
      <c r="AP199" s="3">
        <v>20700</v>
      </c>
      <c r="AQ199" s="3" t="s">
        <v>193</v>
      </c>
      <c r="AR199" s="3">
        <v>20700</v>
      </c>
      <c r="AS199" s="3">
        <v>190350</v>
      </c>
      <c r="AT199" s="3">
        <v>0</v>
      </c>
      <c r="AU199" s="3">
        <v>0</v>
      </c>
      <c r="AV199" s="3">
        <v>190350</v>
      </c>
      <c r="AW199" s="3" t="s">
        <v>132</v>
      </c>
      <c r="AX199" s="3" t="s">
        <v>1172</v>
      </c>
      <c r="AY199" s="3" t="s">
        <v>137</v>
      </c>
      <c r="BA199" s="3" t="s">
        <v>2747</v>
      </c>
      <c r="BB199" s="3" t="s">
        <v>146</v>
      </c>
      <c r="BC199" s="3" t="s">
        <v>153</v>
      </c>
      <c r="BT199" s="3" t="s">
        <v>1632</v>
      </c>
      <c r="BU199" s="3" t="s">
        <v>187</v>
      </c>
      <c r="BV199" s="3" t="s">
        <v>277</v>
      </c>
      <c r="BX199" s="4" t="s">
        <v>1633</v>
      </c>
    </row>
    <row r="200" spans="1:76" ht="14.25" customHeight="1" x14ac:dyDescent="0.3">
      <c r="A200" s="3" t="s">
        <v>152</v>
      </c>
      <c r="B200" s="3" t="s">
        <v>153</v>
      </c>
      <c r="C200" s="3" t="s">
        <v>252</v>
      </c>
      <c r="E200" s="3" t="s">
        <v>212</v>
      </c>
      <c r="F200" s="3" t="s">
        <v>1643</v>
      </c>
      <c r="G200" s="3" t="s">
        <v>352</v>
      </c>
      <c r="H200" s="3" t="s">
        <v>2599</v>
      </c>
      <c r="I200" s="3" t="s">
        <v>1058</v>
      </c>
      <c r="O200" s="3" t="s">
        <v>184</v>
      </c>
      <c r="U200" s="3" t="s">
        <v>184</v>
      </c>
      <c r="Y200" s="3" t="s">
        <v>184</v>
      </c>
      <c r="AA200" s="3" t="s">
        <v>184</v>
      </c>
      <c r="AI200" s="3" t="s">
        <v>187</v>
      </c>
      <c r="AJ200" s="3" t="s">
        <v>188</v>
      </c>
      <c r="AL200" s="3" t="s">
        <v>190</v>
      </c>
      <c r="AM200" s="3">
        <v>0</v>
      </c>
      <c r="AN200" s="3">
        <v>20700</v>
      </c>
      <c r="AO200" s="3">
        <v>20710</v>
      </c>
      <c r="AP200" s="3">
        <v>20700</v>
      </c>
      <c r="AQ200" s="3" t="s">
        <v>193</v>
      </c>
      <c r="AR200" s="3">
        <v>20700</v>
      </c>
      <c r="AS200" s="3">
        <v>100000</v>
      </c>
      <c r="AT200" s="3">
        <v>0</v>
      </c>
      <c r="AU200" s="3">
        <v>0</v>
      </c>
      <c r="AV200" s="3">
        <v>100000</v>
      </c>
      <c r="AW200" s="3" t="s">
        <v>132</v>
      </c>
      <c r="AX200" s="3" t="s">
        <v>1172</v>
      </c>
      <c r="AY200" s="3" t="s">
        <v>137</v>
      </c>
      <c r="BB200" s="3" t="s">
        <v>146</v>
      </c>
      <c r="BC200" s="3" t="s">
        <v>153</v>
      </c>
      <c r="BT200" s="3" t="s">
        <v>2031</v>
      </c>
      <c r="BU200" s="3" t="s">
        <v>187</v>
      </c>
      <c r="BV200" s="3" t="s">
        <v>277</v>
      </c>
      <c r="BX200" s="4" t="s">
        <v>1645</v>
      </c>
    </row>
    <row r="201" spans="1:76" ht="14.25" customHeight="1" x14ac:dyDescent="0.3">
      <c r="A201" s="3" t="s">
        <v>152</v>
      </c>
      <c r="B201" s="3" t="s">
        <v>153</v>
      </c>
      <c r="C201" s="3" t="s">
        <v>252</v>
      </c>
      <c r="E201" s="3" t="s">
        <v>212</v>
      </c>
      <c r="F201" s="3" t="s">
        <v>1643</v>
      </c>
      <c r="G201" s="3" t="s">
        <v>178</v>
      </c>
      <c r="H201" s="3" t="s">
        <v>2748</v>
      </c>
      <c r="I201" s="3" t="s">
        <v>1058</v>
      </c>
      <c r="O201" s="3" t="s">
        <v>184</v>
      </c>
      <c r="U201" s="3" t="s">
        <v>184</v>
      </c>
      <c r="Y201" s="3" t="s">
        <v>184</v>
      </c>
      <c r="AA201" s="3" t="s">
        <v>184</v>
      </c>
      <c r="AI201" s="3" t="s">
        <v>187</v>
      </c>
      <c r="AJ201" s="3" t="s">
        <v>188</v>
      </c>
      <c r="AL201" s="3" t="s">
        <v>190</v>
      </c>
      <c r="AM201" s="3">
        <v>2</v>
      </c>
      <c r="AN201" s="3">
        <v>41400</v>
      </c>
      <c r="AO201" s="3">
        <v>41400</v>
      </c>
      <c r="AP201" s="3">
        <v>41400</v>
      </c>
      <c r="AQ201" s="3" t="s">
        <v>193</v>
      </c>
      <c r="AR201" s="3">
        <v>91160.21</v>
      </c>
      <c r="AS201" s="3">
        <v>375033.1</v>
      </c>
      <c r="AT201" s="3">
        <v>0</v>
      </c>
      <c r="AU201" s="3">
        <v>0</v>
      </c>
      <c r="AV201" s="3">
        <v>375033.1</v>
      </c>
      <c r="AW201" s="3" t="s">
        <v>132</v>
      </c>
      <c r="AX201" s="3" t="s">
        <v>1172</v>
      </c>
      <c r="AY201" s="3" t="s">
        <v>137</v>
      </c>
      <c r="BA201" s="3" t="s">
        <v>2749</v>
      </c>
      <c r="BB201" s="3" t="s">
        <v>146</v>
      </c>
      <c r="BC201" s="3" t="s">
        <v>153</v>
      </c>
      <c r="BT201" s="3" t="s">
        <v>2750</v>
      </c>
      <c r="BU201" s="3" t="s">
        <v>187</v>
      </c>
      <c r="BV201" s="3" t="s">
        <v>277</v>
      </c>
      <c r="BX201" s="4" t="s">
        <v>1645</v>
      </c>
    </row>
    <row r="202" spans="1:76" ht="14.25" customHeight="1" x14ac:dyDescent="0.3">
      <c r="A202" s="3" t="s">
        <v>152</v>
      </c>
      <c r="B202" s="3" t="s">
        <v>153</v>
      </c>
      <c r="C202" s="3" t="s">
        <v>252</v>
      </c>
      <c r="E202" s="3" t="s">
        <v>212</v>
      </c>
      <c r="F202" s="3" t="s">
        <v>1881</v>
      </c>
      <c r="G202" s="3" t="s">
        <v>178</v>
      </c>
      <c r="H202" s="3" t="s">
        <v>2599</v>
      </c>
      <c r="I202" s="3" t="s">
        <v>1058</v>
      </c>
      <c r="O202" s="3" t="s">
        <v>184</v>
      </c>
      <c r="U202" s="3" t="s">
        <v>184</v>
      </c>
      <c r="Y202" s="3" t="s">
        <v>184</v>
      </c>
      <c r="AA202" s="3" t="s">
        <v>184</v>
      </c>
      <c r="AI202" s="3" t="s">
        <v>187</v>
      </c>
      <c r="AJ202" s="3" t="s">
        <v>188</v>
      </c>
      <c r="AL202" s="3" t="s">
        <v>190</v>
      </c>
      <c r="AM202" s="3">
        <v>3</v>
      </c>
      <c r="AN202" s="3">
        <v>62100</v>
      </c>
      <c r="AO202" s="3">
        <v>62140</v>
      </c>
      <c r="AP202" s="3">
        <v>62100</v>
      </c>
      <c r="AQ202" s="3" t="s">
        <v>193</v>
      </c>
      <c r="AR202" s="3">
        <v>62100</v>
      </c>
      <c r="AS202" s="3">
        <v>571050</v>
      </c>
      <c r="AT202" s="3">
        <v>0</v>
      </c>
      <c r="AU202" s="3">
        <v>0</v>
      </c>
      <c r="AV202" s="3">
        <v>571050</v>
      </c>
      <c r="AW202" s="3" t="s">
        <v>132</v>
      </c>
      <c r="AX202" s="3" t="s">
        <v>1172</v>
      </c>
      <c r="AY202" s="3" t="s">
        <v>137</v>
      </c>
      <c r="BA202" s="3" t="s">
        <v>2751</v>
      </c>
      <c r="BB202" s="3" t="s">
        <v>146</v>
      </c>
      <c r="BC202" s="3" t="s">
        <v>153</v>
      </c>
      <c r="BE202" s="3" t="s">
        <v>1882</v>
      </c>
      <c r="BF202" s="3" t="s">
        <v>143</v>
      </c>
      <c r="BH202" s="3" t="s">
        <v>365</v>
      </c>
      <c r="BI202" s="3" t="s">
        <v>146</v>
      </c>
      <c r="BJ202" s="3" t="s">
        <v>366</v>
      </c>
      <c r="BK202" s="3" t="s">
        <v>147</v>
      </c>
      <c r="BL202" s="3">
        <v>571050</v>
      </c>
      <c r="BM202" s="3">
        <v>0</v>
      </c>
      <c r="BN202" s="3">
        <v>571050</v>
      </c>
      <c r="BO202" s="3">
        <v>62100</v>
      </c>
      <c r="BP202" s="3">
        <v>62140</v>
      </c>
      <c r="BQ202" s="3">
        <v>3</v>
      </c>
      <c r="BR202" s="3" t="s">
        <v>155</v>
      </c>
      <c r="BS202" s="3" t="s">
        <v>156</v>
      </c>
      <c r="BT202" s="3" t="s">
        <v>2752</v>
      </c>
      <c r="BU202" s="3" t="s">
        <v>184</v>
      </c>
      <c r="BV202" s="3" t="s">
        <v>204</v>
      </c>
      <c r="BW202" s="3" t="s">
        <v>204</v>
      </c>
      <c r="BX202" s="4" t="s">
        <v>1885</v>
      </c>
    </row>
    <row r="203" spans="1:76" ht="14.25" customHeight="1" x14ac:dyDescent="0.3">
      <c r="A203" s="3" t="s">
        <v>295</v>
      </c>
      <c r="B203" s="3" t="s">
        <v>296</v>
      </c>
      <c r="C203" s="3" t="s">
        <v>827</v>
      </c>
      <c r="E203" s="3" t="s">
        <v>297</v>
      </c>
      <c r="F203" s="3" t="s">
        <v>1891</v>
      </c>
      <c r="G203" s="3" t="s">
        <v>178</v>
      </c>
      <c r="H203" s="3" t="s">
        <v>256</v>
      </c>
      <c r="I203" s="3" t="s">
        <v>259</v>
      </c>
      <c r="O203" s="3" t="s">
        <v>184</v>
      </c>
      <c r="Y203" s="3" t="s">
        <v>184</v>
      </c>
      <c r="Z203" s="3" t="s">
        <v>184</v>
      </c>
      <c r="AH203" s="3">
        <v>0</v>
      </c>
      <c r="AI203" s="3" t="s">
        <v>184</v>
      </c>
      <c r="AJ203" s="3" t="s">
        <v>188</v>
      </c>
      <c r="AL203" s="3" t="s">
        <v>190</v>
      </c>
      <c r="AM203" s="3">
        <v>125</v>
      </c>
      <c r="AN203" s="3">
        <v>8625</v>
      </c>
      <c r="AO203" s="3">
        <v>8731.81</v>
      </c>
      <c r="AP203" s="3">
        <v>8625</v>
      </c>
      <c r="AQ203" s="3" t="s">
        <v>193</v>
      </c>
      <c r="AR203" s="3">
        <v>19014.86</v>
      </c>
      <c r="AS203" s="3">
        <v>52462</v>
      </c>
      <c r="AT203" s="3">
        <v>0</v>
      </c>
      <c r="AU203" s="3">
        <v>0</v>
      </c>
      <c r="AV203" s="3">
        <v>52462</v>
      </c>
      <c r="AW203" s="3" t="s">
        <v>132</v>
      </c>
      <c r="AX203" s="3" t="s">
        <v>740</v>
      </c>
      <c r="AY203" s="3" t="s">
        <v>137</v>
      </c>
      <c r="BA203" s="3" t="s">
        <v>2753</v>
      </c>
      <c r="BB203" s="3" t="s">
        <v>146</v>
      </c>
      <c r="BC203" s="3" t="s">
        <v>296</v>
      </c>
      <c r="BD203" s="3" t="s">
        <v>140</v>
      </c>
      <c r="BE203" s="3" t="s">
        <v>1893</v>
      </c>
      <c r="BF203" s="3" t="s">
        <v>143</v>
      </c>
      <c r="BH203" s="3" t="s">
        <v>365</v>
      </c>
      <c r="BI203" s="3" t="s">
        <v>146</v>
      </c>
      <c r="BJ203" s="3" t="s">
        <v>335</v>
      </c>
      <c r="BK203" s="3" t="s">
        <v>147</v>
      </c>
      <c r="BL203" s="3">
        <v>121501.1</v>
      </c>
      <c r="BM203" s="3">
        <v>0</v>
      </c>
      <c r="BN203" s="3">
        <v>121501.1</v>
      </c>
      <c r="BO203" s="3">
        <v>18975</v>
      </c>
      <c r="BP203" s="3">
        <v>19210</v>
      </c>
      <c r="BQ203" s="3">
        <v>275</v>
      </c>
      <c r="BR203" s="3" t="s">
        <v>155</v>
      </c>
      <c r="BS203" s="3" t="s">
        <v>337</v>
      </c>
      <c r="BT203" s="3" t="s">
        <v>2754</v>
      </c>
      <c r="BU203" s="3" t="s">
        <v>184</v>
      </c>
      <c r="BV203" s="3" t="s">
        <v>204</v>
      </c>
      <c r="BW203" s="3" t="s">
        <v>204</v>
      </c>
      <c r="BX203" s="4" t="s">
        <v>1897</v>
      </c>
    </row>
    <row r="204" spans="1:76" ht="14.25" customHeight="1" x14ac:dyDescent="0.3">
      <c r="A204" s="3" t="s">
        <v>295</v>
      </c>
      <c r="B204" s="3" t="s">
        <v>296</v>
      </c>
      <c r="C204" s="3" t="s">
        <v>827</v>
      </c>
      <c r="E204" s="3" t="s">
        <v>297</v>
      </c>
      <c r="F204" s="3" t="s">
        <v>1891</v>
      </c>
      <c r="G204" s="3" t="s">
        <v>352</v>
      </c>
      <c r="H204" s="3" t="s">
        <v>256</v>
      </c>
      <c r="I204" s="3" t="s">
        <v>259</v>
      </c>
      <c r="O204" s="3" t="s">
        <v>184</v>
      </c>
      <c r="Y204" s="3" t="s">
        <v>184</v>
      </c>
      <c r="Z204" s="3" t="s">
        <v>184</v>
      </c>
      <c r="AH204" s="3">
        <v>0</v>
      </c>
      <c r="AI204" s="3" t="s">
        <v>184</v>
      </c>
      <c r="AJ204" s="3" t="s">
        <v>188</v>
      </c>
      <c r="AL204" s="3" t="s">
        <v>190</v>
      </c>
      <c r="AM204" s="3">
        <v>100</v>
      </c>
      <c r="AN204" s="3">
        <v>6900</v>
      </c>
      <c r="AO204" s="3">
        <v>6985.45</v>
      </c>
      <c r="AP204" s="3">
        <v>6900</v>
      </c>
      <c r="AQ204" s="3" t="s">
        <v>193</v>
      </c>
      <c r="AR204" s="3">
        <v>15211.89</v>
      </c>
      <c r="AS204" s="3">
        <v>43490.79</v>
      </c>
      <c r="AT204" s="3">
        <v>0</v>
      </c>
      <c r="AU204" s="3">
        <v>0</v>
      </c>
      <c r="AV204" s="3">
        <v>43490.79</v>
      </c>
      <c r="AW204" s="3" t="s">
        <v>132</v>
      </c>
      <c r="AX204" s="3" t="s">
        <v>740</v>
      </c>
      <c r="AY204" s="3" t="s">
        <v>137</v>
      </c>
      <c r="BA204" s="3" t="s">
        <v>2753</v>
      </c>
      <c r="BB204" s="3" t="s">
        <v>146</v>
      </c>
      <c r="BC204" s="3" t="s">
        <v>296</v>
      </c>
      <c r="BD204" s="3" t="s">
        <v>140</v>
      </c>
      <c r="BE204" s="3" t="s">
        <v>1893</v>
      </c>
      <c r="BF204" s="3" t="s">
        <v>143</v>
      </c>
      <c r="BH204" s="3" t="s">
        <v>365</v>
      </c>
      <c r="BI204" s="3" t="s">
        <v>146</v>
      </c>
      <c r="BJ204" s="3" t="s">
        <v>335</v>
      </c>
      <c r="BK204" s="3" t="s">
        <v>147</v>
      </c>
      <c r="BL204" s="3">
        <v>121501.1</v>
      </c>
      <c r="BM204" s="3">
        <v>0</v>
      </c>
      <c r="BN204" s="3">
        <v>121501.1</v>
      </c>
      <c r="BO204" s="3">
        <v>18975</v>
      </c>
      <c r="BP204" s="3">
        <v>19210</v>
      </c>
      <c r="BQ204" s="3">
        <v>275</v>
      </c>
      <c r="BR204" s="3" t="s">
        <v>155</v>
      </c>
      <c r="BS204" s="3" t="s">
        <v>337</v>
      </c>
      <c r="BT204" s="3" t="s">
        <v>2755</v>
      </c>
      <c r="BU204" s="3" t="s">
        <v>184</v>
      </c>
      <c r="BV204" s="3" t="s">
        <v>204</v>
      </c>
      <c r="BW204" s="3" t="s">
        <v>204</v>
      </c>
      <c r="BX204" s="4" t="s">
        <v>1897</v>
      </c>
    </row>
    <row r="205" spans="1:76" ht="14.25" customHeight="1" x14ac:dyDescent="0.3">
      <c r="A205" s="3" t="s">
        <v>295</v>
      </c>
      <c r="B205" s="3" t="s">
        <v>296</v>
      </c>
      <c r="C205" s="3" t="s">
        <v>827</v>
      </c>
      <c r="E205" s="3" t="s">
        <v>297</v>
      </c>
      <c r="F205" s="3" t="s">
        <v>1891</v>
      </c>
      <c r="G205" s="3" t="s">
        <v>358</v>
      </c>
      <c r="H205" s="3" t="s">
        <v>256</v>
      </c>
      <c r="I205" s="3" t="s">
        <v>259</v>
      </c>
      <c r="O205" s="3" t="s">
        <v>184</v>
      </c>
      <c r="Y205" s="3" t="s">
        <v>184</v>
      </c>
      <c r="Z205" s="3" t="s">
        <v>184</v>
      </c>
      <c r="AH205" s="3">
        <v>0</v>
      </c>
      <c r="AI205" s="3" t="s">
        <v>184</v>
      </c>
      <c r="AJ205" s="3" t="s">
        <v>188</v>
      </c>
      <c r="AL205" s="3" t="s">
        <v>190</v>
      </c>
      <c r="AM205" s="3">
        <v>50</v>
      </c>
      <c r="AN205" s="3">
        <v>3450</v>
      </c>
      <c r="AO205" s="3">
        <v>3492.72</v>
      </c>
      <c r="AP205" s="3">
        <v>3450</v>
      </c>
      <c r="AQ205" s="3" t="s">
        <v>193</v>
      </c>
      <c r="AR205" s="3">
        <v>7605.95</v>
      </c>
      <c r="AS205" s="3">
        <v>25548.31</v>
      </c>
      <c r="AT205" s="3">
        <v>0</v>
      </c>
      <c r="AU205" s="3">
        <v>0</v>
      </c>
      <c r="AV205" s="3">
        <v>25548.31</v>
      </c>
      <c r="AW205" s="3" t="s">
        <v>132</v>
      </c>
      <c r="AX205" s="3" t="s">
        <v>740</v>
      </c>
      <c r="AY205" s="3" t="s">
        <v>137</v>
      </c>
      <c r="BA205" s="3" t="s">
        <v>2753</v>
      </c>
      <c r="BB205" s="3" t="s">
        <v>146</v>
      </c>
      <c r="BC205" s="3" t="s">
        <v>296</v>
      </c>
      <c r="BD205" s="3" t="s">
        <v>140</v>
      </c>
      <c r="BE205" s="3" t="s">
        <v>1893</v>
      </c>
      <c r="BF205" s="3" t="s">
        <v>143</v>
      </c>
      <c r="BH205" s="3" t="s">
        <v>365</v>
      </c>
      <c r="BI205" s="3" t="s">
        <v>146</v>
      </c>
      <c r="BJ205" s="3" t="s">
        <v>335</v>
      </c>
      <c r="BK205" s="3" t="s">
        <v>147</v>
      </c>
      <c r="BL205" s="3">
        <v>121501.1</v>
      </c>
      <c r="BM205" s="3">
        <v>0</v>
      </c>
      <c r="BN205" s="3">
        <v>121501.1</v>
      </c>
      <c r="BO205" s="3">
        <v>18975</v>
      </c>
      <c r="BP205" s="3">
        <v>19210</v>
      </c>
      <c r="BQ205" s="3">
        <v>275</v>
      </c>
      <c r="BR205" s="3" t="s">
        <v>155</v>
      </c>
      <c r="BS205" s="3" t="s">
        <v>337</v>
      </c>
      <c r="BT205" s="3" t="s">
        <v>2756</v>
      </c>
      <c r="BU205" s="3" t="s">
        <v>184</v>
      </c>
      <c r="BV205" s="3" t="s">
        <v>204</v>
      </c>
      <c r="BW205" s="3" t="s">
        <v>204</v>
      </c>
      <c r="BX205" s="4" t="s">
        <v>1897</v>
      </c>
    </row>
    <row r="206" spans="1:76" ht="14.25" customHeight="1" x14ac:dyDescent="0.3">
      <c r="A206" s="3" t="s">
        <v>177</v>
      </c>
      <c r="B206" s="3" t="s">
        <v>179</v>
      </c>
      <c r="C206" s="3" t="s">
        <v>727</v>
      </c>
      <c r="D206" s="3" t="s">
        <v>729</v>
      </c>
      <c r="E206" s="3" t="s">
        <v>212</v>
      </c>
      <c r="F206" s="3" t="s">
        <v>1904</v>
      </c>
      <c r="G206" s="3" t="s">
        <v>178</v>
      </c>
      <c r="H206" s="3" t="s">
        <v>2181</v>
      </c>
      <c r="I206" s="3" t="s">
        <v>1314</v>
      </c>
      <c r="J206" s="3" t="s">
        <v>184</v>
      </c>
      <c r="Z206" s="3" t="s">
        <v>184</v>
      </c>
      <c r="AB206" s="3" t="s">
        <v>184</v>
      </c>
      <c r="AI206" s="3" t="s">
        <v>187</v>
      </c>
      <c r="AJ206" s="3" t="s">
        <v>188</v>
      </c>
      <c r="AL206" s="3" t="s">
        <v>518</v>
      </c>
      <c r="AM206" s="3">
        <v>240</v>
      </c>
      <c r="AN206" s="3">
        <v>16560</v>
      </c>
      <c r="AO206" s="3">
        <v>17120</v>
      </c>
      <c r="AP206" s="3">
        <v>16560</v>
      </c>
      <c r="AQ206" s="3" t="s">
        <v>193</v>
      </c>
      <c r="AR206" s="3">
        <v>36508.550000000003</v>
      </c>
      <c r="AS206" s="3">
        <v>153335.91</v>
      </c>
      <c r="AT206" s="3">
        <v>0</v>
      </c>
      <c r="AU206" s="3">
        <v>0</v>
      </c>
      <c r="AV206" s="3">
        <v>153335.91</v>
      </c>
      <c r="AW206" s="3" t="s">
        <v>205</v>
      </c>
      <c r="AX206" s="3" t="s">
        <v>816</v>
      </c>
      <c r="AY206" s="3" t="s">
        <v>137</v>
      </c>
      <c r="BA206" s="3" t="s">
        <v>2757</v>
      </c>
      <c r="BB206" s="3" t="s">
        <v>146</v>
      </c>
      <c r="BC206" s="3" t="s">
        <v>179</v>
      </c>
      <c r="BD206" s="3" t="s">
        <v>291</v>
      </c>
      <c r="BE206" s="3" t="s">
        <v>1905</v>
      </c>
      <c r="BF206" s="3" t="s">
        <v>143</v>
      </c>
      <c r="BH206" s="3" t="s">
        <v>293</v>
      </c>
      <c r="BI206" s="3" t="s">
        <v>146</v>
      </c>
      <c r="BK206" s="3" t="s">
        <v>556</v>
      </c>
      <c r="BL206" s="3">
        <v>153335.91</v>
      </c>
      <c r="BM206" s="3">
        <v>0</v>
      </c>
      <c r="BN206" s="3">
        <v>153335.91</v>
      </c>
      <c r="BO206" s="3">
        <v>16560</v>
      </c>
      <c r="BP206" s="3">
        <v>17120</v>
      </c>
      <c r="BQ206" s="3">
        <v>240</v>
      </c>
      <c r="BR206" s="3" t="s">
        <v>714</v>
      </c>
      <c r="BS206" s="3" t="s">
        <v>716</v>
      </c>
      <c r="BT206" s="3" t="s">
        <v>2758</v>
      </c>
      <c r="BU206" s="3" t="s">
        <v>184</v>
      </c>
      <c r="BV206" s="3" t="s">
        <v>204</v>
      </c>
      <c r="BW206" s="3" t="s">
        <v>204</v>
      </c>
      <c r="BX206" s="4" t="s">
        <v>921</v>
      </c>
    </row>
    <row r="207" spans="1:76" ht="14.25" customHeight="1" x14ac:dyDescent="0.3">
      <c r="A207" s="3" t="s">
        <v>227</v>
      </c>
      <c r="B207" s="3" t="s">
        <v>228</v>
      </c>
      <c r="C207" s="3" t="s">
        <v>656</v>
      </c>
      <c r="E207" s="3" t="s">
        <v>212</v>
      </c>
      <c r="F207" s="3" t="s">
        <v>1911</v>
      </c>
      <c r="G207" s="3" t="s">
        <v>178</v>
      </c>
      <c r="H207" s="3" t="s">
        <v>2759</v>
      </c>
      <c r="I207" s="3" t="s">
        <v>2760</v>
      </c>
      <c r="Y207" s="3" t="s">
        <v>184</v>
      </c>
      <c r="AF207" s="3" t="s">
        <v>2761</v>
      </c>
      <c r="AI207" s="3" t="s">
        <v>187</v>
      </c>
      <c r="AJ207" s="3" t="s">
        <v>188</v>
      </c>
      <c r="AL207" s="3" t="s">
        <v>190</v>
      </c>
      <c r="AM207" s="3">
        <v>20</v>
      </c>
      <c r="AN207" s="3">
        <v>20000</v>
      </c>
      <c r="AO207" s="3">
        <v>20070</v>
      </c>
      <c r="AP207" s="3">
        <v>20000</v>
      </c>
      <c r="AQ207" s="3" t="s">
        <v>193</v>
      </c>
      <c r="AR207" s="3">
        <v>20000</v>
      </c>
      <c r="AS207" s="3">
        <v>183398.67</v>
      </c>
      <c r="AT207" s="3">
        <v>0</v>
      </c>
      <c r="AU207" s="3">
        <v>0</v>
      </c>
      <c r="AV207" s="3">
        <v>183398.67</v>
      </c>
      <c r="AW207" s="3" t="s">
        <v>132</v>
      </c>
      <c r="AX207" s="3" t="s">
        <v>524</v>
      </c>
      <c r="AY207" s="3" t="s">
        <v>137</v>
      </c>
      <c r="BA207" s="3" t="s">
        <v>2762</v>
      </c>
      <c r="BB207" s="3" t="s">
        <v>146</v>
      </c>
      <c r="BC207" s="3" t="s">
        <v>228</v>
      </c>
      <c r="BE207" s="3" t="s">
        <v>1912</v>
      </c>
      <c r="BF207" s="3" t="s">
        <v>143</v>
      </c>
      <c r="BH207" s="3" t="s">
        <v>365</v>
      </c>
      <c r="BI207" s="3" t="s">
        <v>146</v>
      </c>
      <c r="BJ207" s="3" t="s">
        <v>366</v>
      </c>
      <c r="BK207" s="3" t="s">
        <v>147</v>
      </c>
      <c r="BL207" s="3">
        <v>202340</v>
      </c>
      <c r="BM207" s="3">
        <v>18941.330000000002</v>
      </c>
      <c r="BN207" s="3">
        <v>183398.67</v>
      </c>
      <c r="BO207" s="3">
        <v>20000</v>
      </c>
      <c r="BP207" s="3">
        <v>20070</v>
      </c>
      <c r="BQ207" s="3">
        <v>20</v>
      </c>
      <c r="BR207" s="3" t="s">
        <v>155</v>
      </c>
      <c r="BS207" s="3" t="s">
        <v>156</v>
      </c>
      <c r="BT207" s="3" t="s">
        <v>2763</v>
      </c>
      <c r="BU207" s="3" t="s">
        <v>184</v>
      </c>
      <c r="BV207" s="3" t="s">
        <v>204</v>
      </c>
      <c r="BW207" s="3" t="s">
        <v>204</v>
      </c>
      <c r="BX207" s="4" t="s">
        <v>1914</v>
      </c>
    </row>
    <row r="208" spans="1:76" ht="14.25" customHeight="1" x14ac:dyDescent="0.3">
      <c r="A208" s="3" t="s">
        <v>217</v>
      </c>
      <c r="B208" s="3" t="s">
        <v>218</v>
      </c>
      <c r="C208" s="3" t="s">
        <v>437</v>
      </c>
      <c r="E208" s="3" t="s">
        <v>297</v>
      </c>
      <c r="F208" s="3" t="s">
        <v>1923</v>
      </c>
      <c r="G208" s="3" t="s">
        <v>178</v>
      </c>
      <c r="H208" s="3" t="s">
        <v>2764</v>
      </c>
      <c r="I208" s="3" t="s">
        <v>2687</v>
      </c>
      <c r="J208" s="3" t="s">
        <v>184</v>
      </c>
      <c r="O208" s="3" t="s">
        <v>184</v>
      </c>
      <c r="Y208" s="3" t="s">
        <v>184</v>
      </c>
      <c r="Z208" s="3" t="s">
        <v>184</v>
      </c>
      <c r="AH208" s="3">
        <v>0</v>
      </c>
      <c r="AI208" s="3" t="s">
        <v>184</v>
      </c>
      <c r="AJ208" s="3" t="s">
        <v>188</v>
      </c>
      <c r="AL208" s="3" t="s">
        <v>190</v>
      </c>
      <c r="AM208" s="3">
        <v>800</v>
      </c>
      <c r="AN208" s="3">
        <v>55200</v>
      </c>
      <c r="AO208" s="3">
        <v>56043.26</v>
      </c>
      <c r="AP208" s="3">
        <v>55200</v>
      </c>
      <c r="AQ208" s="3" t="s">
        <v>193</v>
      </c>
      <c r="AR208" s="3">
        <v>121695.8</v>
      </c>
      <c r="AS208" s="3">
        <v>377256.98</v>
      </c>
      <c r="AT208" s="3">
        <v>0</v>
      </c>
      <c r="AU208" s="3">
        <v>0</v>
      </c>
      <c r="AV208" s="3">
        <v>377256.98</v>
      </c>
      <c r="AW208" s="3" t="s">
        <v>132</v>
      </c>
      <c r="AX208" s="3" t="s">
        <v>1924</v>
      </c>
      <c r="AY208" s="3" t="s">
        <v>137</v>
      </c>
      <c r="BA208" s="3" t="s">
        <v>2765</v>
      </c>
      <c r="BB208" s="3" t="s">
        <v>146</v>
      </c>
      <c r="BC208" s="3" t="s">
        <v>218</v>
      </c>
      <c r="BE208" s="3" t="s">
        <v>1925</v>
      </c>
      <c r="BF208" s="3" t="s">
        <v>143</v>
      </c>
      <c r="BH208" s="3" t="s">
        <v>365</v>
      </c>
      <c r="BI208" s="3" t="s">
        <v>146</v>
      </c>
      <c r="BK208" s="3" t="s">
        <v>556</v>
      </c>
      <c r="BL208" s="3">
        <v>451994.04</v>
      </c>
      <c r="BM208" s="3">
        <v>62776.95</v>
      </c>
      <c r="BN208" s="3">
        <v>389217.09</v>
      </c>
      <c r="BO208" s="3">
        <v>56950</v>
      </c>
      <c r="BP208" s="3">
        <v>57820</v>
      </c>
      <c r="BQ208" s="3">
        <v>850</v>
      </c>
      <c r="BR208" s="3" t="s">
        <v>155</v>
      </c>
      <c r="BS208" s="3" t="s">
        <v>337</v>
      </c>
      <c r="BT208" s="3" t="s">
        <v>2766</v>
      </c>
      <c r="BU208" s="3" t="s">
        <v>184</v>
      </c>
      <c r="BV208" s="3" t="s">
        <v>204</v>
      </c>
      <c r="BW208" s="3" t="s">
        <v>204</v>
      </c>
      <c r="BX208" s="4" t="s">
        <v>1370</v>
      </c>
    </row>
    <row r="209" spans="1:76" ht="14.25" customHeight="1" x14ac:dyDescent="0.3">
      <c r="A209" s="3" t="s">
        <v>217</v>
      </c>
      <c r="B209" s="3" t="s">
        <v>218</v>
      </c>
      <c r="C209" s="3" t="s">
        <v>437</v>
      </c>
      <c r="E209" s="3" t="s">
        <v>297</v>
      </c>
      <c r="F209" s="3" t="s">
        <v>1923</v>
      </c>
      <c r="G209" s="3" t="s">
        <v>352</v>
      </c>
      <c r="H209" s="3" t="s">
        <v>2767</v>
      </c>
      <c r="I209" s="3" t="s">
        <v>2687</v>
      </c>
      <c r="J209" s="3" t="s">
        <v>184</v>
      </c>
      <c r="O209" s="3" t="s">
        <v>184</v>
      </c>
      <c r="Y209" s="3" t="s">
        <v>184</v>
      </c>
      <c r="Z209" s="3" t="s">
        <v>184</v>
      </c>
      <c r="AH209" s="3">
        <v>0</v>
      </c>
      <c r="AI209" s="3" t="s">
        <v>184</v>
      </c>
      <c r="AJ209" s="3" t="s">
        <v>188</v>
      </c>
      <c r="AL209" s="3" t="s">
        <v>190</v>
      </c>
      <c r="AM209" s="3">
        <v>50</v>
      </c>
      <c r="AN209" s="3">
        <v>1750</v>
      </c>
      <c r="AO209" s="3">
        <v>1776.73</v>
      </c>
      <c r="AP209" s="3">
        <v>1750</v>
      </c>
      <c r="AQ209" s="3" t="s">
        <v>193</v>
      </c>
      <c r="AR209" s="3">
        <v>3858.1</v>
      </c>
      <c r="AS209" s="3">
        <v>11960.11</v>
      </c>
      <c r="AT209" s="3">
        <v>0</v>
      </c>
      <c r="AU209" s="3">
        <v>0</v>
      </c>
      <c r="AV209" s="3">
        <v>11960.11</v>
      </c>
      <c r="AW209" s="3" t="s">
        <v>132</v>
      </c>
      <c r="AX209" s="3" t="s">
        <v>1924</v>
      </c>
      <c r="AY209" s="3" t="s">
        <v>137</v>
      </c>
      <c r="BA209" s="3" t="s">
        <v>2765</v>
      </c>
      <c r="BB209" s="3" t="s">
        <v>146</v>
      </c>
      <c r="BC209" s="3" t="s">
        <v>218</v>
      </c>
      <c r="BE209" s="3" t="s">
        <v>1925</v>
      </c>
      <c r="BF209" s="3" t="s">
        <v>143</v>
      </c>
      <c r="BH209" s="3" t="s">
        <v>365</v>
      </c>
      <c r="BI209" s="3" t="s">
        <v>146</v>
      </c>
      <c r="BK209" s="3" t="s">
        <v>556</v>
      </c>
      <c r="BL209" s="3">
        <v>451994.04</v>
      </c>
      <c r="BM209" s="3">
        <v>62776.95</v>
      </c>
      <c r="BN209" s="3">
        <v>389217.09</v>
      </c>
      <c r="BO209" s="3">
        <v>56950</v>
      </c>
      <c r="BP209" s="3">
        <v>57820</v>
      </c>
      <c r="BQ209" s="3">
        <v>850</v>
      </c>
      <c r="BR209" s="3" t="s">
        <v>155</v>
      </c>
      <c r="BS209" s="3" t="s">
        <v>337</v>
      </c>
      <c r="BT209" s="3" t="s">
        <v>2768</v>
      </c>
      <c r="BU209" s="3" t="s">
        <v>184</v>
      </c>
      <c r="BV209" s="3" t="s">
        <v>204</v>
      </c>
      <c r="BW209" s="3" t="s">
        <v>204</v>
      </c>
      <c r="BX209" s="4" t="s">
        <v>1370</v>
      </c>
    </row>
    <row r="210" spans="1:76" ht="14.25" customHeight="1" x14ac:dyDescent="0.3">
      <c r="A210" s="3" t="s">
        <v>210</v>
      </c>
      <c r="B210" s="3" t="s">
        <v>211</v>
      </c>
      <c r="C210" s="3" t="s">
        <v>409</v>
      </c>
      <c r="E210" s="3" t="s">
        <v>212</v>
      </c>
      <c r="F210" s="3" t="s">
        <v>1936</v>
      </c>
      <c r="G210" s="3" t="s">
        <v>178</v>
      </c>
      <c r="H210" s="3" t="s">
        <v>2769</v>
      </c>
      <c r="I210" s="3" t="s">
        <v>1508</v>
      </c>
      <c r="Y210" s="3" t="s">
        <v>184</v>
      </c>
      <c r="AA210" s="3" t="s">
        <v>184</v>
      </c>
      <c r="AI210" s="3" t="s">
        <v>187</v>
      </c>
      <c r="AJ210" s="3" t="s">
        <v>188</v>
      </c>
      <c r="AL210" s="3" t="s">
        <v>422</v>
      </c>
      <c r="AM210" s="3">
        <v>20</v>
      </c>
      <c r="AN210" s="3">
        <v>20000</v>
      </c>
      <c r="AO210" s="3">
        <v>20000</v>
      </c>
      <c r="AP210" s="3">
        <v>20000</v>
      </c>
      <c r="AQ210" s="3" t="s">
        <v>193</v>
      </c>
      <c r="AR210" s="3">
        <v>44092.451999999997</v>
      </c>
      <c r="AS210" s="3">
        <v>182983.67999999999</v>
      </c>
      <c r="AT210" s="3">
        <v>0</v>
      </c>
      <c r="AU210" s="3">
        <v>0</v>
      </c>
      <c r="AV210" s="3">
        <v>182983.67999999999</v>
      </c>
      <c r="AW210" s="3" t="s">
        <v>132</v>
      </c>
      <c r="AX210" s="3" t="s">
        <v>1937</v>
      </c>
      <c r="AY210" s="3" t="s">
        <v>137</v>
      </c>
      <c r="BA210" s="3" t="s">
        <v>2770</v>
      </c>
      <c r="BB210" s="3" t="s">
        <v>146</v>
      </c>
      <c r="BC210" s="3" t="s">
        <v>211</v>
      </c>
      <c r="BE210" s="3" t="s">
        <v>1882</v>
      </c>
      <c r="BF210" s="3" t="s">
        <v>143</v>
      </c>
      <c r="BH210" s="3" t="s">
        <v>144</v>
      </c>
      <c r="BI210" s="3" t="s">
        <v>146</v>
      </c>
      <c r="BK210" s="3" t="s">
        <v>147</v>
      </c>
      <c r="BL210" s="3">
        <v>182983.67999999999</v>
      </c>
      <c r="BM210" s="3">
        <v>0</v>
      </c>
      <c r="BN210" s="3">
        <v>182983.67999999999</v>
      </c>
      <c r="BO210" s="3">
        <v>20000</v>
      </c>
      <c r="BP210" s="3">
        <v>20000</v>
      </c>
      <c r="BQ210" s="3">
        <v>20</v>
      </c>
      <c r="BR210" s="3" t="s">
        <v>646</v>
      </c>
      <c r="BS210" s="3" t="s">
        <v>216</v>
      </c>
      <c r="BT210" s="3" t="s">
        <v>2771</v>
      </c>
      <c r="BU210" s="3" t="s">
        <v>184</v>
      </c>
      <c r="BV210" s="3" t="s">
        <v>204</v>
      </c>
      <c r="BW210" s="3" t="s">
        <v>204</v>
      </c>
      <c r="BX210" s="4" t="s">
        <v>1938</v>
      </c>
    </row>
    <row r="211" spans="1:76" ht="14.25" customHeight="1" x14ac:dyDescent="0.3">
      <c r="A211" s="3" t="s">
        <v>177</v>
      </c>
      <c r="B211" s="3" t="s">
        <v>179</v>
      </c>
      <c r="C211" s="3" t="s">
        <v>727</v>
      </c>
      <c r="D211" s="3" t="s">
        <v>729</v>
      </c>
      <c r="E211" s="3" t="s">
        <v>297</v>
      </c>
      <c r="F211" s="3" t="s">
        <v>1945</v>
      </c>
      <c r="G211" s="3" t="s">
        <v>178</v>
      </c>
      <c r="H211" s="3" t="s">
        <v>2772</v>
      </c>
      <c r="I211" s="3" t="s">
        <v>2773</v>
      </c>
      <c r="J211" s="3" t="s">
        <v>184</v>
      </c>
      <c r="Y211" s="3" t="s">
        <v>184</v>
      </c>
      <c r="Z211" s="3" t="s">
        <v>184</v>
      </c>
      <c r="AB211" s="3" t="s">
        <v>184</v>
      </c>
      <c r="AH211" s="3">
        <v>69</v>
      </c>
      <c r="AI211" s="3" t="s">
        <v>187</v>
      </c>
      <c r="AJ211" s="3" t="s">
        <v>188</v>
      </c>
      <c r="AL211" s="3" t="s">
        <v>518</v>
      </c>
      <c r="AM211" s="3">
        <v>275</v>
      </c>
      <c r="AN211" s="3">
        <v>18975</v>
      </c>
      <c r="AO211" s="3">
        <v>19220</v>
      </c>
      <c r="AP211" s="3">
        <v>18975</v>
      </c>
      <c r="AQ211" s="3" t="s">
        <v>193</v>
      </c>
      <c r="AR211" s="3">
        <v>41832.71</v>
      </c>
      <c r="AS211" s="3">
        <v>86593.71</v>
      </c>
      <c r="AT211" s="3">
        <v>0</v>
      </c>
      <c r="AU211" s="3">
        <v>0</v>
      </c>
      <c r="AV211" s="3">
        <v>86593.71</v>
      </c>
      <c r="AW211" s="3" t="s">
        <v>205</v>
      </c>
      <c r="AX211" s="3" t="s">
        <v>1946</v>
      </c>
      <c r="AY211" s="3" t="s">
        <v>137</v>
      </c>
      <c r="BA211" s="3" t="s">
        <v>2774</v>
      </c>
      <c r="BB211" s="3" t="s">
        <v>146</v>
      </c>
      <c r="BC211" s="3" t="s">
        <v>179</v>
      </c>
      <c r="BD211" s="3" t="s">
        <v>291</v>
      </c>
      <c r="BE211" s="3" t="s">
        <v>1947</v>
      </c>
      <c r="BF211" s="3" t="s">
        <v>143</v>
      </c>
      <c r="BH211" s="3" t="s">
        <v>293</v>
      </c>
      <c r="BI211" s="3" t="s">
        <v>146</v>
      </c>
      <c r="BK211" s="3" t="s">
        <v>294</v>
      </c>
      <c r="BL211" s="3">
        <v>86593.71</v>
      </c>
      <c r="BM211" s="3">
        <v>0</v>
      </c>
      <c r="BN211" s="3">
        <v>86593.71</v>
      </c>
      <c r="BO211" s="3">
        <v>18975</v>
      </c>
      <c r="BP211" s="3">
        <v>19220</v>
      </c>
      <c r="BQ211" s="3">
        <v>275</v>
      </c>
      <c r="BR211" s="3" t="s">
        <v>714</v>
      </c>
      <c r="BS211" s="3" t="s">
        <v>716</v>
      </c>
      <c r="BT211" s="3" t="s">
        <v>2775</v>
      </c>
      <c r="BU211" s="3" t="s">
        <v>184</v>
      </c>
      <c r="BV211" s="3" t="s">
        <v>204</v>
      </c>
      <c r="BW211" s="3" t="s">
        <v>204</v>
      </c>
      <c r="BX211" s="4" t="s">
        <v>1283</v>
      </c>
    </row>
    <row r="212" spans="1:76" ht="14.25" customHeight="1" x14ac:dyDescent="0.3">
      <c r="A212" s="3" t="s">
        <v>152</v>
      </c>
      <c r="B212" s="3" t="s">
        <v>153</v>
      </c>
      <c r="C212" s="3" t="s">
        <v>252</v>
      </c>
      <c r="E212" s="3" t="s">
        <v>212</v>
      </c>
      <c r="F212" s="3" t="s">
        <v>1660</v>
      </c>
      <c r="G212" s="3" t="s">
        <v>178</v>
      </c>
      <c r="H212" s="3" t="s">
        <v>2776</v>
      </c>
      <c r="I212" s="3" t="s">
        <v>2471</v>
      </c>
      <c r="O212" s="3" t="s">
        <v>184</v>
      </c>
      <c r="Y212" s="3" t="s">
        <v>184</v>
      </c>
      <c r="AA212" s="3" t="s">
        <v>184</v>
      </c>
      <c r="AI212" s="3" t="s">
        <v>187</v>
      </c>
      <c r="AJ212" s="3" t="s">
        <v>188</v>
      </c>
      <c r="AL212" s="3" t="s">
        <v>190</v>
      </c>
      <c r="AM212" s="3">
        <v>2</v>
      </c>
      <c r="AN212" s="3">
        <v>41370</v>
      </c>
      <c r="AO212" s="3">
        <v>41380</v>
      </c>
      <c r="AP212" s="3">
        <v>41370</v>
      </c>
      <c r="AQ212" s="3" t="s">
        <v>193</v>
      </c>
      <c r="AR212" s="3">
        <v>41370</v>
      </c>
      <c r="AS212" s="3">
        <v>375567.65</v>
      </c>
      <c r="AT212" s="3">
        <v>0</v>
      </c>
      <c r="AU212" s="3">
        <v>0</v>
      </c>
      <c r="AV212" s="3">
        <v>375567.65</v>
      </c>
      <c r="AW212" s="3" t="s">
        <v>132</v>
      </c>
      <c r="AX212" s="3" t="s">
        <v>1894</v>
      </c>
      <c r="AY212" s="3" t="s">
        <v>137</v>
      </c>
      <c r="BA212" s="3" t="s">
        <v>2777</v>
      </c>
      <c r="BB212" s="3" t="s">
        <v>146</v>
      </c>
      <c r="BC212" s="3" t="s">
        <v>153</v>
      </c>
      <c r="BT212" s="3" t="s">
        <v>2778</v>
      </c>
      <c r="BU212" s="3" t="s">
        <v>187</v>
      </c>
      <c r="BV212" s="3" t="s">
        <v>277</v>
      </c>
      <c r="BX212" s="4" t="s">
        <v>1662</v>
      </c>
    </row>
    <row r="213" spans="1:76" ht="14.25" customHeight="1" x14ac:dyDescent="0.3">
      <c r="A213" s="3" t="s">
        <v>152</v>
      </c>
      <c r="B213" s="3" t="s">
        <v>153</v>
      </c>
      <c r="C213" s="3" t="s">
        <v>252</v>
      </c>
      <c r="E213" s="3" t="s">
        <v>212</v>
      </c>
      <c r="F213" s="3" t="s">
        <v>1660</v>
      </c>
      <c r="G213" s="3" t="s">
        <v>352</v>
      </c>
      <c r="H213" s="3" t="s">
        <v>2779</v>
      </c>
      <c r="I213" s="3" t="s">
        <v>2471</v>
      </c>
      <c r="O213" s="3" t="s">
        <v>184</v>
      </c>
      <c r="Y213" s="3" t="s">
        <v>184</v>
      </c>
      <c r="AA213" s="3" t="s">
        <v>184</v>
      </c>
      <c r="AI213" s="3" t="s">
        <v>187</v>
      </c>
      <c r="AJ213" s="3" t="s">
        <v>188</v>
      </c>
      <c r="AL213" s="3" t="s">
        <v>190</v>
      </c>
      <c r="AM213" s="3">
        <v>0</v>
      </c>
      <c r="AN213" s="3">
        <v>20700</v>
      </c>
      <c r="AO213" s="3">
        <v>21000</v>
      </c>
      <c r="AP213" s="3">
        <v>20700</v>
      </c>
      <c r="AQ213" s="3" t="s">
        <v>193</v>
      </c>
      <c r="AR213" s="3">
        <v>20700</v>
      </c>
      <c r="AS213" s="3">
        <v>100000</v>
      </c>
      <c r="AT213" s="3">
        <v>0</v>
      </c>
      <c r="AU213" s="3">
        <v>0</v>
      </c>
      <c r="AV213" s="3">
        <v>100000</v>
      </c>
      <c r="AW213" s="3" t="s">
        <v>132</v>
      </c>
      <c r="AX213" s="3" t="s">
        <v>1894</v>
      </c>
      <c r="AY213" s="3" t="s">
        <v>137</v>
      </c>
      <c r="BB213" s="3" t="s">
        <v>146</v>
      </c>
      <c r="BC213" s="3" t="s">
        <v>153</v>
      </c>
      <c r="BT213" s="3" t="s">
        <v>2780</v>
      </c>
      <c r="BU213" s="3" t="s">
        <v>187</v>
      </c>
      <c r="BV213" s="3" t="s">
        <v>277</v>
      </c>
      <c r="BX213" s="4" t="s">
        <v>1662</v>
      </c>
    </row>
    <row r="214" spans="1:76" ht="14.25" customHeight="1" x14ac:dyDescent="0.3">
      <c r="A214" s="3" t="s">
        <v>152</v>
      </c>
      <c r="B214" s="3" t="s">
        <v>153</v>
      </c>
      <c r="C214" s="3" t="s">
        <v>252</v>
      </c>
      <c r="E214" s="3" t="s">
        <v>212</v>
      </c>
      <c r="F214" s="3" t="s">
        <v>1957</v>
      </c>
      <c r="G214" s="3" t="s">
        <v>178</v>
      </c>
      <c r="H214" s="3" t="s">
        <v>2781</v>
      </c>
      <c r="I214" s="3" t="s">
        <v>259</v>
      </c>
      <c r="O214" s="3" t="s">
        <v>184</v>
      </c>
      <c r="Y214" s="3" t="s">
        <v>184</v>
      </c>
      <c r="Z214" s="3" t="s">
        <v>184</v>
      </c>
      <c r="AH214" s="3">
        <v>1000</v>
      </c>
      <c r="AI214" s="3" t="s">
        <v>187</v>
      </c>
      <c r="AJ214" s="3" t="s">
        <v>188</v>
      </c>
      <c r="AL214" s="3" t="s">
        <v>190</v>
      </c>
      <c r="AM214" s="3">
        <v>20</v>
      </c>
      <c r="AN214" s="3">
        <v>20000</v>
      </c>
      <c r="AO214" s="3">
        <v>20080</v>
      </c>
      <c r="AP214" s="3">
        <v>20000</v>
      </c>
      <c r="AQ214" s="3" t="s">
        <v>193</v>
      </c>
      <c r="AR214" s="3">
        <v>44092</v>
      </c>
      <c r="AS214" s="3">
        <v>181085.84</v>
      </c>
      <c r="AT214" s="3">
        <v>0</v>
      </c>
      <c r="AU214" s="3">
        <v>0</v>
      </c>
      <c r="AV214" s="3">
        <v>181085.84</v>
      </c>
      <c r="AW214" s="3" t="s">
        <v>132</v>
      </c>
      <c r="AX214" s="3" t="s">
        <v>1958</v>
      </c>
      <c r="AY214" s="3" t="s">
        <v>137</v>
      </c>
      <c r="BA214" s="3" t="s">
        <v>2782</v>
      </c>
      <c r="BB214" s="3" t="s">
        <v>146</v>
      </c>
      <c r="BC214" s="3" t="s">
        <v>153</v>
      </c>
      <c r="BE214" s="3" t="s">
        <v>1959</v>
      </c>
      <c r="BF214" s="3" t="s">
        <v>143</v>
      </c>
      <c r="BH214" s="3" t="s">
        <v>365</v>
      </c>
      <c r="BI214" s="3" t="s">
        <v>146</v>
      </c>
      <c r="BJ214" s="3" t="s">
        <v>366</v>
      </c>
      <c r="BK214" s="3" t="s">
        <v>147</v>
      </c>
      <c r="BL214" s="3">
        <v>181085.84</v>
      </c>
      <c r="BM214" s="3">
        <v>0</v>
      </c>
      <c r="BN214" s="3">
        <v>181085.84</v>
      </c>
      <c r="BO214" s="3">
        <v>20000</v>
      </c>
      <c r="BP214" s="3">
        <v>20080</v>
      </c>
      <c r="BQ214" s="3">
        <v>20</v>
      </c>
      <c r="BR214" s="3" t="s">
        <v>155</v>
      </c>
      <c r="BS214" s="3" t="s">
        <v>156</v>
      </c>
      <c r="BT214" s="3" t="s">
        <v>2783</v>
      </c>
      <c r="BU214" s="3" t="s">
        <v>184</v>
      </c>
      <c r="BV214" s="3" t="s">
        <v>204</v>
      </c>
      <c r="BW214" s="3" t="s">
        <v>204</v>
      </c>
      <c r="BX214" s="4" t="s">
        <v>1952</v>
      </c>
    </row>
    <row r="215" spans="1:76" ht="14.25" customHeight="1" x14ac:dyDescent="0.3">
      <c r="A215" s="3" t="s">
        <v>152</v>
      </c>
      <c r="B215" s="3" t="s">
        <v>153</v>
      </c>
      <c r="C215" s="3" t="s">
        <v>252</v>
      </c>
      <c r="E215" s="3" t="s">
        <v>212</v>
      </c>
      <c r="F215" s="3" t="s">
        <v>1971</v>
      </c>
      <c r="G215" s="3" t="s">
        <v>178</v>
      </c>
      <c r="H215" s="3" t="s">
        <v>2784</v>
      </c>
      <c r="I215" s="3" t="s">
        <v>1671</v>
      </c>
      <c r="Y215" s="3" t="s">
        <v>184</v>
      </c>
      <c r="AA215" s="3" t="s">
        <v>184</v>
      </c>
      <c r="AB215" s="3" t="s">
        <v>184</v>
      </c>
      <c r="AI215" s="3" t="s">
        <v>187</v>
      </c>
      <c r="AJ215" s="3" t="s">
        <v>188</v>
      </c>
      <c r="AL215" s="3" t="s">
        <v>190</v>
      </c>
      <c r="AM215" s="3">
        <v>1</v>
      </c>
      <c r="AN215" s="3">
        <v>20700</v>
      </c>
      <c r="AO215" s="3">
        <v>20710</v>
      </c>
      <c r="AP215" s="3">
        <v>20700</v>
      </c>
      <c r="AQ215" s="3" t="s">
        <v>193</v>
      </c>
      <c r="AR215" s="3">
        <v>45635.22</v>
      </c>
      <c r="AS215" s="3">
        <v>188405.01</v>
      </c>
      <c r="AT215" s="3">
        <v>0</v>
      </c>
      <c r="AU215" s="3">
        <v>0</v>
      </c>
      <c r="AV215" s="3">
        <v>188405.01</v>
      </c>
      <c r="AW215" s="3" t="s">
        <v>132</v>
      </c>
      <c r="AX215" s="3" t="s">
        <v>1972</v>
      </c>
      <c r="AY215" s="3" t="s">
        <v>137</v>
      </c>
      <c r="BA215" s="3" t="s">
        <v>2785</v>
      </c>
      <c r="BB215" s="3" t="s">
        <v>146</v>
      </c>
      <c r="BC215" s="3" t="s">
        <v>153</v>
      </c>
      <c r="BE215" s="3" t="s">
        <v>1959</v>
      </c>
      <c r="BF215" s="3" t="s">
        <v>143</v>
      </c>
      <c r="BH215" s="3" t="s">
        <v>365</v>
      </c>
      <c r="BI215" s="3" t="s">
        <v>146</v>
      </c>
      <c r="BJ215" s="3" t="s">
        <v>366</v>
      </c>
      <c r="BK215" s="3" t="s">
        <v>147</v>
      </c>
      <c r="BL215" s="3">
        <v>215786.14</v>
      </c>
      <c r="BM215" s="3">
        <v>27381.13</v>
      </c>
      <c r="BN215" s="3">
        <v>188405.01</v>
      </c>
      <c r="BO215" s="3">
        <v>20700</v>
      </c>
      <c r="BP215" s="3">
        <v>20710</v>
      </c>
      <c r="BQ215" s="3">
        <v>1</v>
      </c>
      <c r="BR215" s="3" t="s">
        <v>155</v>
      </c>
      <c r="BS215" s="3" t="s">
        <v>156</v>
      </c>
      <c r="BT215" s="3" t="s">
        <v>2787</v>
      </c>
      <c r="BU215" s="3" t="s">
        <v>184</v>
      </c>
      <c r="BV215" s="3" t="s">
        <v>204</v>
      </c>
      <c r="BW215" s="3" t="s">
        <v>204</v>
      </c>
      <c r="BX215" s="4" t="s">
        <v>1973</v>
      </c>
    </row>
    <row r="216" spans="1:76" ht="14.25" customHeight="1" x14ac:dyDescent="0.3">
      <c r="A216" s="3" t="s">
        <v>152</v>
      </c>
      <c r="B216" s="3" t="s">
        <v>153</v>
      </c>
      <c r="C216" s="3" t="s">
        <v>252</v>
      </c>
      <c r="E216" s="3" t="s">
        <v>212</v>
      </c>
      <c r="F216" s="3" t="s">
        <v>1982</v>
      </c>
      <c r="G216" s="3" t="s">
        <v>178</v>
      </c>
      <c r="H216" s="3" t="s">
        <v>2788</v>
      </c>
      <c r="I216" s="3" t="s">
        <v>1671</v>
      </c>
      <c r="Y216" s="3" t="s">
        <v>184</v>
      </c>
      <c r="AA216" s="3" t="s">
        <v>184</v>
      </c>
      <c r="AB216" s="3" t="s">
        <v>184</v>
      </c>
      <c r="AI216" s="3" t="s">
        <v>187</v>
      </c>
      <c r="AJ216" s="3" t="s">
        <v>188</v>
      </c>
      <c r="AL216" s="3" t="s">
        <v>190</v>
      </c>
      <c r="AM216" s="3">
        <v>6</v>
      </c>
      <c r="AN216" s="3">
        <v>124200</v>
      </c>
      <c r="AO216" s="3">
        <v>124260</v>
      </c>
      <c r="AP216" s="3">
        <v>124200</v>
      </c>
      <c r="AQ216" s="3" t="s">
        <v>193</v>
      </c>
      <c r="AR216" s="3">
        <v>273811.32</v>
      </c>
      <c r="AS216" s="3">
        <v>1035006.79</v>
      </c>
      <c r="AT216" s="3">
        <v>0</v>
      </c>
      <c r="AU216" s="3">
        <v>0</v>
      </c>
      <c r="AV216" s="3">
        <v>1035006.79</v>
      </c>
      <c r="AW216" s="3" t="s">
        <v>132</v>
      </c>
      <c r="AX216" s="3" t="s">
        <v>1916</v>
      </c>
      <c r="AY216" s="3" t="s">
        <v>137</v>
      </c>
      <c r="BA216" s="3" t="s">
        <v>2789</v>
      </c>
      <c r="BB216" s="3" t="s">
        <v>146</v>
      </c>
      <c r="BC216" s="3" t="s">
        <v>153</v>
      </c>
      <c r="BD216" s="3" t="s">
        <v>291</v>
      </c>
      <c r="BE216" s="3" t="s">
        <v>1983</v>
      </c>
      <c r="BF216" s="3" t="s">
        <v>143</v>
      </c>
      <c r="BH216" s="3" t="s">
        <v>365</v>
      </c>
      <c r="BI216" s="3" t="s">
        <v>146</v>
      </c>
      <c r="BJ216" s="3" t="s">
        <v>366</v>
      </c>
      <c r="BK216" s="3" t="s">
        <v>147</v>
      </c>
      <c r="BL216" s="3">
        <v>1199293.58</v>
      </c>
      <c r="BM216" s="3">
        <v>164286.79</v>
      </c>
      <c r="BN216" s="3">
        <v>1035006.79</v>
      </c>
      <c r="BO216" s="3">
        <v>124200</v>
      </c>
      <c r="BP216" s="3">
        <v>124260</v>
      </c>
      <c r="BQ216" s="3">
        <v>6</v>
      </c>
      <c r="BR216" s="3" t="s">
        <v>155</v>
      </c>
      <c r="BS216" s="3" t="s">
        <v>156</v>
      </c>
      <c r="BT216" s="3" t="s">
        <v>2790</v>
      </c>
      <c r="BU216" s="3" t="s">
        <v>184</v>
      </c>
      <c r="BV216" s="3" t="s">
        <v>204</v>
      </c>
      <c r="BW216" s="3" t="s">
        <v>204</v>
      </c>
      <c r="BX216" s="4" t="s">
        <v>1986</v>
      </c>
    </row>
    <row r="217" spans="1:76" ht="14.25" customHeight="1" x14ac:dyDescent="0.3">
      <c r="A217" s="3" t="s">
        <v>177</v>
      </c>
      <c r="B217" s="3" t="s">
        <v>179</v>
      </c>
      <c r="C217" s="3" t="s">
        <v>727</v>
      </c>
      <c r="D217" s="3" t="s">
        <v>729</v>
      </c>
      <c r="E217" s="3" t="s">
        <v>297</v>
      </c>
      <c r="F217" s="3" t="s">
        <v>1993</v>
      </c>
      <c r="G217" s="3" t="s">
        <v>178</v>
      </c>
      <c r="H217" s="3" t="s">
        <v>2772</v>
      </c>
      <c r="I217" s="3" t="s">
        <v>2773</v>
      </c>
      <c r="J217" s="3" t="s">
        <v>184</v>
      </c>
      <c r="Y217" s="3" t="s">
        <v>184</v>
      </c>
      <c r="Z217" s="3" t="s">
        <v>184</v>
      </c>
      <c r="AB217" s="3" t="s">
        <v>184</v>
      </c>
      <c r="AH217" s="3">
        <v>69</v>
      </c>
      <c r="AI217" s="3" t="s">
        <v>187</v>
      </c>
      <c r="AJ217" s="3" t="s">
        <v>188</v>
      </c>
      <c r="AL217" s="3" t="s">
        <v>518</v>
      </c>
      <c r="AM217" s="3">
        <v>275</v>
      </c>
      <c r="AN217" s="3">
        <v>18975</v>
      </c>
      <c r="AO217" s="3">
        <v>19250</v>
      </c>
      <c r="AP217" s="3">
        <v>18975</v>
      </c>
      <c r="AQ217" s="3" t="s">
        <v>193</v>
      </c>
      <c r="AR217" s="3">
        <v>18975</v>
      </c>
      <c r="AS217" s="3">
        <v>87615</v>
      </c>
      <c r="AT217" s="3">
        <v>0</v>
      </c>
      <c r="AU217" s="3">
        <v>0</v>
      </c>
      <c r="AV217" s="3">
        <v>87615</v>
      </c>
      <c r="AW217" s="3" t="s">
        <v>205</v>
      </c>
      <c r="AX217" s="3" t="s">
        <v>1994</v>
      </c>
      <c r="AY217" s="3" t="s">
        <v>137</v>
      </c>
      <c r="BA217" s="3" t="s">
        <v>2791</v>
      </c>
      <c r="BB217" s="3" t="s">
        <v>146</v>
      </c>
      <c r="BC217" s="3" t="s">
        <v>179</v>
      </c>
      <c r="BD217" s="3" t="s">
        <v>140</v>
      </c>
      <c r="BE217" s="3" t="s">
        <v>1996</v>
      </c>
      <c r="BF217" s="3" t="s">
        <v>143</v>
      </c>
      <c r="BH217" s="3" t="s">
        <v>293</v>
      </c>
      <c r="BI217" s="3" t="s">
        <v>146</v>
      </c>
      <c r="BK217" s="3" t="s">
        <v>294</v>
      </c>
      <c r="BL217" s="3">
        <v>87615</v>
      </c>
      <c r="BM217" s="3">
        <v>0</v>
      </c>
      <c r="BN217" s="3">
        <v>87615</v>
      </c>
      <c r="BO217" s="3">
        <v>18975</v>
      </c>
      <c r="BP217" s="3">
        <v>19250</v>
      </c>
      <c r="BQ217" s="3">
        <v>275</v>
      </c>
      <c r="BR217" s="3" t="s">
        <v>714</v>
      </c>
      <c r="BS217" s="3" t="s">
        <v>716</v>
      </c>
      <c r="BT217" s="3" t="s">
        <v>2792</v>
      </c>
      <c r="BU217" s="3" t="s">
        <v>184</v>
      </c>
      <c r="BV217" s="3" t="s">
        <v>204</v>
      </c>
      <c r="BW217" s="3" t="s">
        <v>204</v>
      </c>
      <c r="BX217" s="4" t="s">
        <v>1297</v>
      </c>
    </row>
    <row r="218" spans="1:76" ht="14.25" customHeight="1" x14ac:dyDescent="0.3">
      <c r="A218" s="3" t="s">
        <v>177</v>
      </c>
      <c r="B218" s="3" t="s">
        <v>179</v>
      </c>
      <c r="C218" s="3" t="s">
        <v>727</v>
      </c>
      <c r="D218" s="3" t="s">
        <v>729</v>
      </c>
      <c r="E218" s="3" t="s">
        <v>212</v>
      </c>
      <c r="F218" s="3" t="s">
        <v>2026</v>
      </c>
      <c r="G218" s="3" t="s">
        <v>178</v>
      </c>
      <c r="H218" s="3" t="s">
        <v>2181</v>
      </c>
      <c r="I218" s="3" t="s">
        <v>1314</v>
      </c>
      <c r="J218" s="3" t="s">
        <v>184</v>
      </c>
      <c r="Z218" s="3" t="s">
        <v>184</v>
      </c>
      <c r="AB218" s="3" t="s">
        <v>184</v>
      </c>
      <c r="AI218" s="3" t="s">
        <v>187</v>
      </c>
      <c r="AJ218" s="3" t="s">
        <v>188</v>
      </c>
      <c r="AL218" s="3" t="s">
        <v>518</v>
      </c>
      <c r="AM218" s="3">
        <v>275</v>
      </c>
      <c r="AN218" s="3">
        <v>18975</v>
      </c>
      <c r="AO218" s="3">
        <v>19320</v>
      </c>
      <c r="AP218" s="3">
        <v>18975</v>
      </c>
      <c r="AQ218" s="3" t="s">
        <v>193</v>
      </c>
      <c r="AR218" s="3">
        <v>41832.71</v>
      </c>
      <c r="AS218" s="3">
        <v>161662.51999999999</v>
      </c>
      <c r="AT218" s="3">
        <v>0</v>
      </c>
      <c r="AU218" s="3">
        <v>0</v>
      </c>
      <c r="AV218" s="3">
        <v>161662.51999999999</v>
      </c>
      <c r="AW218" s="3" t="s">
        <v>205</v>
      </c>
      <c r="AX218" s="3" t="s">
        <v>2029</v>
      </c>
      <c r="AY218" s="3" t="s">
        <v>137</v>
      </c>
      <c r="BA218" s="3" t="s">
        <v>2793</v>
      </c>
      <c r="BB218" s="3" t="s">
        <v>146</v>
      </c>
      <c r="BC218" s="3" t="s">
        <v>179</v>
      </c>
      <c r="BD218" s="3" t="s">
        <v>140</v>
      </c>
      <c r="BE218" s="3" t="s">
        <v>2032</v>
      </c>
      <c r="BF218" s="3" t="s">
        <v>143</v>
      </c>
      <c r="BH218" s="3" t="s">
        <v>1321</v>
      </c>
      <c r="BI218" s="3" t="s">
        <v>146</v>
      </c>
      <c r="BK218" s="3" t="s">
        <v>556</v>
      </c>
      <c r="BL218" s="3">
        <v>161662.51999999999</v>
      </c>
      <c r="BM218" s="3">
        <v>0</v>
      </c>
      <c r="BN218" s="3">
        <v>161662.51999999999</v>
      </c>
      <c r="BO218" s="3">
        <v>18975</v>
      </c>
      <c r="BP218" s="3">
        <v>19320</v>
      </c>
      <c r="BQ218" s="3">
        <v>275</v>
      </c>
      <c r="BR218" s="3" t="s">
        <v>714</v>
      </c>
      <c r="BS218" s="3" t="s">
        <v>716</v>
      </c>
      <c r="BT218" s="3" t="s">
        <v>2794</v>
      </c>
      <c r="BU218" s="3" t="s">
        <v>184</v>
      </c>
      <c r="BV218" s="3" t="s">
        <v>204</v>
      </c>
      <c r="BW218" s="3" t="s">
        <v>204</v>
      </c>
      <c r="BX218" s="4" t="s">
        <v>909</v>
      </c>
    </row>
    <row r="219" spans="1:76" ht="14.25" customHeight="1" x14ac:dyDescent="0.3">
      <c r="A219" s="3" t="s">
        <v>177</v>
      </c>
      <c r="B219" s="3" t="s">
        <v>179</v>
      </c>
      <c r="C219" s="3" t="s">
        <v>727</v>
      </c>
      <c r="D219" s="3" t="s">
        <v>729</v>
      </c>
      <c r="E219" s="3" t="s">
        <v>212</v>
      </c>
      <c r="F219" s="3" t="s">
        <v>2044</v>
      </c>
      <c r="G219" s="3" t="s">
        <v>178</v>
      </c>
      <c r="H219" s="3" t="s">
        <v>2181</v>
      </c>
      <c r="I219" s="3" t="s">
        <v>1314</v>
      </c>
      <c r="J219" s="3" t="s">
        <v>184</v>
      </c>
      <c r="Z219" s="3" t="s">
        <v>184</v>
      </c>
      <c r="AB219" s="3" t="s">
        <v>184</v>
      </c>
      <c r="AI219" s="3" t="s">
        <v>187</v>
      </c>
      <c r="AJ219" s="3" t="s">
        <v>188</v>
      </c>
      <c r="AL219" s="3" t="s">
        <v>518</v>
      </c>
      <c r="AM219" s="3">
        <v>275</v>
      </c>
      <c r="AN219" s="3">
        <v>18975</v>
      </c>
      <c r="AO219" s="3">
        <v>19330</v>
      </c>
      <c r="AP219" s="3">
        <v>18975</v>
      </c>
      <c r="AQ219" s="3" t="s">
        <v>193</v>
      </c>
      <c r="AR219" s="3">
        <v>41832.71</v>
      </c>
      <c r="AS219" s="3">
        <v>149531.04</v>
      </c>
      <c r="AT219" s="3">
        <v>0</v>
      </c>
      <c r="AU219" s="3">
        <v>0</v>
      </c>
      <c r="AV219" s="3">
        <v>149531.04</v>
      </c>
      <c r="AW219" s="3" t="s">
        <v>205</v>
      </c>
      <c r="AX219" s="3" t="s">
        <v>2045</v>
      </c>
      <c r="AY219" s="3" t="s">
        <v>137</v>
      </c>
      <c r="BA219" s="3" t="s">
        <v>2795</v>
      </c>
      <c r="BB219" s="3" t="s">
        <v>146</v>
      </c>
      <c r="BC219" s="3" t="s">
        <v>179</v>
      </c>
      <c r="BE219" s="3" t="s">
        <v>2046</v>
      </c>
      <c r="BF219" s="3" t="s">
        <v>143</v>
      </c>
      <c r="BH219" s="3" t="s">
        <v>1321</v>
      </c>
      <c r="BI219" s="3" t="s">
        <v>146</v>
      </c>
      <c r="BK219" s="3" t="s">
        <v>294</v>
      </c>
      <c r="BL219" s="3">
        <v>149531.04</v>
      </c>
      <c r="BM219" s="3">
        <v>0</v>
      </c>
      <c r="BN219" s="3">
        <v>149531.04</v>
      </c>
      <c r="BO219" s="3">
        <v>18975</v>
      </c>
      <c r="BP219" s="3">
        <v>19330</v>
      </c>
      <c r="BQ219" s="3">
        <v>275</v>
      </c>
      <c r="BR219" s="3" t="s">
        <v>714</v>
      </c>
      <c r="BS219" s="3" t="s">
        <v>716</v>
      </c>
      <c r="BT219" s="3" t="s">
        <v>2796</v>
      </c>
      <c r="BU219" s="3" t="s">
        <v>184</v>
      </c>
      <c r="BV219" s="3" t="s">
        <v>204</v>
      </c>
      <c r="BW219" s="3" t="s">
        <v>204</v>
      </c>
      <c r="BX219" s="4" t="s">
        <v>935</v>
      </c>
    </row>
    <row r="220" spans="1:76" ht="14.25" customHeight="1" x14ac:dyDescent="0.3">
      <c r="A220" s="3" t="s">
        <v>152</v>
      </c>
      <c r="B220" s="3" t="s">
        <v>153</v>
      </c>
      <c r="C220" s="3" t="s">
        <v>252</v>
      </c>
      <c r="E220" s="3" t="s">
        <v>212</v>
      </c>
      <c r="F220" s="3" t="s">
        <v>2065</v>
      </c>
      <c r="G220" s="3" t="s">
        <v>178</v>
      </c>
      <c r="H220" s="3" t="s">
        <v>2797</v>
      </c>
      <c r="I220" s="3" t="s">
        <v>605</v>
      </c>
      <c r="O220" s="3" t="s">
        <v>184</v>
      </c>
      <c r="U220" s="3" t="s">
        <v>184</v>
      </c>
      <c r="Y220" s="3" t="s">
        <v>184</v>
      </c>
      <c r="Z220" s="3" t="s">
        <v>184</v>
      </c>
      <c r="AB220" s="3" t="s">
        <v>184</v>
      </c>
      <c r="AI220" s="3" t="s">
        <v>187</v>
      </c>
      <c r="AJ220" s="3" t="s">
        <v>188</v>
      </c>
      <c r="AL220" s="3" t="s">
        <v>190</v>
      </c>
      <c r="AM220" s="3">
        <v>275</v>
      </c>
      <c r="AN220" s="3">
        <v>18975</v>
      </c>
      <c r="AO220" s="3">
        <v>19170</v>
      </c>
      <c r="AP220" s="3">
        <v>18975</v>
      </c>
      <c r="AQ220" s="3" t="s">
        <v>193</v>
      </c>
      <c r="AR220" s="3">
        <v>41832.29</v>
      </c>
      <c r="AS220" s="3">
        <v>146182.92000000001</v>
      </c>
      <c r="AT220" s="3">
        <v>0</v>
      </c>
      <c r="AU220" s="3">
        <v>0</v>
      </c>
      <c r="AV220" s="3">
        <v>146182.92000000001</v>
      </c>
      <c r="AW220" s="3" t="s">
        <v>132</v>
      </c>
      <c r="AX220" s="3" t="s">
        <v>2066</v>
      </c>
      <c r="AY220" s="3" t="s">
        <v>137</v>
      </c>
      <c r="BA220" s="3" t="s">
        <v>2798</v>
      </c>
      <c r="BB220" s="3" t="s">
        <v>146</v>
      </c>
      <c r="BC220" s="3" t="s">
        <v>153</v>
      </c>
      <c r="BE220" s="3" t="s">
        <v>2068</v>
      </c>
      <c r="BF220" s="3" t="s">
        <v>143</v>
      </c>
      <c r="BH220" s="3" t="s">
        <v>365</v>
      </c>
      <c r="BI220" s="3" t="s">
        <v>146</v>
      </c>
      <c r="BJ220" s="3" t="s">
        <v>366</v>
      </c>
      <c r="BK220" s="3" t="s">
        <v>147</v>
      </c>
      <c r="BL220" s="3">
        <v>171282.29</v>
      </c>
      <c r="BM220" s="3">
        <v>25099.37</v>
      </c>
      <c r="BN220" s="3">
        <v>146182.92000000001</v>
      </c>
      <c r="BO220" s="3">
        <v>18975</v>
      </c>
      <c r="BP220" s="3">
        <v>19170</v>
      </c>
      <c r="BQ220" s="3">
        <v>275</v>
      </c>
      <c r="BR220" s="3" t="s">
        <v>155</v>
      </c>
      <c r="BS220" s="3" t="s">
        <v>156</v>
      </c>
      <c r="BT220" s="3" t="s">
        <v>2799</v>
      </c>
      <c r="BU220" s="3" t="s">
        <v>184</v>
      </c>
      <c r="BV220" s="3" t="s">
        <v>204</v>
      </c>
      <c r="BW220" s="3" t="s">
        <v>204</v>
      </c>
      <c r="BX220" s="4" t="s">
        <v>1974</v>
      </c>
    </row>
    <row r="221" spans="1:76" ht="14.25" customHeight="1" x14ac:dyDescent="0.3">
      <c r="A221" s="3" t="s">
        <v>152</v>
      </c>
      <c r="B221" s="3" t="s">
        <v>153</v>
      </c>
      <c r="C221" s="3" t="s">
        <v>252</v>
      </c>
      <c r="E221" s="3" t="s">
        <v>212</v>
      </c>
      <c r="F221" s="3" t="s">
        <v>2078</v>
      </c>
      <c r="G221" s="3" t="s">
        <v>178</v>
      </c>
      <c r="H221" s="3" t="s">
        <v>2800</v>
      </c>
      <c r="I221" s="3" t="s">
        <v>605</v>
      </c>
      <c r="O221" s="3" t="s">
        <v>184</v>
      </c>
      <c r="U221" s="3" t="s">
        <v>184</v>
      </c>
      <c r="Y221" s="3" t="s">
        <v>184</v>
      </c>
      <c r="Z221" s="3" t="s">
        <v>184</v>
      </c>
      <c r="AB221" s="3" t="s">
        <v>184</v>
      </c>
      <c r="AI221" s="3" t="s">
        <v>187</v>
      </c>
      <c r="AJ221" s="3" t="s">
        <v>188</v>
      </c>
      <c r="AL221" s="3" t="s">
        <v>190</v>
      </c>
      <c r="AM221" s="3">
        <v>20</v>
      </c>
      <c r="AN221" s="3">
        <v>20000</v>
      </c>
      <c r="AO221" s="3">
        <v>20110</v>
      </c>
      <c r="AP221" s="3">
        <v>20000</v>
      </c>
      <c r="AQ221" s="3" t="s">
        <v>193</v>
      </c>
      <c r="AR221" s="3">
        <v>44092</v>
      </c>
      <c r="AS221" s="3">
        <v>182408.6</v>
      </c>
      <c r="AT221" s="3">
        <v>0</v>
      </c>
      <c r="AU221" s="3">
        <v>0</v>
      </c>
      <c r="AV221" s="3">
        <v>182408.6</v>
      </c>
      <c r="AW221" s="3" t="s">
        <v>132</v>
      </c>
      <c r="AX221" s="3" t="s">
        <v>2066</v>
      </c>
      <c r="AY221" s="3" t="s">
        <v>137</v>
      </c>
      <c r="BA221" s="3" t="s">
        <v>2801</v>
      </c>
      <c r="BB221" s="3" t="s">
        <v>146</v>
      </c>
      <c r="BC221" s="3" t="s">
        <v>153</v>
      </c>
      <c r="BE221" s="3" t="s">
        <v>2081</v>
      </c>
      <c r="BF221" s="3" t="s">
        <v>143</v>
      </c>
      <c r="BH221" s="3" t="s">
        <v>365</v>
      </c>
      <c r="BI221" s="3" t="s">
        <v>146</v>
      </c>
      <c r="BJ221" s="3" t="s">
        <v>366</v>
      </c>
      <c r="BK221" s="3" t="s">
        <v>147</v>
      </c>
      <c r="BL221" s="3">
        <v>182408.6</v>
      </c>
      <c r="BM221" s="3">
        <v>0</v>
      </c>
      <c r="BN221" s="3">
        <v>182408.6</v>
      </c>
      <c r="BO221" s="3">
        <v>20000</v>
      </c>
      <c r="BP221" s="3">
        <v>20110</v>
      </c>
      <c r="BQ221" s="3">
        <v>20</v>
      </c>
      <c r="BR221" s="3" t="s">
        <v>155</v>
      </c>
      <c r="BS221" s="3" t="s">
        <v>156</v>
      </c>
      <c r="BT221" s="3" t="s">
        <v>2802</v>
      </c>
      <c r="BU221" s="3" t="s">
        <v>184</v>
      </c>
      <c r="BV221" s="3" t="s">
        <v>204</v>
      </c>
      <c r="BW221" s="3" t="s">
        <v>204</v>
      </c>
      <c r="BX221" s="4" t="s">
        <v>1961</v>
      </c>
    </row>
    <row r="222" spans="1:76" ht="14.25" customHeight="1" x14ac:dyDescent="0.3">
      <c r="A222" s="3" t="s">
        <v>152</v>
      </c>
      <c r="B222" s="3" t="s">
        <v>153</v>
      </c>
      <c r="C222" s="3" t="s">
        <v>252</v>
      </c>
      <c r="E222" s="3" t="s">
        <v>212</v>
      </c>
      <c r="F222" s="3" t="s">
        <v>2091</v>
      </c>
      <c r="G222" s="3" t="s">
        <v>178</v>
      </c>
      <c r="H222" s="3" t="s">
        <v>2803</v>
      </c>
      <c r="I222" s="3" t="s">
        <v>2471</v>
      </c>
      <c r="O222" s="3" t="s">
        <v>184</v>
      </c>
      <c r="Y222" s="3" t="s">
        <v>184</v>
      </c>
      <c r="AA222" s="3" t="s">
        <v>184</v>
      </c>
      <c r="AI222" s="3" t="s">
        <v>187</v>
      </c>
      <c r="AJ222" s="3" t="s">
        <v>188</v>
      </c>
      <c r="AL222" s="3" t="s">
        <v>190</v>
      </c>
      <c r="AM222" s="3">
        <v>2</v>
      </c>
      <c r="AN222" s="3">
        <v>41310</v>
      </c>
      <c r="AO222" s="3">
        <v>41310</v>
      </c>
      <c r="AP222" s="3">
        <v>41310</v>
      </c>
      <c r="AQ222" s="3" t="s">
        <v>193</v>
      </c>
      <c r="AR222" s="3">
        <v>41310</v>
      </c>
      <c r="AS222" s="3">
        <v>385200</v>
      </c>
      <c r="AT222" s="3">
        <v>0</v>
      </c>
      <c r="AU222" s="3">
        <v>0</v>
      </c>
      <c r="AV222" s="3">
        <v>385200</v>
      </c>
      <c r="AW222" s="3" t="s">
        <v>132</v>
      </c>
      <c r="AX222" s="3" t="s">
        <v>2092</v>
      </c>
      <c r="AY222" s="3" t="s">
        <v>137</v>
      </c>
      <c r="BA222" s="3" t="s">
        <v>2804</v>
      </c>
      <c r="BB222" s="3" t="s">
        <v>146</v>
      </c>
      <c r="BC222" s="3" t="s">
        <v>153</v>
      </c>
      <c r="BE222" s="3" t="s">
        <v>2093</v>
      </c>
      <c r="BF222" s="3" t="s">
        <v>143</v>
      </c>
      <c r="BH222" s="3" t="s">
        <v>365</v>
      </c>
      <c r="BI222" s="3" t="s">
        <v>146</v>
      </c>
      <c r="BJ222" s="3" t="s">
        <v>366</v>
      </c>
      <c r="BK222" s="3" t="s">
        <v>147</v>
      </c>
      <c r="BL222" s="3">
        <v>385200</v>
      </c>
      <c r="BM222" s="3">
        <v>0</v>
      </c>
      <c r="BN222" s="3">
        <v>385200</v>
      </c>
      <c r="BO222" s="3">
        <v>41310</v>
      </c>
      <c r="BP222" s="3">
        <v>41310</v>
      </c>
      <c r="BQ222" s="3">
        <v>2</v>
      </c>
      <c r="BR222" s="3" t="s">
        <v>155</v>
      </c>
      <c r="BS222" s="3" t="s">
        <v>156</v>
      </c>
      <c r="BT222" s="3" t="s">
        <v>2805</v>
      </c>
      <c r="BU222" s="3" t="s">
        <v>184</v>
      </c>
      <c r="BV222" s="3" t="s">
        <v>204</v>
      </c>
      <c r="BW222" s="3" t="s">
        <v>204</v>
      </c>
      <c r="BX222" s="4" t="s">
        <v>1926</v>
      </c>
    </row>
    <row r="223" spans="1:76" ht="14.25" customHeight="1" x14ac:dyDescent="0.3">
      <c r="A223" s="3" t="s">
        <v>152</v>
      </c>
      <c r="B223" s="3" t="s">
        <v>153</v>
      </c>
      <c r="C223" s="3" t="s">
        <v>252</v>
      </c>
      <c r="E223" s="3" t="s">
        <v>212</v>
      </c>
      <c r="F223" s="3" t="s">
        <v>1678</v>
      </c>
      <c r="G223" s="3" t="s">
        <v>178</v>
      </c>
      <c r="H223" s="3" t="s">
        <v>2806</v>
      </c>
      <c r="I223" s="3" t="s">
        <v>770</v>
      </c>
      <c r="U223" s="3" t="s">
        <v>184</v>
      </c>
      <c r="Y223" s="3" t="s">
        <v>184</v>
      </c>
      <c r="AA223" s="3" t="s">
        <v>184</v>
      </c>
      <c r="AB223" s="3" t="s">
        <v>184</v>
      </c>
      <c r="AI223" s="3" t="s">
        <v>187</v>
      </c>
      <c r="AJ223" s="3" t="s">
        <v>188</v>
      </c>
      <c r="AL223" s="3" t="s">
        <v>190</v>
      </c>
      <c r="AM223" s="3">
        <v>2</v>
      </c>
      <c r="AN223" s="3">
        <v>41260</v>
      </c>
      <c r="AO223" s="3">
        <v>41260</v>
      </c>
      <c r="AP223" s="3">
        <v>41260</v>
      </c>
      <c r="AQ223" s="3" t="s">
        <v>193</v>
      </c>
      <c r="AR223" s="3">
        <v>41260</v>
      </c>
      <c r="AS223" s="3">
        <v>385200</v>
      </c>
      <c r="AT223" s="3">
        <v>0</v>
      </c>
      <c r="AU223" s="3">
        <v>0</v>
      </c>
      <c r="AV223" s="3">
        <v>385200</v>
      </c>
      <c r="AW223" s="3" t="s">
        <v>132</v>
      </c>
      <c r="AX223" s="3" t="s">
        <v>1960</v>
      </c>
      <c r="AY223" s="3" t="s">
        <v>137</v>
      </c>
      <c r="BA223" s="3" t="s">
        <v>2807</v>
      </c>
      <c r="BB223" s="3" t="s">
        <v>146</v>
      </c>
      <c r="BC223" s="3" t="s">
        <v>153</v>
      </c>
      <c r="BT223" s="3" t="s">
        <v>2808</v>
      </c>
      <c r="BU223" s="3" t="s">
        <v>187</v>
      </c>
      <c r="BV223" s="3" t="s">
        <v>277</v>
      </c>
      <c r="BX223" s="4" t="s">
        <v>1681</v>
      </c>
    </row>
    <row r="224" spans="1:76" ht="14.25" customHeight="1" x14ac:dyDescent="0.3">
      <c r="A224" s="3" t="s">
        <v>152</v>
      </c>
      <c r="B224" s="3" t="s">
        <v>153</v>
      </c>
      <c r="C224" s="3" t="s">
        <v>252</v>
      </c>
      <c r="E224" s="3" t="s">
        <v>212</v>
      </c>
      <c r="F224" s="3" t="s">
        <v>1678</v>
      </c>
      <c r="G224" s="3" t="s">
        <v>352</v>
      </c>
      <c r="H224" s="3" t="s">
        <v>2806</v>
      </c>
      <c r="I224" s="3" t="s">
        <v>770</v>
      </c>
      <c r="U224" s="3" t="s">
        <v>184</v>
      </c>
      <c r="Y224" s="3" t="s">
        <v>184</v>
      </c>
      <c r="AA224" s="3" t="s">
        <v>184</v>
      </c>
      <c r="AB224" s="3" t="s">
        <v>184</v>
      </c>
      <c r="AI224" s="3" t="s">
        <v>187</v>
      </c>
      <c r="AJ224" s="3" t="s">
        <v>188</v>
      </c>
      <c r="AL224" s="3" t="s">
        <v>190</v>
      </c>
      <c r="AM224" s="3">
        <v>0</v>
      </c>
      <c r="AN224" s="3">
        <v>20700</v>
      </c>
      <c r="AO224" s="3">
        <v>20800</v>
      </c>
      <c r="AP224" s="3">
        <v>20700</v>
      </c>
      <c r="AQ224" s="3" t="s">
        <v>193</v>
      </c>
      <c r="AR224" s="3">
        <v>20700</v>
      </c>
      <c r="AS224" s="3">
        <v>50000</v>
      </c>
      <c r="AT224" s="3">
        <v>0</v>
      </c>
      <c r="AU224" s="3">
        <v>0</v>
      </c>
      <c r="AV224" s="3">
        <v>50000</v>
      </c>
      <c r="AW224" s="3" t="s">
        <v>132</v>
      </c>
      <c r="AX224" s="3" t="s">
        <v>1960</v>
      </c>
      <c r="AY224" s="3" t="s">
        <v>137</v>
      </c>
      <c r="BA224" s="3" t="s">
        <v>2807</v>
      </c>
      <c r="BB224" s="3" t="s">
        <v>146</v>
      </c>
      <c r="BC224" s="3" t="s">
        <v>153</v>
      </c>
      <c r="BT224" s="3" t="s">
        <v>2809</v>
      </c>
      <c r="BU224" s="3" t="s">
        <v>187</v>
      </c>
      <c r="BV224" s="3" t="s">
        <v>277</v>
      </c>
      <c r="BX224" s="4" t="s">
        <v>1681</v>
      </c>
    </row>
    <row r="225" spans="1:76" ht="14.25" customHeight="1" x14ac:dyDescent="0.3">
      <c r="A225" s="3" t="s">
        <v>152</v>
      </c>
      <c r="B225" s="3" t="s">
        <v>153</v>
      </c>
      <c r="C225" s="3" t="s">
        <v>252</v>
      </c>
      <c r="E225" s="3" t="s">
        <v>212</v>
      </c>
      <c r="F225" s="3" t="s">
        <v>1695</v>
      </c>
      <c r="G225" s="3" t="s">
        <v>178</v>
      </c>
      <c r="H225" s="3" t="s">
        <v>2810</v>
      </c>
      <c r="I225" s="3" t="s">
        <v>784</v>
      </c>
      <c r="O225" s="3" t="s">
        <v>184</v>
      </c>
      <c r="U225" s="3" t="s">
        <v>184</v>
      </c>
      <c r="Y225" s="3" t="s">
        <v>184</v>
      </c>
      <c r="AA225" s="3" t="s">
        <v>184</v>
      </c>
      <c r="AB225" s="3" t="s">
        <v>184</v>
      </c>
      <c r="AI225" s="3" t="s">
        <v>187</v>
      </c>
      <c r="AJ225" s="3" t="s">
        <v>188</v>
      </c>
      <c r="AL225" s="3" t="s">
        <v>190</v>
      </c>
      <c r="AM225" s="3">
        <v>2</v>
      </c>
      <c r="AN225" s="3">
        <v>41290</v>
      </c>
      <c r="AO225" s="3">
        <v>41290</v>
      </c>
      <c r="AP225" s="3">
        <v>41290</v>
      </c>
      <c r="AQ225" s="3" t="s">
        <v>193</v>
      </c>
      <c r="AR225" s="3">
        <v>91270.44</v>
      </c>
      <c r="AS225" s="3">
        <v>311323.46999999997</v>
      </c>
      <c r="AT225" s="3">
        <v>0</v>
      </c>
      <c r="AU225" s="3">
        <v>0</v>
      </c>
      <c r="AV225" s="3">
        <v>311323.46999999997</v>
      </c>
      <c r="AW225" s="3" t="s">
        <v>132</v>
      </c>
      <c r="AX225" s="3" t="s">
        <v>2811</v>
      </c>
      <c r="AY225" s="3" t="s">
        <v>137</v>
      </c>
      <c r="BA225" s="3" t="s">
        <v>2812</v>
      </c>
      <c r="BB225" s="3" t="s">
        <v>146</v>
      </c>
      <c r="BC225" s="3" t="s">
        <v>153</v>
      </c>
      <c r="BT225" s="3" t="s">
        <v>2813</v>
      </c>
      <c r="BU225" s="3" t="s">
        <v>187</v>
      </c>
      <c r="BV225" s="3" t="s">
        <v>277</v>
      </c>
      <c r="BX225" s="4" t="s">
        <v>1697</v>
      </c>
    </row>
    <row r="226" spans="1:76" ht="14.25" customHeight="1" x14ac:dyDescent="0.3">
      <c r="A226" s="3" t="s">
        <v>152</v>
      </c>
      <c r="B226" s="3" t="s">
        <v>153</v>
      </c>
      <c r="C226" s="3" t="s">
        <v>252</v>
      </c>
      <c r="E226" s="3" t="s">
        <v>212</v>
      </c>
      <c r="F226" s="3" t="s">
        <v>1695</v>
      </c>
      <c r="G226" s="3" t="s">
        <v>352</v>
      </c>
      <c r="H226" s="3" t="s">
        <v>2814</v>
      </c>
      <c r="I226" s="3" t="s">
        <v>784</v>
      </c>
      <c r="O226" s="3" t="s">
        <v>184</v>
      </c>
      <c r="U226" s="3" t="s">
        <v>184</v>
      </c>
      <c r="Y226" s="3" t="s">
        <v>184</v>
      </c>
      <c r="AA226" s="3" t="s">
        <v>184</v>
      </c>
      <c r="AB226" s="3" t="s">
        <v>184</v>
      </c>
      <c r="AI226" s="3" t="s">
        <v>187</v>
      </c>
      <c r="AJ226" s="3" t="s">
        <v>188</v>
      </c>
      <c r="AL226" s="3" t="s">
        <v>190</v>
      </c>
      <c r="AM226" s="3">
        <v>0</v>
      </c>
      <c r="AN226" s="3">
        <v>20700</v>
      </c>
      <c r="AO226" s="3">
        <v>20750</v>
      </c>
      <c r="AP226" s="3">
        <v>20700</v>
      </c>
      <c r="AQ226" s="3" t="s">
        <v>193</v>
      </c>
      <c r="AR226" s="3">
        <v>20700</v>
      </c>
      <c r="AS226" s="3">
        <v>50000</v>
      </c>
      <c r="AT226" s="3">
        <v>0</v>
      </c>
      <c r="AU226" s="3">
        <v>0</v>
      </c>
      <c r="AV226" s="3">
        <v>50000</v>
      </c>
      <c r="AW226" s="3" t="s">
        <v>132</v>
      </c>
      <c r="AX226" s="3" t="s">
        <v>2811</v>
      </c>
      <c r="AY226" s="3" t="s">
        <v>137</v>
      </c>
      <c r="BB226" s="3" t="s">
        <v>146</v>
      </c>
      <c r="BC226" s="3" t="s">
        <v>153</v>
      </c>
      <c r="BT226" s="3" t="s">
        <v>2815</v>
      </c>
      <c r="BU226" s="3" t="s">
        <v>187</v>
      </c>
      <c r="BV226" s="3" t="s">
        <v>277</v>
      </c>
      <c r="BX226" s="4" t="s">
        <v>1697</v>
      </c>
    </row>
    <row r="227" spans="1:76" ht="14.25" customHeight="1" x14ac:dyDescent="0.3">
      <c r="A227" s="3" t="s">
        <v>177</v>
      </c>
      <c r="B227" s="3" t="s">
        <v>179</v>
      </c>
      <c r="C227" s="3" t="s">
        <v>727</v>
      </c>
      <c r="D227" s="3" t="s">
        <v>729</v>
      </c>
      <c r="E227" s="3" t="s">
        <v>212</v>
      </c>
      <c r="F227" s="3" t="s">
        <v>2103</v>
      </c>
      <c r="G227" s="3" t="s">
        <v>178</v>
      </c>
      <c r="H227" s="3" t="s">
        <v>2181</v>
      </c>
      <c r="I227" s="3" t="s">
        <v>1314</v>
      </c>
      <c r="J227" s="3" t="s">
        <v>184</v>
      </c>
      <c r="Z227" s="3" t="s">
        <v>184</v>
      </c>
      <c r="AB227" s="3" t="s">
        <v>184</v>
      </c>
      <c r="AI227" s="3" t="s">
        <v>187</v>
      </c>
      <c r="AJ227" s="3" t="s">
        <v>188</v>
      </c>
      <c r="AL227" s="3" t="s">
        <v>518</v>
      </c>
      <c r="AM227" s="3">
        <v>275</v>
      </c>
      <c r="AN227" s="3">
        <v>18975</v>
      </c>
      <c r="AO227" s="3">
        <v>19180</v>
      </c>
      <c r="AP227" s="3">
        <v>18975</v>
      </c>
      <c r="AQ227" s="3" t="s">
        <v>193</v>
      </c>
      <c r="AR227" s="3">
        <v>41832.71</v>
      </c>
      <c r="AS227" s="3">
        <v>137608.71</v>
      </c>
      <c r="AT227" s="3">
        <v>0</v>
      </c>
      <c r="AU227" s="3">
        <v>0</v>
      </c>
      <c r="AV227" s="3">
        <v>137608.71</v>
      </c>
      <c r="AW227" s="3" t="s">
        <v>205</v>
      </c>
      <c r="AX227" s="3" t="s">
        <v>1016</v>
      </c>
      <c r="AY227" s="3" t="s">
        <v>137</v>
      </c>
      <c r="BA227" s="3" t="s">
        <v>2816</v>
      </c>
      <c r="BB227" s="3" t="s">
        <v>146</v>
      </c>
      <c r="BC227" s="3" t="s">
        <v>179</v>
      </c>
      <c r="BE227" s="3" t="s">
        <v>2104</v>
      </c>
      <c r="BF227" s="3" t="s">
        <v>143</v>
      </c>
      <c r="BH227" s="3" t="s">
        <v>1321</v>
      </c>
      <c r="BI227" s="3" t="s">
        <v>146</v>
      </c>
      <c r="BK227" s="3" t="s">
        <v>556</v>
      </c>
      <c r="BL227" s="3">
        <v>137608.71</v>
      </c>
      <c r="BM227" s="3">
        <v>0</v>
      </c>
      <c r="BN227" s="3">
        <v>137608.71</v>
      </c>
      <c r="BO227" s="3">
        <v>18975</v>
      </c>
      <c r="BP227" s="3">
        <v>19180</v>
      </c>
      <c r="BQ227" s="3">
        <v>275</v>
      </c>
      <c r="BR227" s="3" t="s">
        <v>714</v>
      </c>
      <c r="BS227" s="3" t="s">
        <v>716</v>
      </c>
      <c r="BT227" s="3" t="s">
        <v>2817</v>
      </c>
      <c r="BU227" s="3" t="s">
        <v>184</v>
      </c>
      <c r="BV227" s="3" t="s">
        <v>204</v>
      </c>
      <c r="BW227" s="3" t="s">
        <v>204</v>
      </c>
      <c r="BX227" s="4" t="s">
        <v>951</v>
      </c>
    </row>
    <row r="228" spans="1:76" ht="14.25" customHeight="1" x14ac:dyDescent="0.3">
      <c r="A228" s="3" t="s">
        <v>177</v>
      </c>
      <c r="B228" s="3" t="s">
        <v>179</v>
      </c>
      <c r="C228" s="3" t="s">
        <v>727</v>
      </c>
      <c r="D228" s="3" t="s">
        <v>729</v>
      </c>
      <c r="E228" s="3" t="s">
        <v>212</v>
      </c>
      <c r="F228" s="3" t="s">
        <v>2124</v>
      </c>
      <c r="G228" s="3" t="s">
        <v>178</v>
      </c>
      <c r="H228" s="3" t="s">
        <v>2181</v>
      </c>
      <c r="I228" s="3" t="s">
        <v>1314</v>
      </c>
      <c r="J228" s="3" t="s">
        <v>184</v>
      </c>
      <c r="Z228" s="3" t="s">
        <v>184</v>
      </c>
      <c r="AB228" s="3" t="s">
        <v>184</v>
      </c>
      <c r="AI228" s="3" t="s">
        <v>187</v>
      </c>
      <c r="AJ228" s="3" t="s">
        <v>188</v>
      </c>
      <c r="AL228" s="3" t="s">
        <v>518</v>
      </c>
      <c r="AM228" s="3">
        <v>275</v>
      </c>
      <c r="AN228" s="3">
        <v>18975</v>
      </c>
      <c r="AO228" s="3">
        <v>19180</v>
      </c>
      <c r="AP228" s="3">
        <v>18975</v>
      </c>
      <c r="AQ228" s="3" t="s">
        <v>193</v>
      </c>
      <c r="AR228" s="3">
        <v>41832.71</v>
      </c>
      <c r="AS228" s="3">
        <v>133446.35999999999</v>
      </c>
      <c r="AT228" s="3">
        <v>0</v>
      </c>
      <c r="AU228" s="3">
        <v>0</v>
      </c>
      <c r="AV228" s="3">
        <v>133446.35999999999</v>
      </c>
      <c r="AW228" s="3" t="s">
        <v>205</v>
      </c>
      <c r="AX228" s="3" t="s">
        <v>1016</v>
      </c>
      <c r="AY228" s="3" t="s">
        <v>137</v>
      </c>
      <c r="BA228" s="3" t="s">
        <v>2818</v>
      </c>
      <c r="BB228" s="3" t="s">
        <v>146</v>
      </c>
      <c r="BC228" s="3" t="s">
        <v>179</v>
      </c>
      <c r="BD228" s="3" t="s">
        <v>140</v>
      </c>
      <c r="BE228" s="3" t="s">
        <v>2126</v>
      </c>
      <c r="BF228" s="3" t="s">
        <v>143</v>
      </c>
      <c r="BH228" s="3" t="s">
        <v>1321</v>
      </c>
      <c r="BI228" s="3" t="s">
        <v>146</v>
      </c>
      <c r="BK228" s="3" t="s">
        <v>556</v>
      </c>
      <c r="BL228" s="3">
        <v>133446.35999999999</v>
      </c>
      <c r="BM228" s="3">
        <v>0</v>
      </c>
      <c r="BN228" s="3">
        <v>133446.35999999999</v>
      </c>
      <c r="BO228" s="3">
        <v>18975</v>
      </c>
      <c r="BP228" s="3">
        <v>19180</v>
      </c>
      <c r="BQ228" s="3">
        <v>275</v>
      </c>
      <c r="BR228" s="3" t="s">
        <v>714</v>
      </c>
      <c r="BS228" s="3" t="s">
        <v>716</v>
      </c>
      <c r="BT228" s="3" t="s">
        <v>2819</v>
      </c>
      <c r="BU228" s="3" t="s">
        <v>184</v>
      </c>
      <c r="BV228" s="3" t="s">
        <v>204</v>
      </c>
      <c r="BW228" s="3" t="s">
        <v>204</v>
      </c>
      <c r="BX228" s="4" t="s">
        <v>967</v>
      </c>
    </row>
    <row r="229" spans="1:76" ht="14.25" customHeight="1" x14ac:dyDescent="0.3">
      <c r="A229" s="3" t="s">
        <v>177</v>
      </c>
      <c r="B229" s="3" t="s">
        <v>179</v>
      </c>
      <c r="C229" s="3" t="s">
        <v>727</v>
      </c>
      <c r="D229" s="3" t="s">
        <v>729</v>
      </c>
      <c r="E229" s="3" t="s">
        <v>297</v>
      </c>
      <c r="F229" s="3" t="s">
        <v>2142</v>
      </c>
      <c r="G229" s="3" t="s">
        <v>178</v>
      </c>
      <c r="H229" s="3" t="s">
        <v>2772</v>
      </c>
      <c r="I229" s="3" t="s">
        <v>2773</v>
      </c>
      <c r="J229" s="3" t="s">
        <v>184</v>
      </c>
      <c r="Y229" s="3" t="s">
        <v>184</v>
      </c>
      <c r="Z229" s="3" t="s">
        <v>184</v>
      </c>
      <c r="AB229" s="3" t="s">
        <v>184</v>
      </c>
      <c r="AH229" s="3">
        <v>69</v>
      </c>
      <c r="AI229" s="3" t="s">
        <v>187</v>
      </c>
      <c r="AJ229" s="3" t="s">
        <v>188</v>
      </c>
      <c r="AL229" s="3" t="s">
        <v>518</v>
      </c>
      <c r="AM229" s="3">
        <v>275</v>
      </c>
      <c r="AN229" s="3">
        <v>18975</v>
      </c>
      <c r="AO229" s="3">
        <v>19200</v>
      </c>
      <c r="AP229" s="3">
        <v>18975</v>
      </c>
      <c r="AQ229" s="3" t="s">
        <v>193</v>
      </c>
      <c r="AR229" s="3">
        <v>41832.71</v>
      </c>
      <c r="AS229" s="3">
        <v>117570.84</v>
      </c>
      <c r="AT229" s="3">
        <v>0</v>
      </c>
      <c r="AU229" s="3">
        <v>0</v>
      </c>
      <c r="AV229" s="3">
        <v>117570.84</v>
      </c>
      <c r="AW229" s="3" t="s">
        <v>205</v>
      </c>
      <c r="AX229" s="3" t="s">
        <v>589</v>
      </c>
      <c r="AY229" s="3" t="s">
        <v>137</v>
      </c>
      <c r="BA229" s="3" t="s">
        <v>2820</v>
      </c>
      <c r="BB229" s="3" t="s">
        <v>146</v>
      </c>
      <c r="BC229" s="3" t="s">
        <v>179</v>
      </c>
      <c r="BD229" s="3" t="s">
        <v>140</v>
      </c>
      <c r="BE229" s="3" t="s">
        <v>2143</v>
      </c>
      <c r="BF229" s="3" t="s">
        <v>143</v>
      </c>
      <c r="BH229" s="3" t="s">
        <v>293</v>
      </c>
      <c r="BI229" s="3" t="s">
        <v>146</v>
      </c>
      <c r="BK229" s="3" t="s">
        <v>294</v>
      </c>
      <c r="BL229" s="3">
        <v>117570.84</v>
      </c>
      <c r="BM229" s="3">
        <v>0</v>
      </c>
      <c r="BN229" s="3">
        <v>117570.84</v>
      </c>
      <c r="BO229" s="3">
        <v>18975</v>
      </c>
      <c r="BP229" s="3">
        <v>19200</v>
      </c>
      <c r="BQ229" s="3">
        <v>275</v>
      </c>
      <c r="BR229" s="3" t="s">
        <v>714</v>
      </c>
      <c r="BS229" s="3" t="s">
        <v>716</v>
      </c>
      <c r="BT229" s="3" t="s">
        <v>2821</v>
      </c>
      <c r="BU229" s="3" t="s">
        <v>184</v>
      </c>
      <c r="BV229" s="3" t="s">
        <v>204</v>
      </c>
      <c r="BW229" s="3" t="s">
        <v>204</v>
      </c>
      <c r="BX229" s="4" t="s">
        <v>1255</v>
      </c>
    </row>
    <row r="230" spans="1:76" ht="14.25" customHeight="1" x14ac:dyDescent="0.3">
      <c r="A230" s="3" t="s">
        <v>177</v>
      </c>
      <c r="B230" s="3" t="s">
        <v>179</v>
      </c>
      <c r="C230" s="3" t="s">
        <v>727</v>
      </c>
      <c r="D230" s="3" t="s">
        <v>729</v>
      </c>
      <c r="E230" s="3" t="s">
        <v>297</v>
      </c>
      <c r="F230" s="3" t="s">
        <v>2155</v>
      </c>
      <c r="G230" s="3" t="s">
        <v>178</v>
      </c>
      <c r="H230" s="3" t="s">
        <v>2822</v>
      </c>
      <c r="I230" s="3" t="s">
        <v>439</v>
      </c>
      <c r="Y230" s="3" t="s">
        <v>184</v>
      </c>
      <c r="Z230" s="3" t="s">
        <v>184</v>
      </c>
      <c r="AB230" s="3" t="s">
        <v>184</v>
      </c>
      <c r="AH230" s="3">
        <v>69</v>
      </c>
      <c r="AI230" s="3" t="s">
        <v>187</v>
      </c>
      <c r="AJ230" s="3" t="s">
        <v>188</v>
      </c>
      <c r="AL230" s="3" t="s">
        <v>518</v>
      </c>
      <c r="AM230" s="3">
        <v>275</v>
      </c>
      <c r="AN230" s="3">
        <v>18975</v>
      </c>
      <c r="AO230" s="3">
        <v>19230</v>
      </c>
      <c r="AP230" s="3">
        <v>18975</v>
      </c>
      <c r="AQ230" s="3" t="s">
        <v>193</v>
      </c>
      <c r="AR230" s="3">
        <v>18975</v>
      </c>
      <c r="AS230" s="3">
        <v>47334.38</v>
      </c>
      <c r="AT230" s="3">
        <v>0</v>
      </c>
      <c r="AU230" s="3">
        <v>0</v>
      </c>
      <c r="AV230" s="3">
        <v>47334.38</v>
      </c>
      <c r="AW230" s="3" t="s">
        <v>205</v>
      </c>
      <c r="AX230" s="3" t="s">
        <v>589</v>
      </c>
      <c r="AY230" s="3" t="s">
        <v>137</v>
      </c>
      <c r="BA230" s="3" t="s">
        <v>2823</v>
      </c>
      <c r="BB230" s="3" t="s">
        <v>146</v>
      </c>
      <c r="BC230" s="3" t="s">
        <v>179</v>
      </c>
      <c r="BD230" s="3" t="s">
        <v>140</v>
      </c>
      <c r="BE230" s="3" t="s">
        <v>2143</v>
      </c>
      <c r="BF230" s="3" t="s">
        <v>143</v>
      </c>
      <c r="BH230" s="3" t="s">
        <v>293</v>
      </c>
      <c r="BI230" s="3" t="s">
        <v>146</v>
      </c>
      <c r="BK230" s="3" t="s">
        <v>556</v>
      </c>
      <c r="BL230" s="3">
        <v>47334.38</v>
      </c>
      <c r="BM230" s="3">
        <v>0</v>
      </c>
      <c r="BN230" s="3">
        <v>47334.38</v>
      </c>
      <c r="BO230" s="3">
        <v>18975</v>
      </c>
      <c r="BP230" s="3">
        <v>19230</v>
      </c>
      <c r="BQ230" s="3">
        <v>275</v>
      </c>
      <c r="BR230" s="3" t="s">
        <v>714</v>
      </c>
      <c r="BS230" s="3" t="s">
        <v>716</v>
      </c>
      <c r="BT230" s="3" t="s">
        <v>2824</v>
      </c>
      <c r="BU230" s="3" t="s">
        <v>184</v>
      </c>
      <c r="BV230" s="3" t="s">
        <v>204</v>
      </c>
      <c r="BW230" s="3" t="s">
        <v>204</v>
      </c>
      <c r="BX230" s="4" t="s">
        <v>1273</v>
      </c>
    </row>
    <row r="231" spans="1:76" ht="14.25" customHeight="1" x14ac:dyDescent="0.3">
      <c r="A231" s="3" t="s">
        <v>197</v>
      </c>
      <c r="B231" s="3" t="s">
        <v>198</v>
      </c>
      <c r="C231" s="3" t="s">
        <v>315</v>
      </c>
      <c r="D231" s="3" t="s">
        <v>318</v>
      </c>
      <c r="E231" s="3" t="s">
        <v>212</v>
      </c>
      <c r="F231" s="3" t="s">
        <v>2165</v>
      </c>
      <c r="G231" s="3" t="s">
        <v>178</v>
      </c>
      <c r="H231" s="3" t="s">
        <v>2825</v>
      </c>
      <c r="I231" s="3" t="s">
        <v>93</v>
      </c>
      <c r="Y231" s="3" t="s">
        <v>184</v>
      </c>
      <c r="AI231" s="3" t="s">
        <v>187</v>
      </c>
      <c r="AJ231" s="3" t="s">
        <v>188</v>
      </c>
      <c r="AL231" s="3" t="s">
        <v>518</v>
      </c>
      <c r="AM231" s="3">
        <v>275</v>
      </c>
      <c r="AN231" s="3">
        <v>18975</v>
      </c>
      <c r="AO231" s="3">
        <v>19220</v>
      </c>
      <c r="AP231" s="3">
        <v>18975</v>
      </c>
      <c r="AQ231" s="3" t="s">
        <v>193</v>
      </c>
      <c r="AR231" s="3">
        <v>41832.699999999997</v>
      </c>
      <c r="AS231" s="3">
        <v>135956.28</v>
      </c>
      <c r="AT231" s="3">
        <v>0</v>
      </c>
      <c r="AU231" s="3">
        <v>0</v>
      </c>
      <c r="AV231" s="3">
        <v>135956.28</v>
      </c>
      <c r="AW231" s="3" t="s">
        <v>205</v>
      </c>
      <c r="AX231" s="3" t="s">
        <v>2166</v>
      </c>
      <c r="AY231" s="3" t="s">
        <v>137</v>
      </c>
      <c r="BA231" s="3" t="s">
        <v>2826</v>
      </c>
      <c r="BB231" s="3" t="s">
        <v>146</v>
      </c>
      <c r="BC231" s="3" t="s">
        <v>198</v>
      </c>
      <c r="BD231" s="3" t="s">
        <v>140</v>
      </c>
      <c r="BE231" s="3" t="s">
        <v>2167</v>
      </c>
      <c r="BF231" s="3" t="s">
        <v>143</v>
      </c>
      <c r="BH231" s="3" t="s">
        <v>509</v>
      </c>
      <c r="BI231" s="3" t="s">
        <v>146</v>
      </c>
      <c r="BK231" s="3" t="s">
        <v>147</v>
      </c>
      <c r="BL231" s="3">
        <v>161055.9</v>
      </c>
      <c r="BM231" s="3">
        <v>25099.62</v>
      </c>
      <c r="BN231" s="3">
        <v>135956.28</v>
      </c>
      <c r="BO231" s="3">
        <v>18975</v>
      </c>
      <c r="BP231" s="3">
        <v>19220</v>
      </c>
      <c r="BQ231" s="3">
        <v>275</v>
      </c>
      <c r="BR231" s="3" t="s">
        <v>238</v>
      </c>
      <c r="BS231" s="3" t="s">
        <v>239</v>
      </c>
      <c r="BT231" s="3" t="s">
        <v>2827</v>
      </c>
      <c r="BU231" s="3" t="s">
        <v>184</v>
      </c>
      <c r="BV231" s="3" t="s">
        <v>204</v>
      </c>
      <c r="BW231" s="3" t="s">
        <v>204</v>
      </c>
      <c r="BX231" s="4" t="s">
        <v>380</v>
      </c>
    </row>
    <row r="232" spans="1:76" ht="14.25" customHeight="1" x14ac:dyDescent="0.3">
      <c r="A232" s="3" t="s">
        <v>177</v>
      </c>
      <c r="B232" s="3" t="s">
        <v>179</v>
      </c>
      <c r="C232" s="3" t="s">
        <v>727</v>
      </c>
      <c r="D232" s="3" t="s">
        <v>729</v>
      </c>
      <c r="E232" s="3" t="s">
        <v>297</v>
      </c>
      <c r="F232" s="3" t="s">
        <v>2175</v>
      </c>
      <c r="G232" s="3" t="s">
        <v>178</v>
      </c>
      <c r="H232" s="3" t="s">
        <v>2822</v>
      </c>
      <c r="I232" s="3" t="s">
        <v>439</v>
      </c>
      <c r="Y232" s="3" t="s">
        <v>184</v>
      </c>
      <c r="Z232" s="3" t="s">
        <v>184</v>
      </c>
      <c r="AB232" s="3" t="s">
        <v>184</v>
      </c>
      <c r="AH232" s="3">
        <v>69</v>
      </c>
      <c r="AI232" s="3" t="s">
        <v>187</v>
      </c>
      <c r="AJ232" s="3" t="s">
        <v>188</v>
      </c>
      <c r="AL232" s="3" t="s">
        <v>518</v>
      </c>
      <c r="AM232" s="3">
        <v>275</v>
      </c>
      <c r="AN232" s="3">
        <v>18975</v>
      </c>
      <c r="AO232" s="3">
        <v>19230</v>
      </c>
      <c r="AP232" s="3">
        <v>18975</v>
      </c>
      <c r="AQ232" s="3" t="s">
        <v>193</v>
      </c>
      <c r="AR232" s="3">
        <v>41832.71</v>
      </c>
      <c r="AS232" s="3">
        <v>103138.55</v>
      </c>
      <c r="AT232" s="3">
        <v>0</v>
      </c>
      <c r="AU232" s="3">
        <v>0</v>
      </c>
      <c r="AV232" s="3">
        <v>103138.55</v>
      </c>
      <c r="AW232" s="3" t="s">
        <v>205</v>
      </c>
      <c r="AX232" s="3" t="s">
        <v>1565</v>
      </c>
      <c r="AY232" s="3" t="s">
        <v>137</v>
      </c>
      <c r="BA232" s="3" t="s">
        <v>2828</v>
      </c>
      <c r="BB232" s="3" t="s">
        <v>146</v>
      </c>
      <c r="BC232" s="3" t="s">
        <v>179</v>
      </c>
      <c r="BD232" s="3" t="s">
        <v>140</v>
      </c>
      <c r="BE232" s="3" t="s">
        <v>2178</v>
      </c>
      <c r="BF232" s="3" t="s">
        <v>143</v>
      </c>
      <c r="BH232" s="3" t="s">
        <v>293</v>
      </c>
      <c r="BI232" s="3" t="s">
        <v>146</v>
      </c>
      <c r="BK232" s="3" t="s">
        <v>294</v>
      </c>
      <c r="BL232" s="3">
        <v>124054.91</v>
      </c>
      <c r="BM232" s="3">
        <v>20916.36</v>
      </c>
      <c r="BN232" s="3">
        <v>103138.55</v>
      </c>
      <c r="BO232" s="3">
        <v>18975</v>
      </c>
      <c r="BP232" s="3">
        <v>19230</v>
      </c>
      <c r="BQ232" s="3">
        <v>275</v>
      </c>
      <c r="BR232" s="3" t="s">
        <v>714</v>
      </c>
      <c r="BS232" s="3" t="s">
        <v>716</v>
      </c>
      <c r="BT232" s="3" t="s">
        <v>2829</v>
      </c>
      <c r="BU232" s="3" t="s">
        <v>184</v>
      </c>
      <c r="BV232" s="3" t="s">
        <v>204</v>
      </c>
      <c r="BW232" s="3" t="s">
        <v>204</v>
      </c>
      <c r="BX232" s="4" t="s">
        <v>1215</v>
      </c>
    </row>
    <row r="233" spans="1:76" ht="14.25" customHeight="1" x14ac:dyDescent="0.3">
      <c r="A233" s="3" t="s">
        <v>227</v>
      </c>
      <c r="B233" s="3" t="s">
        <v>228</v>
      </c>
      <c r="C233" s="3" t="s">
        <v>656</v>
      </c>
      <c r="E233" s="3" t="s">
        <v>212</v>
      </c>
      <c r="F233" s="3" t="s">
        <v>1785</v>
      </c>
      <c r="G233" s="3" t="s">
        <v>178</v>
      </c>
      <c r="H233" s="3" t="s">
        <v>1424</v>
      </c>
      <c r="I233" s="3" t="s">
        <v>1425</v>
      </c>
      <c r="Z233" s="3" t="s">
        <v>184</v>
      </c>
      <c r="AI233" s="3" t="s">
        <v>187</v>
      </c>
      <c r="AJ233" s="3" t="s">
        <v>516</v>
      </c>
      <c r="AL233" s="3" t="s">
        <v>518</v>
      </c>
      <c r="AM233" s="3">
        <v>385</v>
      </c>
      <c r="AN233" s="3">
        <v>25000</v>
      </c>
      <c r="AO233" s="3">
        <v>25070</v>
      </c>
      <c r="AP233" s="3">
        <v>25000</v>
      </c>
      <c r="AQ233" s="3" t="s">
        <v>193</v>
      </c>
      <c r="AR233" s="3">
        <v>25</v>
      </c>
      <c r="AS233" s="3">
        <v>173080</v>
      </c>
      <c r="AT233" s="3">
        <v>0</v>
      </c>
      <c r="AU233" s="3">
        <v>0</v>
      </c>
      <c r="AV233" s="3">
        <v>173080</v>
      </c>
      <c r="AW233" s="3" t="s">
        <v>205</v>
      </c>
      <c r="AX233" s="3" t="s">
        <v>2830</v>
      </c>
      <c r="AY233" s="3" t="s">
        <v>137</v>
      </c>
      <c r="BA233" s="3" t="s">
        <v>2831</v>
      </c>
      <c r="BB233" s="3" t="s">
        <v>146</v>
      </c>
      <c r="BC233" s="3" t="s">
        <v>228</v>
      </c>
      <c r="BT233" s="3" t="s">
        <v>1787</v>
      </c>
      <c r="BU233" s="3" t="s">
        <v>187</v>
      </c>
      <c r="BV233" s="3" t="s">
        <v>277</v>
      </c>
      <c r="BX233" s="4" t="s">
        <v>1788</v>
      </c>
    </row>
    <row r="234" spans="1:76" ht="14.25" customHeight="1" x14ac:dyDescent="0.3">
      <c r="A234" s="3" t="s">
        <v>177</v>
      </c>
      <c r="B234" s="3" t="s">
        <v>179</v>
      </c>
      <c r="C234" s="3" t="s">
        <v>727</v>
      </c>
      <c r="D234" s="3" t="s">
        <v>729</v>
      </c>
      <c r="E234" s="3" t="s">
        <v>212</v>
      </c>
      <c r="F234" s="3" t="s">
        <v>2186</v>
      </c>
      <c r="G234" s="3" t="s">
        <v>178</v>
      </c>
      <c r="H234" s="3" t="s">
        <v>2181</v>
      </c>
      <c r="I234" s="3" t="s">
        <v>1314</v>
      </c>
      <c r="J234" s="3" t="s">
        <v>184</v>
      </c>
      <c r="Z234" s="3" t="s">
        <v>184</v>
      </c>
      <c r="AB234" s="3" t="s">
        <v>184</v>
      </c>
      <c r="AI234" s="3" t="s">
        <v>187</v>
      </c>
      <c r="AJ234" s="3" t="s">
        <v>188</v>
      </c>
      <c r="AL234" s="3" t="s">
        <v>518</v>
      </c>
      <c r="AM234" s="3">
        <v>275</v>
      </c>
      <c r="AN234" s="3">
        <v>18975</v>
      </c>
      <c r="AO234" s="3">
        <v>19160</v>
      </c>
      <c r="AP234" s="3">
        <v>18975</v>
      </c>
      <c r="AQ234" s="3" t="s">
        <v>193</v>
      </c>
      <c r="AR234" s="3">
        <v>18975</v>
      </c>
      <c r="AS234" s="3">
        <v>128184.38</v>
      </c>
      <c r="AT234" s="3">
        <v>0</v>
      </c>
      <c r="AU234" s="3">
        <v>0</v>
      </c>
      <c r="AV234" s="3">
        <v>128184.38</v>
      </c>
      <c r="AW234" s="3" t="s">
        <v>205</v>
      </c>
      <c r="AX234" s="3" t="s">
        <v>379</v>
      </c>
      <c r="AY234" s="3" t="s">
        <v>137</v>
      </c>
      <c r="BA234" s="3" t="s">
        <v>2832</v>
      </c>
      <c r="BB234" s="3" t="s">
        <v>146</v>
      </c>
      <c r="BC234" s="3" t="s">
        <v>179</v>
      </c>
      <c r="BD234" s="3" t="s">
        <v>140</v>
      </c>
      <c r="BE234" s="3" t="s">
        <v>2188</v>
      </c>
      <c r="BF234" s="3" t="s">
        <v>143</v>
      </c>
      <c r="BH234" s="3" t="s">
        <v>1321</v>
      </c>
      <c r="BI234" s="3" t="s">
        <v>146</v>
      </c>
      <c r="BK234" s="3" t="s">
        <v>556</v>
      </c>
      <c r="BL234" s="3">
        <v>128184.38</v>
      </c>
      <c r="BM234" s="3">
        <v>0</v>
      </c>
      <c r="BN234" s="3">
        <v>128184.38</v>
      </c>
      <c r="BO234" s="3">
        <v>18975</v>
      </c>
      <c r="BP234" s="3">
        <v>19160</v>
      </c>
      <c r="BQ234" s="3">
        <v>275</v>
      </c>
      <c r="BR234" s="3" t="s">
        <v>714</v>
      </c>
      <c r="BS234" s="3" t="s">
        <v>716</v>
      </c>
      <c r="BT234" s="3" t="s">
        <v>2833</v>
      </c>
      <c r="BU234" s="3" t="s">
        <v>184</v>
      </c>
      <c r="BV234" s="3" t="s">
        <v>204</v>
      </c>
      <c r="BW234" s="3" t="s">
        <v>204</v>
      </c>
      <c r="BX234" s="4" t="s">
        <v>981</v>
      </c>
    </row>
    <row r="235" spans="1:76" ht="14.25" customHeight="1" x14ac:dyDescent="0.3">
      <c r="A235" s="3" t="s">
        <v>177</v>
      </c>
      <c r="B235" s="3" t="s">
        <v>179</v>
      </c>
      <c r="C235" s="3" t="s">
        <v>727</v>
      </c>
      <c r="D235" s="3" t="s">
        <v>729</v>
      </c>
      <c r="E235" s="3" t="s">
        <v>212</v>
      </c>
      <c r="F235" s="3" t="s">
        <v>2197</v>
      </c>
      <c r="G235" s="3" t="s">
        <v>178</v>
      </c>
      <c r="H235" s="3" t="s">
        <v>2181</v>
      </c>
      <c r="I235" s="3" t="s">
        <v>1314</v>
      </c>
      <c r="J235" s="3" t="s">
        <v>184</v>
      </c>
      <c r="Z235" s="3" t="s">
        <v>184</v>
      </c>
      <c r="AB235" s="3" t="s">
        <v>184</v>
      </c>
      <c r="AI235" s="3" t="s">
        <v>187</v>
      </c>
      <c r="AJ235" s="3" t="s">
        <v>188</v>
      </c>
      <c r="AL235" s="3" t="s">
        <v>518</v>
      </c>
      <c r="AM235" s="3">
        <v>275</v>
      </c>
      <c r="AN235" s="3">
        <v>18975</v>
      </c>
      <c r="AO235" s="3">
        <v>19170</v>
      </c>
      <c r="AP235" s="3">
        <v>18975</v>
      </c>
      <c r="AQ235" s="3" t="s">
        <v>193</v>
      </c>
      <c r="AR235" s="3">
        <v>41832.71</v>
      </c>
      <c r="AS235" s="3">
        <v>133425.44</v>
      </c>
      <c r="AT235" s="3">
        <v>0</v>
      </c>
      <c r="AU235" s="3">
        <v>0</v>
      </c>
      <c r="AV235" s="3">
        <v>133425.44</v>
      </c>
      <c r="AW235" s="3" t="s">
        <v>205</v>
      </c>
      <c r="AX235" s="3" t="s">
        <v>379</v>
      </c>
      <c r="AY235" s="3" t="s">
        <v>137</v>
      </c>
      <c r="BA235" s="3" t="s">
        <v>2834</v>
      </c>
      <c r="BB235" s="3" t="s">
        <v>146</v>
      </c>
      <c r="BC235" s="3" t="s">
        <v>179</v>
      </c>
      <c r="BD235" s="3" t="s">
        <v>140</v>
      </c>
      <c r="BE235" s="3" t="s">
        <v>2188</v>
      </c>
      <c r="BF235" s="3" t="s">
        <v>143</v>
      </c>
      <c r="BH235" s="3" t="s">
        <v>1321</v>
      </c>
      <c r="BI235" s="3" t="s">
        <v>146</v>
      </c>
      <c r="BK235" s="3" t="s">
        <v>556</v>
      </c>
      <c r="BL235" s="3">
        <v>133425.44</v>
      </c>
      <c r="BM235" s="3">
        <v>0</v>
      </c>
      <c r="BN235" s="3">
        <v>133425.44</v>
      </c>
      <c r="BO235" s="3">
        <v>18975</v>
      </c>
      <c r="BP235" s="3">
        <v>19170</v>
      </c>
      <c r="BQ235" s="3">
        <v>275</v>
      </c>
      <c r="BR235" s="3" t="s">
        <v>714</v>
      </c>
      <c r="BS235" s="3" t="s">
        <v>716</v>
      </c>
      <c r="BT235" s="3" t="s">
        <v>2835</v>
      </c>
      <c r="BU235" s="3" t="s">
        <v>184</v>
      </c>
      <c r="BV235" s="3" t="s">
        <v>204</v>
      </c>
      <c r="BW235" s="3" t="s">
        <v>204</v>
      </c>
      <c r="BX235" s="4" t="s">
        <v>994</v>
      </c>
    </row>
    <row r="236" spans="1:76" ht="14.25" customHeight="1" x14ac:dyDescent="0.3">
      <c r="A236" s="3" t="s">
        <v>177</v>
      </c>
      <c r="B236" s="3" t="s">
        <v>179</v>
      </c>
      <c r="C236" s="3" t="s">
        <v>727</v>
      </c>
      <c r="D236" s="3" t="s">
        <v>729</v>
      </c>
      <c r="E236" s="3" t="s">
        <v>297</v>
      </c>
      <c r="F236" s="3" t="s">
        <v>2206</v>
      </c>
      <c r="G236" s="3" t="s">
        <v>178</v>
      </c>
      <c r="H236" s="3" t="s">
        <v>2822</v>
      </c>
      <c r="I236" s="3" t="s">
        <v>439</v>
      </c>
      <c r="Y236" s="3" t="s">
        <v>184</v>
      </c>
      <c r="Z236" s="3" t="s">
        <v>184</v>
      </c>
      <c r="AB236" s="3" t="s">
        <v>184</v>
      </c>
      <c r="AH236" s="3">
        <v>69</v>
      </c>
      <c r="AI236" s="3" t="s">
        <v>187</v>
      </c>
      <c r="AJ236" s="3" t="s">
        <v>188</v>
      </c>
      <c r="AL236" s="3" t="s">
        <v>518</v>
      </c>
      <c r="AM236" s="3">
        <v>275</v>
      </c>
      <c r="AN236" s="3">
        <v>18975</v>
      </c>
      <c r="AO236" s="3">
        <v>19210</v>
      </c>
      <c r="AP236" s="3">
        <v>18975</v>
      </c>
      <c r="AQ236" s="3" t="s">
        <v>193</v>
      </c>
      <c r="AR236" s="3">
        <v>41832.71</v>
      </c>
      <c r="AS236" s="3">
        <v>107656.49</v>
      </c>
      <c r="AT236" s="3">
        <v>0</v>
      </c>
      <c r="AU236" s="3">
        <v>0</v>
      </c>
      <c r="AV236" s="3">
        <v>107656.49</v>
      </c>
      <c r="AW236" s="3" t="s">
        <v>205</v>
      </c>
      <c r="AX236" s="3" t="s">
        <v>2207</v>
      </c>
      <c r="AY236" s="3" t="s">
        <v>137</v>
      </c>
      <c r="BA236" s="3" t="s">
        <v>2836</v>
      </c>
      <c r="BB236" s="3" t="s">
        <v>146</v>
      </c>
      <c r="BC236" s="3" t="s">
        <v>179</v>
      </c>
      <c r="BE236" s="3" t="s">
        <v>2209</v>
      </c>
      <c r="BF236" s="3" t="s">
        <v>143</v>
      </c>
      <c r="BH236" s="3" t="s">
        <v>293</v>
      </c>
      <c r="BI236" s="3" t="s">
        <v>146</v>
      </c>
      <c r="BK236" s="3" t="s">
        <v>556</v>
      </c>
      <c r="BL236" s="3">
        <v>128572.84</v>
      </c>
      <c r="BM236" s="3">
        <v>20916.349999999999</v>
      </c>
      <c r="BN236" s="3">
        <v>107656.49</v>
      </c>
      <c r="BO236" s="3">
        <v>18975</v>
      </c>
      <c r="BP236" s="3">
        <v>19210</v>
      </c>
      <c r="BQ236" s="3">
        <v>275</v>
      </c>
      <c r="BR236" s="3" t="s">
        <v>714</v>
      </c>
      <c r="BS236" s="3" t="s">
        <v>716</v>
      </c>
      <c r="BT236" s="3" t="s">
        <v>2837</v>
      </c>
      <c r="BU236" s="3" t="s">
        <v>184</v>
      </c>
      <c r="BV236" s="3" t="s">
        <v>204</v>
      </c>
      <c r="BW236" s="3" t="s">
        <v>204</v>
      </c>
      <c r="BX236" s="4" t="s">
        <v>1225</v>
      </c>
    </row>
    <row r="237" spans="1:76" ht="14.25" customHeight="1" x14ac:dyDescent="0.3">
      <c r="A237" s="3" t="s">
        <v>241</v>
      </c>
      <c r="B237" s="3" t="s">
        <v>242</v>
      </c>
      <c r="C237" s="3" t="s">
        <v>478</v>
      </c>
      <c r="E237" s="3" t="s">
        <v>212</v>
      </c>
      <c r="F237" s="3" t="s">
        <v>2217</v>
      </c>
      <c r="G237" s="3" t="s">
        <v>178</v>
      </c>
      <c r="H237" s="3" t="s">
        <v>2838</v>
      </c>
      <c r="I237" s="3" t="s">
        <v>1797</v>
      </c>
      <c r="O237" s="3" t="s">
        <v>184</v>
      </c>
      <c r="Y237" s="3" t="s">
        <v>184</v>
      </c>
      <c r="Z237" s="3" t="s">
        <v>184</v>
      </c>
      <c r="AF237" s="3" t="s">
        <v>892</v>
      </c>
      <c r="AH237" s="3">
        <v>46</v>
      </c>
      <c r="AI237" s="3" t="s">
        <v>187</v>
      </c>
      <c r="AJ237" s="3" t="s">
        <v>188</v>
      </c>
      <c r="AL237" s="3" t="s">
        <v>190</v>
      </c>
      <c r="AM237" s="3">
        <v>1</v>
      </c>
      <c r="AN237" s="3">
        <v>506</v>
      </c>
      <c r="AO237" s="3">
        <v>533</v>
      </c>
      <c r="AP237" s="3">
        <v>506</v>
      </c>
      <c r="AR237" s="3">
        <v>1115.54</v>
      </c>
      <c r="AS237" s="3">
        <v>3956.9319999999998</v>
      </c>
      <c r="AT237" s="3">
        <v>0</v>
      </c>
      <c r="AU237" s="3">
        <v>0</v>
      </c>
      <c r="AV237" s="3">
        <v>3956.9319999999998</v>
      </c>
      <c r="AW237" s="3" t="s">
        <v>205</v>
      </c>
      <c r="AX237" s="3" t="s">
        <v>2218</v>
      </c>
      <c r="AY237" s="3" t="s">
        <v>137</v>
      </c>
      <c r="BA237" s="3" t="s">
        <v>2839</v>
      </c>
      <c r="BB237" s="3" t="s">
        <v>146</v>
      </c>
      <c r="BC237" s="3" t="s">
        <v>242</v>
      </c>
      <c r="BE237" s="3" t="s">
        <v>2219</v>
      </c>
      <c r="BF237" s="3" t="s">
        <v>143</v>
      </c>
      <c r="BH237" s="3" t="s">
        <v>2220</v>
      </c>
      <c r="BI237" s="3" t="s">
        <v>146</v>
      </c>
      <c r="BJ237" s="3" t="s">
        <v>335</v>
      </c>
      <c r="BK237" s="3" t="s">
        <v>147</v>
      </c>
      <c r="BL237" s="3">
        <v>4180.04</v>
      </c>
      <c r="BM237" s="3">
        <v>223.11</v>
      </c>
      <c r="BN237" s="3">
        <v>3956.9319999999998</v>
      </c>
      <c r="BO237" s="3">
        <v>506</v>
      </c>
      <c r="BP237" s="3">
        <v>533</v>
      </c>
      <c r="BQ237" s="3">
        <v>1</v>
      </c>
      <c r="BR237" s="3" t="s">
        <v>155</v>
      </c>
      <c r="BS237" s="3" t="s">
        <v>337</v>
      </c>
      <c r="BT237" s="3" t="s">
        <v>2840</v>
      </c>
      <c r="BU237" s="3" t="s">
        <v>184</v>
      </c>
      <c r="BV237" s="3" t="s">
        <v>204</v>
      </c>
      <c r="BW237" s="3" t="s">
        <v>204</v>
      </c>
      <c r="BX237" s="4" t="s">
        <v>2222</v>
      </c>
    </row>
    <row r="238" spans="1:76" ht="14.25" customHeight="1" x14ac:dyDescent="0.3">
      <c r="A238" s="3" t="s">
        <v>177</v>
      </c>
      <c r="B238" s="3" t="s">
        <v>179</v>
      </c>
      <c r="C238" s="3" t="s">
        <v>727</v>
      </c>
      <c r="D238" s="3" t="s">
        <v>729</v>
      </c>
      <c r="E238" s="3" t="s">
        <v>297</v>
      </c>
      <c r="F238" s="3" t="s">
        <v>2227</v>
      </c>
      <c r="G238" s="3" t="s">
        <v>178</v>
      </c>
      <c r="H238" s="3" t="s">
        <v>2822</v>
      </c>
      <c r="I238" s="3" t="s">
        <v>439</v>
      </c>
      <c r="Y238" s="3" t="s">
        <v>184</v>
      </c>
      <c r="Z238" s="3" t="s">
        <v>184</v>
      </c>
      <c r="AB238" s="3" t="s">
        <v>184</v>
      </c>
      <c r="AH238" s="3">
        <v>69</v>
      </c>
      <c r="AI238" s="3" t="s">
        <v>187</v>
      </c>
      <c r="AJ238" s="3" t="s">
        <v>188</v>
      </c>
      <c r="AL238" s="3" t="s">
        <v>518</v>
      </c>
      <c r="AM238" s="3">
        <v>275</v>
      </c>
      <c r="AN238" s="3">
        <v>18975</v>
      </c>
      <c r="AO238" s="3">
        <v>19210</v>
      </c>
      <c r="AP238" s="3">
        <v>18975</v>
      </c>
      <c r="AQ238" s="3" t="s">
        <v>193</v>
      </c>
      <c r="AR238" s="3">
        <v>18975</v>
      </c>
      <c r="AS238" s="3">
        <v>96813.75</v>
      </c>
      <c r="AT238" s="3">
        <v>0</v>
      </c>
      <c r="AU238" s="3">
        <v>0</v>
      </c>
      <c r="AV238" s="3">
        <v>96813.75</v>
      </c>
      <c r="AW238" s="3" t="s">
        <v>205</v>
      </c>
      <c r="AX238" s="3" t="s">
        <v>2229</v>
      </c>
      <c r="AY238" s="3" t="s">
        <v>137</v>
      </c>
      <c r="BA238" s="3" t="s">
        <v>2841</v>
      </c>
      <c r="BB238" s="3" t="s">
        <v>146</v>
      </c>
      <c r="BC238" s="3" t="s">
        <v>179</v>
      </c>
      <c r="BD238" s="3" t="s">
        <v>140</v>
      </c>
      <c r="BE238" s="3" t="s">
        <v>2230</v>
      </c>
      <c r="BF238" s="3" t="s">
        <v>143</v>
      </c>
      <c r="BH238" s="3" t="s">
        <v>293</v>
      </c>
      <c r="BI238" s="3" t="s">
        <v>146</v>
      </c>
      <c r="BK238" s="3" t="s">
        <v>556</v>
      </c>
      <c r="BL238" s="3">
        <v>96813.75</v>
      </c>
      <c r="BM238" s="3">
        <v>0</v>
      </c>
      <c r="BN238" s="3">
        <v>96813.75</v>
      </c>
      <c r="BO238" s="3">
        <v>18975</v>
      </c>
      <c r="BP238" s="3">
        <v>19210</v>
      </c>
      <c r="BQ238" s="3">
        <v>275</v>
      </c>
      <c r="BR238" s="3" t="s">
        <v>714</v>
      </c>
      <c r="BS238" s="3" t="s">
        <v>716</v>
      </c>
      <c r="BT238" s="3" t="s">
        <v>2842</v>
      </c>
      <c r="BU238" s="3" t="s">
        <v>184</v>
      </c>
      <c r="BV238" s="3" t="s">
        <v>204</v>
      </c>
      <c r="BW238" s="3" t="s">
        <v>204</v>
      </c>
      <c r="BX238" s="4" t="s">
        <v>1238</v>
      </c>
    </row>
    <row r="239" spans="1:76" ht="14.25" customHeight="1" x14ac:dyDescent="0.3">
      <c r="A239" s="3" t="s">
        <v>197</v>
      </c>
      <c r="B239" s="3" t="s">
        <v>198</v>
      </c>
      <c r="C239" s="3" t="s">
        <v>315</v>
      </c>
      <c r="D239" s="3" t="s">
        <v>318</v>
      </c>
      <c r="E239" s="3" t="s">
        <v>212</v>
      </c>
      <c r="F239" s="3" t="s">
        <v>2239</v>
      </c>
      <c r="G239" s="3" t="s">
        <v>178</v>
      </c>
      <c r="H239" s="3" t="s">
        <v>2843</v>
      </c>
      <c r="I239" s="3" t="s">
        <v>93</v>
      </c>
      <c r="Y239" s="3" t="s">
        <v>184</v>
      </c>
      <c r="AH239" s="3">
        <v>69</v>
      </c>
      <c r="AI239" s="3" t="s">
        <v>187</v>
      </c>
      <c r="AJ239" s="3" t="s">
        <v>188</v>
      </c>
      <c r="AL239" s="3" t="s">
        <v>518</v>
      </c>
      <c r="AM239" s="3">
        <v>275</v>
      </c>
      <c r="AN239" s="3">
        <v>18975</v>
      </c>
      <c r="AO239" s="3">
        <v>19200</v>
      </c>
      <c r="AP239" s="3">
        <v>18975</v>
      </c>
      <c r="AQ239" s="3" t="s">
        <v>193</v>
      </c>
      <c r="AR239" s="3">
        <v>41832.699999999997</v>
      </c>
      <c r="AS239" s="3">
        <v>119223.2</v>
      </c>
      <c r="AT239" s="3">
        <v>0</v>
      </c>
      <c r="AU239" s="3">
        <v>0</v>
      </c>
      <c r="AV239" s="3">
        <v>119223.2</v>
      </c>
      <c r="AW239" s="3" t="s">
        <v>205</v>
      </c>
      <c r="AX239" s="3" t="s">
        <v>1161</v>
      </c>
      <c r="AY239" s="3" t="s">
        <v>137</v>
      </c>
      <c r="BA239" s="3" t="s">
        <v>2844</v>
      </c>
      <c r="BB239" s="3" t="s">
        <v>146</v>
      </c>
      <c r="BC239" s="3" t="s">
        <v>198</v>
      </c>
      <c r="BD239" s="3" t="s">
        <v>140</v>
      </c>
      <c r="BE239" s="3" t="s">
        <v>2243</v>
      </c>
      <c r="BF239" s="3" t="s">
        <v>143</v>
      </c>
      <c r="BH239" s="3" t="s">
        <v>509</v>
      </c>
      <c r="BI239" s="3" t="s">
        <v>146</v>
      </c>
      <c r="BK239" s="3" t="s">
        <v>147</v>
      </c>
      <c r="BL239" s="3">
        <v>144322.82</v>
      </c>
      <c r="BM239" s="3">
        <v>25099.62</v>
      </c>
      <c r="BN239" s="3">
        <v>119223.2</v>
      </c>
      <c r="BO239" s="3">
        <v>18975</v>
      </c>
      <c r="BP239" s="3">
        <v>19200</v>
      </c>
      <c r="BQ239" s="3">
        <v>275</v>
      </c>
      <c r="BR239" s="3" t="s">
        <v>238</v>
      </c>
      <c r="BS239" s="3" t="s">
        <v>239</v>
      </c>
      <c r="BT239" s="3" t="s">
        <v>2845</v>
      </c>
      <c r="BU239" s="3" t="s">
        <v>184</v>
      </c>
      <c r="BV239" s="3" t="s">
        <v>204</v>
      </c>
      <c r="BW239" s="3" t="s">
        <v>204</v>
      </c>
      <c r="BX239" s="4" t="s">
        <v>394</v>
      </c>
    </row>
    <row r="240" spans="1:76" ht="14.25" customHeight="1" x14ac:dyDescent="0.3">
      <c r="A240" s="3" t="s">
        <v>177</v>
      </c>
      <c r="B240" s="3" t="s">
        <v>179</v>
      </c>
      <c r="C240" s="3" t="s">
        <v>727</v>
      </c>
      <c r="D240" s="3" t="s">
        <v>729</v>
      </c>
      <c r="E240" s="3" t="s">
        <v>212</v>
      </c>
      <c r="F240" s="3" t="s">
        <v>2256</v>
      </c>
      <c r="G240" s="3" t="s">
        <v>178</v>
      </c>
      <c r="H240" s="3" t="s">
        <v>2181</v>
      </c>
      <c r="I240" s="3" t="s">
        <v>1314</v>
      </c>
      <c r="J240" s="3" t="s">
        <v>184</v>
      </c>
      <c r="Z240" s="3" t="s">
        <v>184</v>
      </c>
      <c r="AB240" s="3" t="s">
        <v>184</v>
      </c>
      <c r="AI240" s="3" t="s">
        <v>187</v>
      </c>
      <c r="AJ240" s="3" t="s">
        <v>188</v>
      </c>
      <c r="AL240" s="3" t="s">
        <v>518</v>
      </c>
      <c r="AM240" s="3">
        <v>275</v>
      </c>
      <c r="AN240" s="3">
        <v>18975</v>
      </c>
      <c r="AO240" s="3">
        <v>19124.55</v>
      </c>
      <c r="AP240" s="3">
        <v>18975</v>
      </c>
      <c r="AQ240" s="3" t="s">
        <v>193</v>
      </c>
      <c r="AR240" s="3">
        <v>41832.71</v>
      </c>
      <c r="AS240" s="3">
        <v>138152.53</v>
      </c>
      <c r="AT240" s="3">
        <v>0</v>
      </c>
      <c r="AU240" s="3">
        <v>0</v>
      </c>
      <c r="AV240" s="3">
        <v>138152.53</v>
      </c>
      <c r="AW240" s="3" t="s">
        <v>205</v>
      </c>
      <c r="AX240" s="3" t="s">
        <v>1161</v>
      </c>
      <c r="AY240" s="3" t="s">
        <v>137</v>
      </c>
      <c r="BA240" s="3" t="s">
        <v>2846</v>
      </c>
      <c r="BB240" s="3" t="s">
        <v>146</v>
      </c>
      <c r="BC240" s="3" t="s">
        <v>179</v>
      </c>
      <c r="BD240" s="3" t="s">
        <v>291</v>
      </c>
      <c r="BE240" s="3" t="s">
        <v>2258</v>
      </c>
      <c r="BF240" s="3" t="s">
        <v>143</v>
      </c>
      <c r="BH240" s="3" t="s">
        <v>1321</v>
      </c>
      <c r="BI240" s="3" t="s">
        <v>146</v>
      </c>
      <c r="BK240" s="3" t="s">
        <v>556</v>
      </c>
      <c r="BL240" s="3">
        <v>143176.26</v>
      </c>
      <c r="BM240" s="3">
        <v>0</v>
      </c>
      <c r="BN240" s="3">
        <v>143176.26</v>
      </c>
      <c r="BO240" s="3">
        <v>19665</v>
      </c>
      <c r="BP240" s="3">
        <v>19820</v>
      </c>
      <c r="BQ240" s="3">
        <v>285</v>
      </c>
      <c r="BR240" s="3" t="s">
        <v>714</v>
      </c>
      <c r="BS240" s="3" t="s">
        <v>716</v>
      </c>
      <c r="BT240" s="3" t="s">
        <v>2847</v>
      </c>
      <c r="BU240" s="3" t="s">
        <v>184</v>
      </c>
      <c r="BV240" s="3" t="s">
        <v>204</v>
      </c>
      <c r="BW240" s="3" t="s">
        <v>204</v>
      </c>
      <c r="BX240" s="4" t="s">
        <v>1010</v>
      </c>
    </row>
    <row r="241" spans="1:76" ht="14.25" customHeight="1" x14ac:dyDescent="0.3">
      <c r="A241" s="3" t="s">
        <v>177</v>
      </c>
      <c r="B241" s="3" t="s">
        <v>179</v>
      </c>
      <c r="C241" s="3" t="s">
        <v>727</v>
      </c>
      <c r="D241" s="3" t="s">
        <v>729</v>
      </c>
      <c r="E241" s="3" t="s">
        <v>212</v>
      </c>
      <c r="F241" s="3" t="s">
        <v>2256</v>
      </c>
      <c r="G241" s="3" t="s">
        <v>352</v>
      </c>
      <c r="H241" s="3" t="s">
        <v>2181</v>
      </c>
      <c r="I241" s="3" t="s">
        <v>1314</v>
      </c>
      <c r="J241" s="3" t="s">
        <v>184</v>
      </c>
      <c r="Z241" s="3" t="s">
        <v>184</v>
      </c>
      <c r="AB241" s="3" t="s">
        <v>184</v>
      </c>
      <c r="AI241" s="3" t="s">
        <v>187</v>
      </c>
      <c r="AJ241" s="3" t="s">
        <v>188</v>
      </c>
      <c r="AL241" s="3" t="s">
        <v>518</v>
      </c>
      <c r="AM241" s="3">
        <v>10</v>
      </c>
      <c r="AN241" s="3">
        <v>690</v>
      </c>
      <c r="AO241" s="3">
        <v>695.44</v>
      </c>
      <c r="AP241" s="3">
        <v>690</v>
      </c>
      <c r="AR241" s="3">
        <v>1521.19</v>
      </c>
      <c r="AS241" s="3">
        <v>5023.7299999999996</v>
      </c>
      <c r="AT241" s="3">
        <v>0</v>
      </c>
      <c r="AU241" s="3">
        <v>0</v>
      </c>
      <c r="AV241" s="3">
        <v>5023.7299999999996</v>
      </c>
      <c r="AW241" s="3" t="s">
        <v>205</v>
      </c>
      <c r="AX241" s="3" t="s">
        <v>1161</v>
      </c>
      <c r="AY241" s="3" t="s">
        <v>137</v>
      </c>
      <c r="BA241" s="3" t="s">
        <v>2846</v>
      </c>
      <c r="BB241" s="3" t="s">
        <v>146</v>
      </c>
      <c r="BC241" s="3" t="s">
        <v>179</v>
      </c>
      <c r="BD241" s="3" t="s">
        <v>291</v>
      </c>
      <c r="BE241" s="3" t="s">
        <v>2258</v>
      </c>
      <c r="BF241" s="3" t="s">
        <v>143</v>
      </c>
      <c r="BH241" s="3" t="s">
        <v>1321</v>
      </c>
      <c r="BI241" s="3" t="s">
        <v>146</v>
      </c>
      <c r="BK241" s="3" t="s">
        <v>556</v>
      </c>
      <c r="BL241" s="3">
        <v>143176.26</v>
      </c>
      <c r="BM241" s="3">
        <v>0</v>
      </c>
      <c r="BN241" s="3">
        <v>143176.26</v>
      </c>
      <c r="BO241" s="3">
        <v>19665</v>
      </c>
      <c r="BP241" s="3">
        <v>19820</v>
      </c>
      <c r="BQ241" s="3">
        <v>285</v>
      </c>
      <c r="BR241" s="3" t="s">
        <v>714</v>
      </c>
      <c r="BS241" s="3" t="s">
        <v>716</v>
      </c>
      <c r="BT241" s="3" t="s">
        <v>2848</v>
      </c>
      <c r="BU241" s="3" t="s">
        <v>184</v>
      </c>
      <c r="BV241" s="3" t="s">
        <v>204</v>
      </c>
      <c r="BW241" s="3" t="s">
        <v>204</v>
      </c>
      <c r="BX241" s="4" t="s">
        <v>1010</v>
      </c>
    </row>
    <row r="242" spans="1:76" ht="14.25" customHeight="1" x14ac:dyDescent="0.3">
      <c r="A242" s="3" t="s">
        <v>177</v>
      </c>
      <c r="B242" s="3" t="s">
        <v>179</v>
      </c>
      <c r="C242" s="3" t="s">
        <v>727</v>
      </c>
      <c r="D242" s="3" t="s">
        <v>729</v>
      </c>
      <c r="E242" s="3" t="s">
        <v>297</v>
      </c>
      <c r="F242" s="3" t="s">
        <v>1757</v>
      </c>
      <c r="G242" s="3" t="s">
        <v>178</v>
      </c>
      <c r="H242" s="3" t="s">
        <v>2849</v>
      </c>
      <c r="I242" s="3" t="s">
        <v>862</v>
      </c>
      <c r="Z242" s="3" t="s">
        <v>184</v>
      </c>
      <c r="AB242" s="3" t="s">
        <v>184</v>
      </c>
      <c r="AH242" s="3">
        <v>69</v>
      </c>
      <c r="AI242" s="3" t="s">
        <v>187</v>
      </c>
      <c r="AJ242" s="3" t="s">
        <v>188</v>
      </c>
      <c r="AL242" s="3" t="s">
        <v>518</v>
      </c>
      <c r="AM242" s="3">
        <v>275</v>
      </c>
      <c r="AN242" s="3">
        <v>18975</v>
      </c>
      <c r="AO242" s="3">
        <v>19140</v>
      </c>
      <c r="AP242" s="3">
        <v>18975</v>
      </c>
      <c r="AQ242" s="3" t="s">
        <v>193</v>
      </c>
      <c r="AR242" s="3">
        <v>18975</v>
      </c>
      <c r="AS242" s="3">
        <v>39056.22</v>
      </c>
      <c r="AT242" s="3">
        <v>0</v>
      </c>
      <c r="AU242" s="3">
        <v>0</v>
      </c>
      <c r="AV242" s="3">
        <v>39056.22</v>
      </c>
      <c r="AW242" s="3" t="s">
        <v>205</v>
      </c>
      <c r="AX242" s="3" t="s">
        <v>1224</v>
      </c>
      <c r="AY242" s="3" t="s">
        <v>137</v>
      </c>
      <c r="BA242" s="3" t="s">
        <v>2850</v>
      </c>
      <c r="BB242" s="3" t="s">
        <v>146</v>
      </c>
      <c r="BC242" s="3" t="s">
        <v>179</v>
      </c>
      <c r="BT242" s="3" t="s">
        <v>1759</v>
      </c>
      <c r="BU242" s="3" t="s">
        <v>187</v>
      </c>
      <c r="BV242" s="3" t="s">
        <v>277</v>
      </c>
      <c r="BX242" s="4" t="s">
        <v>1249</v>
      </c>
    </row>
    <row r="243" spans="1:76" ht="14.25" customHeight="1" x14ac:dyDescent="0.3">
      <c r="A243" s="3" t="s">
        <v>177</v>
      </c>
      <c r="B243" s="3" t="s">
        <v>179</v>
      </c>
      <c r="C243" s="3" t="s">
        <v>727</v>
      </c>
      <c r="D243" s="3" t="s">
        <v>729</v>
      </c>
      <c r="E243" s="3" t="s">
        <v>212</v>
      </c>
      <c r="F243" s="3" t="s">
        <v>2269</v>
      </c>
      <c r="G243" s="3" t="s">
        <v>178</v>
      </c>
      <c r="H243" s="3" t="s">
        <v>2181</v>
      </c>
      <c r="I243" s="3" t="s">
        <v>1314</v>
      </c>
      <c r="J243" s="3" t="s">
        <v>184</v>
      </c>
      <c r="Z243" s="3" t="s">
        <v>184</v>
      </c>
      <c r="AB243" s="3" t="s">
        <v>184</v>
      </c>
      <c r="AI243" s="3" t="s">
        <v>187</v>
      </c>
      <c r="AJ243" s="3" t="s">
        <v>188</v>
      </c>
      <c r="AL243" s="3" t="s">
        <v>518</v>
      </c>
      <c r="AM243" s="3">
        <v>275</v>
      </c>
      <c r="AN243" s="3">
        <v>18975</v>
      </c>
      <c r="AO243" s="3">
        <v>19200</v>
      </c>
      <c r="AP243" s="3">
        <v>18975</v>
      </c>
      <c r="AQ243" s="3" t="s">
        <v>193</v>
      </c>
      <c r="AR243" s="3">
        <v>41832.71</v>
      </c>
      <c r="AS243" s="3">
        <v>136102.74</v>
      </c>
      <c r="AT243" s="3">
        <v>0</v>
      </c>
      <c r="AU243" s="3">
        <v>0</v>
      </c>
      <c r="AV243" s="3">
        <v>136102.74</v>
      </c>
      <c r="AW243" s="3" t="s">
        <v>205</v>
      </c>
      <c r="AX243" s="3" t="s">
        <v>1266</v>
      </c>
      <c r="AY243" s="3" t="s">
        <v>137</v>
      </c>
      <c r="BA243" s="3" t="s">
        <v>2851</v>
      </c>
      <c r="BB243" s="3" t="s">
        <v>146</v>
      </c>
      <c r="BC243" s="3" t="s">
        <v>179</v>
      </c>
      <c r="BD243" s="3" t="s">
        <v>291</v>
      </c>
      <c r="BE243" s="3" t="s">
        <v>2273</v>
      </c>
      <c r="BF243" s="3" t="s">
        <v>143</v>
      </c>
      <c r="BH243" s="3" t="s">
        <v>1321</v>
      </c>
      <c r="BI243" s="3" t="s">
        <v>146</v>
      </c>
      <c r="BK243" s="3" t="s">
        <v>556</v>
      </c>
      <c r="BL243" s="3">
        <v>136102.74</v>
      </c>
      <c r="BM243" s="3">
        <v>0</v>
      </c>
      <c r="BN243" s="3">
        <v>136102.74</v>
      </c>
      <c r="BO243" s="3">
        <v>18975</v>
      </c>
      <c r="BP243" s="3">
        <v>19200</v>
      </c>
      <c r="BQ243" s="3">
        <v>275</v>
      </c>
      <c r="BR243" s="3" t="s">
        <v>714</v>
      </c>
      <c r="BS243" s="3" t="s">
        <v>716</v>
      </c>
      <c r="BT243" s="3" t="s">
        <v>2852</v>
      </c>
      <c r="BU243" s="3" t="s">
        <v>184</v>
      </c>
      <c r="BV243" s="3" t="s">
        <v>204</v>
      </c>
      <c r="BW243" s="3" t="s">
        <v>204</v>
      </c>
      <c r="BX243" s="4" t="s">
        <v>1029</v>
      </c>
    </row>
    <row r="244" spans="1:76" ht="14.25" customHeight="1" x14ac:dyDescent="0.3">
      <c r="A244" s="3" t="s">
        <v>177</v>
      </c>
      <c r="B244" s="3" t="s">
        <v>179</v>
      </c>
      <c r="C244" s="3" t="s">
        <v>727</v>
      </c>
      <c r="D244" s="3" t="s">
        <v>729</v>
      </c>
      <c r="E244" s="3" t="s">
        <v>212</v>
      </c>
      <c r="F244" s="3" t="s">
        <v>1802</v>
      </c>
      <c r="G244" s="3" t="s">
        <v>178</v>
      </c>
      <c r="H244" s="3" t="s">
        <v>1313</v>
      </c>
      <c r="I244" s="3" t="s">
        <v>1314</v>
      </c>
      <c r="J244" s="3" t="s">
        <v>184</v>
      </c>
      <c r="Z244" s="3" t="s">
        <v>184</v>
      </c>
      <c r="AB244" s="3" t="s">
        <v>184</v>
      </c>
      <c r="AH244" s="3">
        <v>69</v>
      </c>
      <c r="AI244" s="3" t="s">
        <v>187</v>
      </c>
      <c r="AJ244" s="3" t="s">
        <v>188</v>
      </c>
      <c r="AL244" s="3" t="s">
        <v>518</v>
      </c>
      <c r="AM244" s="3">
        <v>120</v>
      </c>
      <c r="AN244" s="3">
        <v>8280</v>
      </c>
      <c r="AO244" s="3">
        <v>8530</v>
      </c>
      <c r="AP244" s="3">
        <v>8280</v>
      </c>
      <c r="AQ244" s="3" t="s">
        <v>193</v>
      </c>
      <c r="AR244" s="3">
        <v>18254.28</v>
      </c>
      <c r="AS244" s="3">
        <v>56588.27</v>
      </c>
      <c r="AT244" s="3">
        <v>0</v>
      </c>
      <c r="AU244" s="3">
        <v>0</v>
      </c>
      <c r="AV244" s="3">
        <v>56588.27</v>
      </c>
      <c r="AW244" s="3" t="s">
        <v>205</v>
      </c>
      <c r="AX244" s="3" t="s">
        <v>1294</v>
      </c>
      <c r="AY244" s="3" t="s">
        <v>137</v>
      </c>
      <c r="BA244" s="3" t="s">
        <v>2853</v>
      </c>
      <c r="BB244" s="3" t="s">
        <v>146</v>
      </c>
      <c r="BC244" s="3" t="s">
        <v>179</v>
      </c>
      <c r="BT244" s="3" t="s">
        <v>1805</v>
      </c>
      <c r="BU244" s="3" t="s">
        <v>187</v>
      </c>
      <c r="BV244" s="3" t="s">
        <v>277</v>
      </c>
      <c r="BX244" s="4" t="s">
        <v>1090</v>
      </c>
    </row>
    <row r="245" spans="1:76" ht="14.25" customHeight="1" x14ac:dyDescent="0.3">
      <c r="A245" s="3" t="s">
        <v>177</v>
      </c>
      <c r="B245" s="3" t="s">
        <v>179</v>
      </c>
      <c r="C245" s="3" t="s">
        <v>727</v>
      </c>
      <c r="D245" s="3" t="s">
        <v>729</v>
      </c>
      <c r="E245" s="3" t="s">
        <v>212</v>
      </c>
      <c r="F245" s="3" t="s">
        <v>2279</v>
      </c>
      <c r="G245" s="3" t="s">
        <v>178</v>
      </c>
      <c r="H245" s="3" t="s">
        <v>1313</v>
      </c>
      <c r="I245" s="3" t="s">
        <v>1314</v>
      </c>
      <c r="J245" s="3" t="s">
        <v>184</v>
      </c>
      <c r="Z245" s="3" t="s">
        <v>184</v>
      </c>
      <c r="AB245" s="3" t="s">
        <v>184</v>
      </c>
      <c r="AH245" s="3">
        <v>69</v>
      </c>
      <c r="AI245" s="3" t="s">
        <v>187</v>
      </c>
      <c r="AJ245" s="3" t="s">
        <v>188</v>
      </c>
      <c r="AL245" s="3" t="s">
        <v>518</v>
      </c>
      <c r="AM245" s="3">
        <v>275</v>
      </c>
      <c r="AN245" s="3">
        <v>18975</v>
      </c>
      <c r="AO245" s="3">
        <v>19160</v>
      </c>
      <c r="AP245" s="3">
        <v>18975</v>
      </c>
      <c r="AQ245" s="3" t="s">
        <v>193</v>
      </c>
      <c r="AR245" s="3">
        <v>18975</v>
      </c>
      <c r="AS245" s="3">
        <v>145323.75</v>
      </c>
      <c r="AT245" s="3">
        <v>0</v>
      </c>
      <c r="AU245" s="3">
        <v>0</v>
      </c>
      <c r="AV245" s="3">
        <v>145323.75</v>
      </c>
      <c r="AW245" s="3" t="s">
        <v>205</v>
      </c>
      <c r="AX245" s="3" t="s">
        <v>2281</v>
      </c>
      <c r="AY245" s="3" t="s">
        <v>137</v>
      </c>
      <c r="BA245" s="3" t="s">
        <v>2854</v>
      </c>
      <c r="BB245" s="3" t="s">
        <v>146</v>
      </c>
      <c r="BC245" s="3" t="s">
        <v>179</v>
      </c>
      <c r="BD245" s="3" t="s">
        <v>140</v>
      </c>
      <c r="BE245" s="3" t="s">
        <v>2282</v>
      </c>
      <c r="BF245" s="3" t="s">
        <v>143</v>
      </c>
      <c r="BH245" s="3" t="s">
        <v>1321</v>
      </c>
      <c r="BI245" s="3" t="s">
        <v>146</v>
      </c>
      <c r="BK245" s="3" t="s">
        <v>556</v>
      </c>
      <c r="BL245" s="3">
        <v>145323.75</v>
      </c>
      <c r="BM245" s="3">
        <v>0</v>
      </c>
      <c r="BN245" s="3">
        <v>145323.75</v>
      </c>
      <c r="BO245" s="3">
        <v>18975</v>
      </c>
      <c r="BP245" s="3">
        <v>19160</v>
      </c>
      <c r="BQ245" s="3">
        <v>275</v>
      </c>
      <c r="BR245" s="3" t="s">
        <v>714</v>
      </c>
      <c r="BS245" s="3" t="s">
        <v>716</v>
      </c>
      <c r="BT245" s="3" t="s">
        <v>2855</v>
      </c>
      <c r="BU245" s="3" t="s">
        <v>184</v>
      </c>
      <c r="BV245" s="3" t="s">
        <v>204</v>
      </c>
      <c r="BW245" s="3" t="s">
        <v>204</v>
      </c>
      <c r="BX245" s="4" t="s">
        <v>1043</v>
      </c>
    </row>
    <row r="246" spans="1:76" ht="14.25" customHeight="1" x14ac:dyDescent="0.3">
      <c r="A246" s="3" t="s">
        <v>177</v>
      </c>
      <c r="B246" s="3" t="s">
        <v>179</v>
      </c>
      <c r="C246" s="3" t="s">
        <v>727</v>
      </c>
      <c r="D246" s="3" t="s">
        <v>729</v>
      </c>
      <c r="E246" s="3" t="s">
        <v>212</v>
      </c>
      <c r="F246" s="3" t="s">
        <v>1820</v>
      </c>
      <c r="G246" s="3" t="s">
        <v>178</v>
      </c>
      <c r="H246" s="3" t="s">
        <v>1313</v>
      </c>
      <c r="I246" s="3" t="s">
        <v>1314</v>
      </c>
      <c r="J246" s="3" t="s">
        <v>184</v>
      </c>
      <c r="Z246" s="3" t="s">
        <v>184</v>
      </c>
      <c r="AB246" s="3" t="s">
        <v>184</v>
      </c>
      <c r="AH246" s="3">
        <v>69</v>
      </c>
      <c r="AI246" s="3" t="s">
        <v>187</v>
      </c>
      <c r="AJ246" s="3" t="s">
        <v>188</v>
      </c>
      <c r="AL246" s="3" t="s">
        <v>518</v>
      </c>
      <c r="AM246" s="3">
        <v>120</v>
      </c>
      <c r="AN246" s="3">
        <v>8280</v>
      </c>
      <c r="AO246" s="3">
        <v>8470</v>
      </c>
      <c r="AP246" s="3">
        <v>8280</v>
      </c>
      <c r="AQ246" s="3" t="s">
        <v>193</v>
      </c>
      <c r="AR246" s="3">
        <v>18254.28</v>
      </c>
      <c r="AS246" s="3">
        <v>56588.27</v>
      </c>
      <c r="AT246" s="3">
        <v>0</v>
      </c>
      <c r="AU246" s="3">
        <v>0</v>
      </c>
      <c r="AV246" s="3">
        <v>56588.27</v>
      </c>
      <c r="AW246" s="3" t="s">
        <v>205</v>
      </c>
      <c r="AX246" s="3" t="s">
        <v>2281</v>
      </c>
      <c r="AY246" s="3" t="s">
        <v>137</v>
      </c>
      <c r="BA246" s="3" t="s">
        <v>2856</v>
      </c>
      <c r="BB246" s="3" t="s">
        <v>146</v>
      </c>
      <c r="BC246" s="3" t="s">
        <v>179</v>
      </c>
      <c r="BT246" s="3" t="s">
        <v>1822</v>
      </c>
      <c r="BU246" s="3" t="s">
        <v>187</v>
      </c>
      <c r="BV246" s="3" t="s">
        <v>277</v>
      </c>
      <c r="BX246" s="4" t="s">
        <v>1102</v>
      </c>
    </row>
    <row r="247" spans="1:76" ht="14.25" customHeight="1" x14ac:dyDescent="0.3">
      <c r="A247" s="3" t="s">
        <v>177</v>
      </c>
      <c r="B247" s="3" t="s">
        <v>179</v>
      </c>
      <c r="C247" s="3" t="s">
        <v>727</v>
      </c>
      <c r="D247" s="3" t="s">
        <v>729</v>
      </c>
      <c r="E247" s="3" t="s">
        <v>297</v>
      </c>
      <c r="F247" s="3" t="s">
        <v>2291</v>
      </c>
      <c r="G247" s="3" t="s">
        <v>178</v>
      </c>
      <c r="H247" s="3" t="s">
        <v>2822</v>
      </c>
      <c r="I247" s="3" t="s">
        <v>439</v>
      </c>
      <c r="Y247" s="3" t="s">
        <v>184</v>
      </c>
      <c r="Z247" s="3" t="s">
        <v>184</v>
      </c>
      <c r="AB247" s="3" t="s">
        <v>184</v>
      </c>
      <c r="AH247" s="3">
        <v>69</v>
      </c>
      <c r="AI247" s="3" t="s">
        <v>187</v>
      </c>
      <c r="AJ247" s="3" t="s">
        <v>188</v>
      </c>
      <c r="AL247" s="3" t="s">
        <v>518</v>
      </c>
      <c r="AM247" s="3">
        <v>275</v>
      </c>
      <c r="AN247" s="3">
        <v>18975</v>
      </c>
      <c r="AO247" s="3">
        <v>19235</v>
      </c>
      <c r="AP247" s="3">
        <v>18975</v>
      </c>
      <c r="AQ247" s="3" t="s">
        <v>193</v>
      </c>
      <c r="AR247" s="3">
        <v>41832.71</v>
      </c>
      <c r="AS247" s="3">
        <v>107698.32</v>
      </c>
      <c r="AT247" s="3">
        <v>0</v>
      </c>
      <c r="AU247" s="3">
        <v>0</v>
      </c>
      <c r="AV247" s="3">
        <v>107698.32</v>
      </c>
      <c r="AW247" s="3" t="s">
        <v>205</v>
      </c>
      <c r="AX247" s="3" t="s">
        <v>2294</v>
      </c>
      <c r="AY247" s="3" t="s">
        <v>137</v>
      </c>
      <c r="BA247" s="3" t="s">
        <v>2857</v>
      </c>
      <c r="BB247" s="3" t="s">
        <v>146</v>
      </c>
      <c r="BC247" s="3" t="s">
        <v>179</v>
      </c>
      <c r="BE247" s="3" t="s">
        <v>2295</v>
      </c>
      <c r="BF247" s="3" t="s">
        <v>143</v>
      </c>
      <c r="BH247" s="3" t="s">
        <v>293</v>
      </c>
      <c r="BI247" s="3" t="s">
        <v>146</v>
      </c>
      <c r="BK247" s="3" t="s">
        <v>294</v>
      </c>
      <c r="BL247" s="3">
        <v>214183.49</v>
      </c>
      <c r="BM247" s="3">
        <v>0</v>
      </c>
      <c r="BN247" s="3">
        <v>214183.49</v>
      </c>
      <c r="BO247" s="3">
        <v>37950</v>
      </c>
      <c r="BP247" s="3">
        <v>38470</v>
      </c>
      <c r="BQ247" s="3">
        <v>550</v>
      </c>
      <c r="BR247" s="3" t="s">
        <v>714</v>
      </c>
      <c r="BS247" s="3" t="s">
        <v>716</v>
      </c>
      <c r="BT247" s="3" t="s">
        <v>2858</v>
      </c>
      <c r="BU247" s="3" t="s">
        <v>184</v>
      </c>
      <c r="BV247" s="3" t="s">
        <v>204</v>
      </c>
      <c r="BW247" s="3" t="s">
        <v>204</v>
      </c>
      <c r="BX247" s="4" t="s">
        <v>1355</v>
      </c>
    </row>
    <row r="248" spans="1:76" ht="14.25" customHeight="1" x14ac:dyDescent="0.3">
      <c r="A248" s="3" t="s">
        <v>177</v>
      </c>
      <c r="B248" s="3" t="s">
        <v>179</v>
      </c>
      <c r="C248" s="3" t="s">
        <v>727</v>
      </c>
      <c r="D248" s="3" t="s">
        <v>729</v>
      </c>
      <c r="E248" s="3" t="s">
        <v>297</v>
      </c>
      <c r="F248" s="3" t="s">
        <v>2291</v>
      </c>
      <c r="G248" s="3" t="s">
        <v>352</v>
      </c>
      <c r="H248" s="3" t="s">
        <v>2822</v>
      </c>
      <c r="I248" s="3" t="s">
        <v>439</v>
      </c>
      <c r="Y248" s="3" t="s">
        <v>184</v>
      </c>
      <c r="Z248" s="3" t="s">
        <v>184</v>
      </c>
      <c r="AB248" s="3" t="s">
        <v>184</v>
      </c>
      <c r="AH248" s="3">
        <v>69</v>
      </c>
      <c r="AI248" s="3" t="s">
        <v>187</v>
      </c>
      <c r="AJ248" s="3" t="s">
        <v>188</v>
      </c>
      <c r="AL248" s="3" t="s">
        <v>518</v>
      </c>
      <c r="AM248" s="3">
        <v>275</v>
      </c>
      <c r="AN248" s="3">
        <v>18975</v>
      </c>
      <c r="AO248" s="3">
        <v>19235</v>
      </c>
      <c r="AP248" s="3">
        <v>18975</v>
      </c>
      <c r="AQ248" s="3" t="s">
        <v>193</v>
      </c>
      <c r="AR248" s="3">
        <v>41832.71</v>
      </c>
      <c r="AS248" s="3">
        <v>106485.17</v>
      </c>
      <c r="AT248" s="3">
        <v>0</v>
      </c>
      <c r="AU248" s="3">
        <v>0</v>
      </c>
      <c r="AV248" s="3">
        <v>106485.17</v>
      </c>
      <c r="AW248" s="3" t="s">
        <v>205</v>
      </c>
      <c r="AX248" s="3" t="s">
        <v>2294</v>
      </c>
      <c r="AY248" s="3" t="s">
        <v>137</v>
      </c>
      <c r="BA248" s="3" t="s">
        <v>2857</v>
      </c>
      <c r="BB248" s="3" t="s">
        <v>146</v>
      </c>
      <c r="BC248" s="3" t="s">
        <v>179</v>
      </c>
      <c r="BE248" s="3" t="s">
        <v>2295</v>
      </c>
      <c r="BF248" s="3" t="s">
        <v>143</v>
      </c>
      <c r="BH248" s="3" t="s">
        <v>293</v>
      </c>
      <c r="BI248" s="3" t="s">
        <v>146</v>
      </c>
      <c r="BK248" s="3" t="s">
        <v>294</v>
      </c>
      <c r="BL248" s="3">
        <v>214183.49</v>
      </c>
      <c r="BM248" s="3">
        <v>0</v>
      </c>
      <c r="BN248" s="3">
        <v>214183.49</v>
      </c>
      <c r="BO248" s="3">
        <v>37950</v>
      </c>
      <c r="BP248" s="3">
        <v>38470</v>
      </c>
      <c r="BQ248" s="3">
        <v>550</v>
      </c>
      <c r="BR248" s="3" t="s">
        <v>714</v>
      </c>
      <c r="BS248" s="3" t="s">
        <v>716</v>
      </c>
      <c r="BT248" s="3" t="s">
        <v>2859</v>
      </c>
      <c r="BU248" s="3" t="s">
        <v>184</v>
      </c>
      <c r="BV248" s="3" t="s">
        <v>204</v>
      </c>
      <c r="BW248" s="3" t="s">
        <v>204</v>
      </c>
      <c r="BX248" s="4" t="s">
        <v>1355</v>
      </c>
    </row>
    <row r="249" spans="1:76" ht="14.25" customHeight="1" x14ac:dyDescent="0.3">
      <c r="A249" s="3" t="s">
        <v>197</v>
      </c>
      <c r="B249" s="3" t="s">
        <v>198</v>
      </c>
      <c r="C249" s="3" t="s">
        <v>315</v>
      </c>
      <c r="D249" s="3" t="s">
        <v>318</v>
      </c>
      <c r="E249" s="3" t="s">
        <v>212</v>
      </c>
      <c r="F249" s="3" t="s">
        <v>672</v>
      </c>
      <c r="G249" s="3" t="s">
        <v>178</v>
      </c>
      <c r="H249" s="3" t="s">
        <v>673</v>
      </c>
      <c r="I249" s="3" t="s">
        <v>513</v>
      </c>
      <c r="Y249" s="3" t="s">
        <v>184</v>
      </c>
      <c r="Z249" s="3" t="s">
        <v>184</v>
      </c>
      <c r="AC249" s="3" t="s">
        <v>671</v>
      </c>
      <c r="AG249" s="3" t="s">
        <v>184</v>
      </c>
      <c r="AI249" s="3" t="s">
        <v>187</v>
      </c>
      <c r="AJ249" s="3" t="s">
        <v>188</v>
      </c>
      <c r="AL249" s="3" t="s">
        <v>518</v>
      </c>
      <c r="AM249" s="3">
        <v>275</v>
      </c>
      <c r="AN249" s="3">
        <v>18975</v>
      </c>
      <c r="AO249" s="3">
        <v>19190</v>
      </c>
      <c r="AP249" s="3">
        <v>18975</v>
      </c>
      <c r="AQ249" s="3" t="s">
        <v>193</v>
      </c>
      <c r="AR249" s="3">
        <v>41832.699999999997</v>
      </c>
      <c r="AS249" s="3">
        <v>127589.74</v>
      </c>
      <c r="AT249" s="3">
        <v>0</v>
      </c>
      <c r="AU249" s="3">
        <v>0</v>
      </c>
      <c r="AV249" s="3">
        <v>127589.74</v>
      </c>
      <c r="AW249" s="3" t="s">
        <v>205</v>
      </c>
      <c r="AX249" s="3" t="s">
        <v>1949</v>
      </c>
      <c r="AY249" s="3" t="s">
        <v>137</v>
      </c>
      <c r="BA249" s="3" t="s">
        <v>2860</v>
      </c>
      <c r="BB249" s="3" t="s">
        <v>146</v>
      </c>
      <c r="BC249" s="3" t="s">
        <v>198</v>
      </c>
      <c r="BD249" s="3" t="s">
        <v>140</v>
      </c>
      <c r="BE249" s="3" t="s">
        <v>2306</v>
      </c>
      <c r="BF249" s="3" t="s">
        <v>143</v>
      </c>
      <c r="BH249" s="3" t="s">
        <v>509</v>
      </c>
      <c r="BI249" s="3" t="s">
        <v>146</v>
      </c>
      <c r="BK249" s="3" t="s">
        <v>147</v>
      </c>
      <c r="BL249" s="3">
        <v>305378.71000000002</v>
      </c>
      <c r="BM249" s="3">
        <v>54382.5</v>
      </c>
      <c r="BN249" s="3">
        <v>250996.21</v>
      </c>
      <c r="BO249" s="3">
        <v>37950</v>
      </c>
      <c r="BP249" s="3">
        <v>38380</v>
      </c>
      <c r="BQ249" s="3">
        <v>550</v>
      </c>
      <c r="BR249" s="3" t="s">
        <v>238</v>
      </c>
      <c r="BS249" s="3" t="s">
        <v>239</v>
      </c>
      <c r="BT249" s="3" t="s">
        <v>2861</v>
      </c>
      <c r="BU249" s="3" t="s">
        <v>184</v>
      </c>
      <c r="BV249" s="3" t="s">
        <v>204</v>
      </c>
      <c r="BW249" s="3" t="s">
        <v>204</v>
      </c>
      <c r="BX249" s="4" t="s">
        <v>412</v>
      </c>
    </row>
    <row r="250" spans="1:76" ht="14.25" customHeight="1" x14ac:dyDescent="0.3">
      <c r="A250" s="3" t="s">
        <v>197</v>
      </c>
      <c r="B250" s="3" t="s">
        <v>198</v>
      </c>
      <c r="C250" s="3" t="s">
        <v>315</v>
      </c>
      <c r="D250" s="3" t="s">
        <v>318</v>
      </c>
      <c r="E250" s="3" t="s">
        <v>212</v>
      </c>
      <c r="F250" s="3" t="s">
        <v>672</v>
      </c>
      <c r="G250" s="3" t="s">
        <v>352</v>
      </c>
      <c r="H250" s="3" t="s">
        <v>677</v>
      </c>
      <c r="I250" s="3" t="s">
        <v>513</v>
      </c>
      <c r="Y250" s="3" t="s">
        <v>184</v>
      </c>
      <c r="Z250" s="3" t="s">
        <v>184</v>
      </c>
      <c r="AC250" s="3" t="s">
        <v>674</v>
      </c>
      <c r="AG250" s="3" t="s">
        <v>184</v>
      </c>
      <c r="AI250" s="3" t="s">
        <v>187</v>
      </c>
      <c r="AJ250" s="3" t="s">
        <v>188</v>
      </c>
      <c r="AL250" s="3" t="s">
        <v>518</v>
      </c>
      <c r="AM250" s="3">
        <v>275</v>
      </c>
      <c r="AN250" s="3">
        <v>18975</v>
      </c>
      <c r="AO250" s="3">
        <v>19190</v>
      </c>
      <c r="AP250" s="3">
        <v>18975</v>
      </c>
      <c r="AQ250" s="3" t="s">
        <v>193</v>
      </c>
      <c r="AR250" s="3">
        <v>41832.699999999997</v>
      </c>
      <c r="AS250" s="3">
        <v>123406.47</v>
      </c>
      <c r="AT250" s="3">
        <v>0</v>
      </c>
      <c r="AU250" s="3">
        <v>0</v>
      </c>
      <c r="AV250" s="3">
        <v>123406.47</v>
      </c>
      <c r="AW250" s="3" t="s">
        <v>205</v>
      </c>
      <c r="AX250" s="3" t="s">
        <v>1949</v>
      </c>
      <c r="AY250" s="3" t="s">
        <v>137</v>
      </c>
      <c r="BA250" s="3" t="s">
        <v>2860</v>
      </c>
      <c r="BB250" s="3" t="s">
        <v>146</v>
      </c>
      <c r="BC250" s="3" t="s">
        <v>198</v>
      </c>
      <c r="BD250" s="3" t="s">
        <v>140</v>
      </c>
      <c r="BE250" s="3" t="s">
        <v>2306</v>
      </c>
      <c r="BF250" s="3" t="s">
        <v>143</v>
      </c>
      <c r="BH250" s="3" t="s">
        <v>509</v>
      </c>
      <c r="BI250" s="3" t="s">
        <v>146</v>
      </c>
      <c r="BK250" s="3" t="s">
        <v>147</v>
      </c>
      <c r="BL250" s="3">
        <v>305378.71000000002</v>
      </c>
      <c r="BM250" s="3">
        <v>54382.5</v>
      </c>
      <c r="BN250" s="3">
        <v>250996.21</v>
      </c>
      <c r="BO250" s="3">
        <v>37950</v>
      </c>
      <c r="BP250" s="3">
        <v>38380</v>
      </c>
      <c r="BQ250" s="3">
        <v>550</v>
      </c>
      <c r="BR250" s="3" t="s">
        <v>238</v>
      </c>
      <c r="BS250" s="3" t="s">
        <v>239</v>
      </c>
      <c r="BT250" s="3" t="s">
        <v>2862</v>
      </c>
      <c r="BU250" s="3" t="s">
        <v>184</v>
      </c>
      <c r="BV250" s="3" t="s">
        <v>204</v>
      </c>
      <c r="BW250" s="3" t="s">
        <v>204</v>
      </c>
      <c r="BX250" s="4" t="s">
        <v>412</v>
      </c>
    </row>
    <row r="251" spans="1:76" ht="14.25" customHeight="1" x14ac:dyDescent="0.3">
      <c r="A251" s="3" t="s">
        <v>177</v>
      </c>
      <c r="B251" s="3" t="s">
        <v>179</v>
      </c>
      <c r="C251" s="3" t="s">
        <v>727</v>
      </c>
      <c r="D251" s="3" t="s">
        <v>729</v>
      </c>
      <c r="E251" s="3" t="s">
        <v>212</v>
      </c>
      <c r="F251" s="3" t="s">
        <v>2318</v>
      </c>
      <c r="G251" s="3" t="s">
        <v>178</v>
      </c>
      <c r="H251" s="3" t="s">
        <v>1313</v>
      </c>
      <c r="I251" s="3" t="s">
        <v>1314</v>
      </c>
      <c r="J251" s="3" t="s">
        <v>184</v>
      </c>
      <c r="Z251" s="3" t="s">
        <v>184</v>
      </c>
      <c r="AB251" s="3" t="s">
        <v>184</v>
      </c>
      <c r="AH251" s="3">
        <v>69</v>
      </c>
      <c r="AI251" s="3" t="s">
        <v>187</v>
      </c>
      <c r="AJ251" s="3" t="s">
        <v>188</v>
      </c>
      <c r="AL251" s="3" t="s">
        <v>518</v>
      </c>
      <c r="AM251" s="3">
        <v>275</v>
      </c>
      <c r="AN251" s="3">
        <v>18975</v>
      </c>
      <c r="AO251" s="3">
        <v>19200</v>
      </c>
      <c r="AP251" s="3">
        <v>18975</v>
      </c>
      <c r="AQ251" s="3" t="s">
        <v>193</v>
      </c>
      <c r="AR251" s="3">
        <v>41832.71</v>
      </c>
      <c r="AS251" s="3">
        <v>161516.10999999999</v>
      </c>
      <c r="AT251" s="3">
        <v>0</v>
      </c>
      <c r="AU251" s="3">
        <v>0</v>
      </c>
      <c r="AV251" s="3">
        <v>161516.10999999999</v>
      </c>
      <c r="AW251" s="3" t="s">
        <v>205</v>
      </c>
      <c r="AX251" s="3" t="s">
        <v>1968</v>
      </c>
      <c r="AY251" s="3" t="s">
        <v>137</v>
      </c>
      <c r="BA251" s="3" t="s">
        <v>2863</v>
      </c>
      <c r="BB251" s="3" t="s">
        <v>146</v>
      </c>
      <c r="BC251" s="3" t="s">
        <v>179</v>
      </c>
      <c r="BD251" s="3" t="s">
        <v>140</v>
      </c>
      <c r="BE251" s="3" t="s">
        <v>2306</v>
      </c>
      <c r="BF251" s="3" t="s">
        <v>143</v>
      </c>
      <c r="BH251" s="3" t="s">
        <v>1321</v>
      </c>
      <c r="BI251" s="3" t="s">
        <v>146</v>
      </c>
      <c r="BK251" s="3" t="s">
        <v>556</v>
      </c>
      <c r="BL251" s="3">
        <v>161516.10999999999</v>
      </c>
      <c r="BM251" s="3">
        <v>0</v>
      </c>
      <c r="BN251" s="3">
        <v>161516.10999999999</v>
      </c>
      <c r="BO251" s="3">
        <v>18975</v>
      </c>
      <c r="BP251" s="3">
        <v>19200</v>
      </c>
      <c r="BQ251" s="3">
        <v>275</v>
      </c>
      <c r="BR251" s="3" t="s">
        <v>714</v>
      </c>
      <c r="BS251" s="3" t="s">
        <v>716</v>
      </c>
      <c r="BT251" s="3" t="s">
        <v>2864</v>
      </c>
      <c r="BU251" s="3" t="s">
        <v>184</v>
      </c>
      <c r="BV251" s="3" t="s">
        <v>204</v>
      </c>
      <c r="BW251" s="3" t="s">
        <v>204</v>
      </c>
      <c r="BX251" s="4" t="s">
        <v>1062</v>
      </c>
    </row>
    <row r="252" spans="1:76" ht="14.25" customHeight="1" x14ac:dyDescent="0.3">
      <c r="A252" s="3" t="s">
        <v>177</v>
      </c>
      <c r="B252" s="3" t="s">
        <v>179</v>
      </c>
      <c r="C252" s="3" t="s">
        <v>727</v>
      </c>
      <c r="D252" s="3" t="s">
        <v>729</v>
      </c>
      <c r="E252" s="3" t="s">
        <v>297</v>
      </c>
      <c r="F252" s="3" t="s">
        <v>2333</v>
      </c>
      <c r="G252" s="3" t="s">
        <v>178</v>
      </c>
      <c r="H252" s="3" t="s">
        <v>2822</v>
      </c>
      <c r="I252" s="3" t="s">
        <v>439</v>
      </c>
      <c r="Y252" s="3" t="s">
        <v>184</v>
      </c>
      <c r="Z252" s="3" t="s">
        <v>184</v>
      </c>
      <c r="AB252" s="3" t="s">
        <v>184</v>
      </c>
      <c r="AH252" s="3">
        <v>69</v>
      </c>
      <c r="AI252" s="3" t="s">
        <v>187</v>
      </c>
      <c r="AJ252" s="3" t="s">
        <v>188</v>
      </c>
      <c r="AL252" s="3" t="s">
        <v>518</v>
      </c>
      <c r="AM252" s="3">
        <v>275</v>
      </c>
      <c r="AN252" s="3">
        <v>18975</v>
      </c>
      <c r="AO252" s="3">
        <v>19220</v>
      </c>
      <c r="AP252" s="3">
        <v>18975</v>
      </c>
      <c r="AQ252" s="3" t="s">
        <v>193</v>
      </c>
      <c r="AR252" s="3">
        <v>41832.71</v>
      </c>
      <c r="AS252" s="3">
        <v>69023.98</v>
      </c>
      <c r="AT252" s="3">
        <v>0</v>
      </c>
      <c r="AU252" s="3">
        <v>0</v>
      </c>
      <c r="AV252" s="3">
        <v>69023.98</v>
      </c>
      <c r="AW252" s="3" t="s">
        <v>205</v>
      </c>
      <c r="AX252" s="3" t="s">
        <v>832</v>
      </c>
      <c r="AY252" s="3" t="s">
        <v>137</v>
      </c>
      <c r="BA252" s="3" t="s">
        <v>2865</v>
      </c>
      <c r="BB252" s="3" t="s">
        <v>146</v>
      </c>
      <c r="BC252" s="3" t="s">
        <v>179</v>
      </c>
      <c r="BD252" s="3" t="s">
        <v>140</v>
      </c>
      <c r="BE252" s="3" t="s">
        <v>2335</v>
      </c>
      <c r="BF252" s="3" t="s">
        <v>143</v>
      </c>
      <c r="BH252" s="3" t="s">
        <v>293</v>
      </c>
      <c r="BI252" s="3" t="s">
        <v>146</v>
      </c>
      <c r="BK252" s="3" t="s">
        <v>294</v>
      </c>
      <c r="BL252" s="3">
        <v>89940.33</v>
      </c>
      <c r="BM252" s="3">
        <v>20916.349999999999</v>
      </c>
      <c r="BN252" s="3">
        <v>69023.98</v>
      </c>
      <c r="BO252" s="3">
        <v>18975</v>
      </c>
      <c r="BP252" s="3">
        <v>19220</v>
      </c>
      <c r="BQ252" s="3">
        <v>275</v>
      </c>
      <c r="BR252" s="3" t="s">
        <v>714</v>
      </c>
      <c r="BS252" s="3" t="s">
        <v>716</v>
      </c>
      <c r="BT252" s="3" t="s">
        <v>2866</v>
      </c>
      <c r="BU252" s="3" t="s">
        <v>184</v>
      </c>
      <c r="BV252" s="3" t="s">
        <v>204</v>
      </c>
      <c r="BW252" s="3" t="s">
        <v>204</v>
      </c>
      <c r="BX252" s="4" t="s">
        <v>1343</v>
      </c>
    </row>
    <row r="253" spans="1:76" ht="14.25" customHeight="1" x14ac:dyDescent="0.3">
      <c r="A253" s="3" t="s">
        <v>177</v>
      </c>
      <c r="B253" s="3" t="s">
        <v>179</v>
      </c>
      <c r="C253" s="3" t="s">
        <v>727</v>
      </c>
      <c r="D253" s="3" t="s">
        <v>729</v>
      </c>
      <c r="E253" s="3" t="s">
        <v>212</v>
      </c>
      <c r="F253" s="3" t="s">
        <v>1312</v>
      </c>
      <c r="G253" s="3" t="s">
        <v>178</v>
      </c>
      <c r="H253" s="3" t="s">
        <v>1313</v>
      </c>
      <c r="I253" s="3" t="s">
        <v>1314</v>
      </c>
      <c r="J253" s="3" t="s">
        <v>184</v>
      </c>
      <c r="Z253" s="3" t="s">
        <v>184</v>
      </c>
      <c r="AB253" s="3" t="s">
        <v>184</v>
      </c>
      <c r="AH253" s="3">
        <v>69</v>
      </c>
      <c r="AI253" s="3" t="s">
        <v>187</v>
      </c>
      <c r="AJ253" s="3" t="s">
        <v>188</v>
      </c>
      <c r="AL253" s="3" t="s">
        <v>518</v>
      </c>
      <c r="AM253" s="3">
        <v>275</v>
      </c>
      <c r="AN253" s="3">
        <v>18975</v>
      </c>
      <c r="AO253" s="3">
        <v>19201.75</v>
      </c>
      <c r="AP253" s="3">
        <v>18975</v>
      </c>
      <c r="AQ253" s="3" t="s">
        <v>193</v>
      </c>
      <c r="AR253" s="3">
        <v>41832.71</v>
      </c>
      <c r="AS253" s="3">
        <v>169066.91</v>
      </c>
      <c r="AT253" s="3">
        <v>0</v>
      </c>
      <c r="AU253" s="3">
        <v>0</v>
      </c>
      <c r="AV253" s="3">
        <v>169066.91</v>
      </c>
      <c r="AW253" s="3" t="s">
        <v>205</v>
      </c>
      <c r="AX253" s="3" t="s">
        <v>1317</v>
      </c>
      <c r="AY253" s="3" t="s">
        <v>137</v>
      </c>
      <c r="BA253" s="3" t="s">
        <v>1318</v>
      </c>
      <c r="BB253" s="3" t="s">
        <v>146</v>
      </c>
      <c r="BC253" s="3" t="s">
        <v>179</v>
      </c>
      <c r="BD253" s="3" t="s">
        <v>140</v>
      </c>
      <c r="BE253" s="3" t="s">
        <v>1319</v>
      </c>
      <c r="BF253" s="3" t="s">
        <v>143</v>
      </c>
      <c r="BH253" s="3" t="s">
        <v>1321</v>
      </c>
      <c r="BI253" s="3" t="s">
        <v>146</v>
      </c>
      <c r="BK253" s="3" t="s">
        <v>556</v>
      </c>
      <c r="BL253" s="3">
        <v>175214.8</v>
      </c>
      <c r="BM253" s="3">
        <v>0</v>
      </c>
      <c r="BN253" s="3">
        <v>175214.8</v>
      </c>
      <c r="BO253" s="3">
        <v>19665</v>
      </c>
      <c r="BP253" s="3">
        <v>19900</v>
      </c>
      <c r="BQ253" s="3">
        <v>285</v>
      </c>
      <c r="BR253" s="3" t="s">
        <v>714</v>
      </c>
      <c r="BS253" s="3" t="s">
        <v>716</v>
      </c>
      <c r="BT253" s="3" t="s">
        <v>2867</v>
      </c>
      <c r="BU253" s="3" t="s">
        <v>184</v>
      </c>
      <c r="BV253" s="3" t="s">
        <v>204</v>
      </c>
      <c r="BW253" s="3" t="s">
        <v>204</v>
      </c>
      <c r="BX253" s="4" t="s">
        <v>1075</v>
      </c>
    </row>
    <row r="254" spans="1:76" ht="14.25" customHeight="1" x14ac:dyDescent="0.3">
      <c r="A254" s="3" t="s">
        <v>197</v>
      </c>
      <c r="B254" s="3" t="s">
        <v>198</v>
      </c>
      <c r="C254" s="3" t="s">
        <v>315</v>
      </c>
      <c r="D254" s="3" t="s">
        <v>318</v>
      </c>
      <c r="E254" s="3" t="s">
        <v>212</v>
      </c>
      <c r="F254" s="3" t="s">
        <v>695</v>
      </c>
      <c r="G254" s="3" t="s">
        <v>178</v>
      </c>
      <c r="H254" s="3" t="s">
        <v>696</v>
      </c>
      <c r="I254" s="3" t="s">
        <v>680</v>
      </c>
      <c r="J254" s="3" t="s">
        <v>184</v>
      </c>
      <c r="K254" s="3" t="s">
        <v>184</v>
      </c>
      <c r="Y254" s="3" t="s">
        <v>184</v>
      </c>
      <c r="Z254" s="3" t="s">
        <v>184</v>
      </c>
      <c r="AC254" s="3" t="s">
        <v>693</v>
      </c>
      <c r="AI254" s="3" t="s">
        <v>187</v>
      </c>
      <c r="AJ254" s="3" t="s">
        <v>188</v>
      </c>
      <c r="AL254" s="3" t="s">
        <v>518</v>
      </c>
      <c r="AM254" s="3">
        <v>320</v>
      </c>
      <c r="AN254" s="3">
        <v>8000</v>
      </c>
      <c r="AO254" s="3">
        <v>8109.24</v>
      </c>
      <c r="AP254" s="3">
        <v>8000</v>
      </c>
      <c r="AQ254" s="3" t="s">
        <v>193</v>
      </c>
      <c r="AR254" s="3">
        <v>17636.974999999999</v>
      </c>
      <c r="AS254" s="3">
        <v>54674.62</v>
      </c>
      <c r="AT254" s="3">
        <v>0</v>
      </c>
      <c r="AU254" s="3">
        <v>0</v>
      </c>
      <c r="AV254" s="3">
        <v>54674.62</v>
      </c>
      <c r="AW254" s="3" t="s">
        <v>205</v>
      </c>
      <c r="AX254" s="3" t="s">
        <v>1089</v>
      </c>
      <c r="AY254" s="3" t="s">
        <v>137</v>
      </c>
      <c r="BA254" s="3" t="s">
        <v>2868</v>
      </c>
      <c r="BB254" s="3" t="s">
        <v>146</v>
      </c>
      <c r="BC254" s="3" t="s">
        <v>198</v>
      </c>
      <c r="BE254" s="3" t="s">
        <v>2349</v>
      </c>
      <c r="BF254" s="3" t="s">
        <v>143</v>
      </c>
      <c r="BH254" s="3" t="s">
        <v>509</v>
      </c>
      <c r="BI254" s="3" t="s">
        <v>146</v>
      </c>
      <c r="BK254" s="3" t="s">
        <v>147</v>
      </c>
      <c r="BL254" s="3">
        <v>159173.70000000001</v>
      </c>
      <c r="BM254" s="3">
        <v>29048.1</v>
      </c>
      <c r="BN254" s="3">
        <v>130125.6</v>
      </c>
      <c r="BO254" s="3">
        <v>19040</v>
      </c>
      <c r="BP254" s="3">
        <v>19300</v>
      </c>
      <c r="BQ254" s="3">
        <v>480</v>
      </c>
      <c r="BR254" s="3" t="s">
        <v>238</v>
      </c>
      <c r="BS254" s="3" t="s">
        <v>239</v>
      </c>
      <c r="BT254" s="3" t="s">
        <v>2869</v>
      </c>
      <c r="BU254" s="3" t="s">
        <v>184</v>
      </c>
      <c r="BV254" s="3" t="s">
        <v>204</v>
      </c>
      <c r="BW254" s="3" t="s">
        <v>204</v>
      </c>
      <c r="BX254" s="4" t="s">
        <v>434</v>
      </c>
    </row>
    <row r="255" spans="1:76" ht="14.25" customHeight="1" x14ac:dyDescent="0.3">
      <c r="A255" s="3" t="s">
        <v>197</v>
      </c>
      <c r="B255" s="3" t="s">
        <v>198</v>
      </c>
      <c r="C255" s="3" t="s">
        <v>315</v>
      </c>
      <c r="D255" s="3" t="s">
        <v>318</v>
      </c>
      <c r="E255" s="3" t="s">
        <v>212</v>
      </c>
      <c r="F255" s="3" t="s">
        <v>695</v>
      </c>
      <c r="G255" s="3" t="s">
        <v>352</v>
      </c>
      <c r="H255" s="3" t="s">
        <v>698</v>
      </c>
      <c r="I255" s="3" t="s">
        <v>680</v>
      </c>
      <c r="J255" s="3" t="s">
        <v>184</v>
      </c>
      <c r="K255" s="3" t="s">
        <v>184</v>
      </c>
      <c r="Y255" s="3" t="s">
        <v>184</v>
      </c>
      <c r="Z255" s="3" t="s">
        <v>184</v>
      </c>
      <c r="AC255" s="3" t="s">
        <v>697</v>
      </c>
      <c r="AI255" s="3" t="s">
        <v>187</v>
      </c>
      <c r="AJ255" s="3" t="s">
        <v>188</v>
      </c>
      <c r="AL255" s="3" t="s">
        <v>518</v>
      </c>
      <c r="AM255" s="3">
        <v>160</v>
      </c>
      <c r="AN255" s="3">
        <v>11040</v>
      </c>
      <c r="AO255" s="3">
        <v>11190.75</v>
      </c>
      <c r="AP255" s="3">
        <v>11040</v>
      </c>
      <c r="AQ255" s="3" t="s">
        <v>193</v>
      </c>
      <c r="AR255" s="3">
        <v>24339.025000000001</v>
      </c>
      <c r="AS255" s="3">
        <v>75450.98</v>
      </c>
      <c r="AT255" s="3">
        <v>0</v>
      </c>
      <c r="AU255" s="3">
        <v>0</v>
      </c>
      <c r="AV255" s="3">
        <v>75450.98</v>
      </c>
      <c r="AW255" s="3" t="s">
        <v>205</v>
      </c>
      <c r="AX255" s="3" t="s">
        <v>1089</v>
      </c>
      <c r="AY255" s="3" t="s">
        <v>137</v>
      </c>
      <c r="BA255" s="3" t="s">
        <v>2868</v>
      </c>
      <c r="BB255" s="3" t="s">
        <v>146</v>
      </c>
      <c r="BC255" s="3" t="s">
        <v>198</v>
      </c>
      <c r="BE255" s="3" t="s">
        <v>2349</v>
      </c>
      <c r="BF255" s="3" t="s">
        <v>143</v>
      </c>
      <c r="BH255" s="3" t="s">
        <v>509</v>
      </c>
      <c r="BI255" s="3" t="s">
        <v>146</v>
      </c>
      <c r="BK255" s="3" t="s">
        <v>147</v>
      </c>
      <c r="BL255" s="3">
        <v>159173.70000000001</v>
      </c>
      <c r="BM255" s="3">
        <v>29048.1</v>
      </c>
      <c r="BN255" s="3">
        <v>130125.6</v>
      </c>
      <c r="BO255" s="3">
        <v>19040</v>
      </c>
      <c r="BP255" s="3">
        <v>19300</v>
      </c>
      <c r="BQ255" s="3">
        <v>480</v>
      </c>
      <c r="BR255" s="3" t="s">
        <v>238</v>
      </c>
      <c r="BS255" s="3" t="s">
        <v>239</v>
      </c>
      <c r="BT255" s="3" t="s">
        <v>2870</v>
      </c>
      <c r="BU255" s="3" t="s">
        <v>184</v>
      </c>
      <c r="BV255" s="3" t="s">
        <v>204</v>
      </c>
      <c r="BW255" s="3" t="s">
        <v>204</v>
      </c>
      <c r="BX255" s="4" t="s">
        <v>434</v>
      </c>
    </row>
    <row r="256" spans="1:76" ht="14.25" customHeight="1" x14ac:dyDescent="0.3">
      <c r="A256" s="3" t="s">
        <v>177</v>
      </c>
      <c r="B256" s="3" t="s">
        <v>179</v>
      </c>
      <c r="C256" s="3" t="s">
        <v>727</v>
      </c>
      <c r="D256" s="3" t="s">
        <v>729</v>
      </c>
      <c r="E256" s="3" t="s">
        <v>212</v>
      </c>
      <c r="F256" s="3" t="s">
        <v>1112</v>
      </c>
      <c r="G256" s="3" t="s">
        <v>178</v>
      </c>
      <c r="H256" s="3" t="s">
        <v>1313</v>
      </c>
      <c r="I256" s="3" t="s">
        <v>1314</v>
      </c>
      <c r="J256" s="3" t="s">
        <v>184</v>
      </c>
      <c r="Z256" s="3" t="s">
        <v>184</v>
      </c>
      <c r="AB256" s="3" t="s">
        <v>184</v>
      </c>
      <c r="AH256" s="3">
        <v>69</v>
      </c>
      <c r="AI256" s="3" t="s">
        <v>187</v>
      </c>
      <c r="AJ256" s="3" t="s">
        <v>188</v>
      </c>
      <c r="AL256" s="3" t="s">
        <v>518</v>
      </c>
      <c r="AM256" s="3">
        <v>275</v>
      </c>
      <c r="AN256" s="3">
        <v>18975</v>
      </c>
      <c r="AO256" s="3">
        <v>19210</v>
      </c>
      <c r="AP256" s="3">
        <v>18975</v>
      </c>
      <c r="AQ256" s="3" t="s">
        <v>193</v>
      </c>
      <c r="AR256" s="3">
        <v>41832.71</v>
      </c>
      <c r="AS256" s="3">
        <v>181261.15</v>
      </c>
      <c r="AT256" s="3">
        <v>0</v>
      </c>
      <c r="AU256" s="3">
        <v>0</v>
      </c>
      <c r="AV256" s="3">
        <v>181261.15</v>
      </c>
      <c r="AW256" s="3" t="s">
        <v>205</v>
      </c>
      <c r="AX256" s="3" t="s">
        <v>1074</v>
      </c>
      <c r="AY256" s="3" t="s">
        <v>137</v>
      </c>
      <c r="BA256" s="3" t="s">
        <v>2871</v>
      </c>
      <c r="BB256" s="3" t="s">
        <v>146</v>
      </c>
      <c r="BC256" s="3" t="s">
        <v>179</v>
      </c>
      <c r="BD256" s="3" t="s">
        <v>140</v>
      </c>
      <c r="BE256" s="3" t="s">
        <v>2357</v>
      </c>
      <c r="BF256" s="3" t="s">
        <v>143</v>
      </c>
      <c r="BH256" s="3" t="s">
        <v>1321</v>
      </c>
      <c r="BI256" s="3" t="s">
        <v>146</v>
      </c>
      <c r="BK256" s="3" t="s">
        <v>294</v>
      </c>
      <c r="BL256" s="3">
        <v>181261.15</v>
      </c>
      <c r="BM256" s="3">
        <v>0</v>
      </c>
      <c r="BN256" s="3">
        <v>181261.15</v>
      </c>
      <c r="BO256" s="3">
        <v>18975</v>
      </c>
      <c r="BP256" s="3">
        <v>19210</v>
      </c>
      <c r="BQ256" s="3">
        <v>275</v>
      </c>
      <c r="BR256" s="3" t="s">
        <v>714</v>
      </c>
      <c r="BS256" s="3" t="s">
        <v>716</v>
      </c>
      <c r="BT256" s="3" t="s">
        <v>2872</v>
      </c>
      <c r="BU256" s="3" t="s">
        <v>184</v>
      </c>
      <c r="BV256" s="3" t="s">
        <v>204</v>
      </c>
      <c r="BW256" s="3" t="s">
        <v>204</v>
      </c>
      <c r="BX256" s="4" t="s">
        <v>1110</v>
      </c>
    </row>
    <row r="257" spans="1:76" ht="14.25" customHeight="1" x14ac:dyDescent="0.3">
      <c r="A257" s="3" t="s">
        <v>177</v>
      </c>
      <c r="B257" s="3" t="s">
        <v>179</v>
      </c>
      <c r="C257" s="3" t="s">
        <v>727</v>
      </c>
      <c r="D257" s="3" t="s">
        <v>729</v>
      </c>
      <c r="E257" s="3" t="s">
        <v>212</v>
      </c>
      <c r="F257" s="3" t="s">
        <v>1154</v>
      </c>
      <c r="G257" s="3" t="s">
        <v>178</v>
      </c>
      <c r="H257" s="3" t="s">
        <v>1313</v>
      </c>
      <c r="I257" s="3" t="s">
        <v>1314</v>
      </c>
      <c r="J257" s="3" t="s">
        <v>184</v>
      </c>
      <c r="Z257" s="3" t="s">
        <v>184</v>
      </c>
      <c r="AB257" s="3" t="s">
        <v>184</v>
      </c>
      <c r="AH257" s="3">
        <v>69</v>
      </c>
      <c r="AI257" s="3" t="s">
        <v>187</v>
      </c>
      <c r="AJ257" s="3" t="s">
        <v>188</v>
      </c>
      <c r="AL257" s="3" t="s">
        <v>518</v>
      </c>
      <c r="AM257" s="3">
        <v>65</v>
      </c>
      <c r="AN257" s="3">
        <v>4485</v>
      </c>
      <c r="AO257" s="3">
        <v>4547.83</v>
      </c>
      <c r="AP257" s="3">
        <v>4485</v>
      </c>
      <c r="AQ257" s="3" t="s">
        <v>193</v>
      </c>
      <c r="AR257" s="3">
        <v>9887.73</v>
      </c>
      <c r="AS257" s="3">
        <v>43506.01</v>
      </c>
      <c r="AT257" s="3">
        <v>0</v>
      </c>
      <c r="AU257" s="3">
        <v>0</v>
      </c>
      <c r="AV257" s="3">
        <v>43506.01</v>
      </c>
      <c r="AW257" s="3" t="s">
        <v>205</v>
      </c>
      <c r="AX257" s="3" t="s">
        <v>1074</v>
      </c>
      <c r="AY257" s="3" t="s">
        <v>137</v>
      </c>
      <c r="BA257" s="3" t="s">
        <v>2873</v>
      </c>
      <c r="BB257" s="3" t="s">
        <v>146</v>
      </c>
      <c r="BC257" s="3" t="s">
        <v>179</v>
      </c>
      <c r="BD257" s="3" t="s">
        <v>140</v>
      </c>
      <c r="BE257" s="3" t="s">
        <v>2364</v>
      </c>
      <c r="BF257" s="3" t="s">
        <v>143</v>
      </c>
      <c r="BH257" s="3" t="s">
        <v>1321</v>
      </c>
      <c r="BI257" s="3" t="s">
        <v>146</v>
      </c>
      <c r="BK257" s="3" t="s">
        <v>147</v>
      </c>
      <c r="BL257" s="3">
        <v>195434.84</v>
      </c>
      <c r="BM257" s="3">
        <v>0</v>
      </c>
      <c r="BN257" s="3">
        <v>195434.84</v>
      </c>
      <c r="BO257" s="3">
        <v>20700</v>
      </c>
      <c r="BP257" s="3">
        <v>20990</v>
      </c>
      <c r="BQ257" s="3">
        <v>300</v>
      </c>
      <c r="BR257" s="3" t="s">
        <v>714</v>
      </c>
      <c r="BS257" s="3" t="s">
        <v>716</v>
      </c>
      <c r="BT257" s="3" t="s">
        <v>2874</v>
      </c>
      <c r="BU257" s="3" t="s">
        <v>184</v>
      </c>
      <c r="BV257" s="3" t="s">
        <v>204</v>
      </c>
      <c r="BW257" s="3" t="s">
        <v>204</v>
      </c>
      <c r="BX257" s="4" t="s">
        <v>1152</v>
      </c>
    </row>
    <row r="258" spans="1:76" ht="14.25" customHeight="1" x14ac:dyDescent="0.3">
      <c r="A258" s="3" t="s">
        <v>177</v>
      </c>
      <c r="B258" s="3" t="s">
        <v>179</v>
      </c>
      <c r="C258" s="3" t="s">
        <v>727</v>
      </c>
      <c r="D258" s="3" t="s">
        <v>729</v>
      </c>
      <c r="E258" s="3" t="s">
        <v>212</v>
      </c>
      <c r="F258" s="3" t="s">
        <v>1154</v>
      </c>
      <c r="G258" s="3" t="s">
        <v>352</v>
      </c>
      <c r="H258" s="3" t="s">
        <v>1313</v>
      </c>
      <c r="I258" s="3" t="s">
        <v>1314</v>
      </c>
      <c r="J258" s="3" t="s">
        <v>184</v>
      </c>
      <c r="Z258" s="3" t="s">
        <v>184</v>
      </c>
      <c r="AB258" s="3" t="s">
        <v>184</v>
      </c>
      <c r="AH258" s="3">
        <v>69</v>
      </c>
      <c r="AI258" s="3" t="s">
        <v>187</v>
      </c>
      <c r="AJ258" s="3" t="s">
        <v>188</v>
      </c>
      <c r="AL258" s="3" t="s">
        <v>518</v>
      </c>
      <c r="AM258" s="3">
        <v>235</v>
      </c>
      <c r="AN258" s="3">
        <v>16215</v>
      </c>
      <c r="AO258" s="3">
        <v>16442.169999999998</v>
      </c>
      <c r="AP258" s="3">
        <v>16215</v>
      </c>
      <c r="AQ258" s="3" t="s">
        <v>193</v>
      </c>
      <c r="AR258" s="3">
        <v>35747.96</v>
      </c>
      <c r="AS258" s="3">
        <v>151928.82999999999</v>
      </c>
      <c r="AT258" s="3">
        <v>0</v>
      </c>
      <c r="AU258" s="3">
        <v>0</v>
      </c>
      <c r="AV258" s="3">
        <v>151928.82999999999</v>
      </c>
      <c r="AW258" s="3" t="s">
        <v>205</v>
      </c>
      <c r="AX258" s="3" t="s">
        <v>1074</v>
      </c>
      <c r="AY258" s="3" t="s">
        <v>137</v>
      </c>
      <c r="BA258" s="3" t="s">
        <v>2873</v>
      </c>
      <c r="BB258" s="3" t="s">
        <v>146</v>
      </c>
      <c r="BC258" s="3" t="s">
        <v>179</v>
      </c>
      <c r="BD258" s="3" t="s">
        <v>140</v>
      </c>
      <c r="BE258" s="3" t="s">
        <v>2364</v>
      </c>
      <c r="BF258" s="3" t="s">
        <v>143</v>
      </c>
      <c r="BH258" s="3" t="s">
        <v>1321</v>
      </c>
      <c r="BI258" s="3" t="s">
        <v>146</v>
      </c>
      <c r="BK258" s="3" t="s">
        <v>147</v>
      </c>
      <c r="BL258" s="3">
        <v>195434.84</v>
      </c>
      <c r="BM258" s="3">
        <v>0</v>
      </c>
      <c r="BN258" s="3">
        <v>195434.84</v>
      </c>
      <c r="BO258" s="3">
        <v>20700</v>
      </c>
      <c r="BP258" s="3">
        <v>20990</v>
      </c>
      <c r="BQ258" s="3">
        <v>300</v>
      </c>
      <c r="BR258" s="3" t="s">
        <v>714</v>
      </c>
      <c r="BS258" s="3" t="s">
        <v>716</v>
      </c>
      <c r="BT258" s="3" t="s">
        <v>2875</v>
      </c>
      <c r="BU258" s="3" t="s">
        <v>184</v>
      </c>
      <c r="BV258" s="3" t="s">
        <v>204</v>
      </c>
      <c r="BW258" s="3" t="s">
        <v>204</v>
      </c>
      <c r="BX258" s="4" t="s">
        <v>1152</v>
      </c>
    </row>
    <row r="259" spans="1:76" ht="14.25" customHeight="1" x14ac:dyDescent="0.3">
      <c r="A259" s="3" t="s">
        <v>177</v>
      </c>
      <c r="B259" s="3" t="s">
        <v>179</v>
      </c>
      <c r="C259" s="3" t="s">
        <v>727</v>
      </c>
      <c r="D259" s="3" t="s">
        <v>729</v>
      </c>
      <c r="E259" s="3" t="s">
        <v>212</v>
      </c>
      <c r="F259" s="3" t="s">
        <v>1167</v>
      </c>
      <c r="G259" s="3" t="s">
        <v>178</v>
      </c>
      <c r="H259" s="3" t="s">
        <v>2876</v>
      </c>
      <c r="I259" s="3" t="s">
        <v>1314</v>
      </c>
      <c r="J259" s="3" t="s">
        <v>184</v>
      </c>
      <c r="Z259" s="3" t="s">
        <v>184</v>
      </c>
      <c r="AB259" s="3" t="s">
        <v>184</v>
      </c>
      <c r="AH259" s="3">
        <v>30</v>
      </c>
      <c r="AI259" s="3" t="s">
        <v>187</v>
      </c>
      <c r="AJ259" s="3" t="s">
        <v>188</v>
      </c>
      <c r="AL259" s="3" t="s">
        <v>518</v>
      </c>
      <c r="AM259" s="3">
        <v>600</v>
      </c>
      <c r="AN259" s="3">
        <v>18000</v>
      </c>
      <c r="AO259" s="3">
        <v>18250</v>
      </c>
      <c r="AP259" s="3">
        <v>18000</v>
      </c>
      <c r="AQ259" s="3" t="s">
        <v>193</v>
      </c>
      <c r="AR259" s="3">
        <v>39683.21</v>
      </c>
      <c r="AS259" s="3">
        <v>132938.75</v>
      </c>
      <c r="AT259" s="3">
        <v>0</v>
      </c>
      <c r="AU259" s="3">
        <v>0</v>
      </c>
      <c r="AV259" s="3">
        <v>132938.75</v>
      </c>
      <c r="AW259" s="3" t="s">
        <v>205</v>
      </c>
      <c r="AX259" s="3" t="s">
        <v>1074</v>
      </c>
      <c r="AY259" s="3" t="s">
        <v>137</v>
      </c>
      <c r="BA259" s="3" t="s">
        <v>2877</v>
      </c>
      <c r="BB259" s="3" t="s">
        <v>146</v>
      </c>
      <c r="BC259" s="3" t="s">
        <v>179</v>
      </c>
      <c r="BD259" s="3" t="s">
        <v>140</v>
      </c>
      <c r="BE259" s="3" t="s">
        <v>2364</v>
      </c>
      <c r="BF259" s="3" t="s">
        <v>143</v>
      </c>
      <c r="BH259" s="3" t="s">
        <v>1321</v>
      </c>
      <c r="BI259" s="3" t="s">
        <v>146</v>
      </c>
      <c r="BK259" s="3" t="s">
        <v>294</v>
      </c>
      <c r="BL259" s="3">
        <v>132938.75</v>
      </c>
      <c r="BM259" s="3">
        <v>0</v>
      </c>
      <c r="BN259" s="3">
        <v>132938.75</v>
      </c>
      <c r="BO259" s="3">
        <v>18000</v>
      </c>
      <c r="BP259" s="3">
        <v>18250</v>
      </c>
      <c r="BQ259" s="3">
        <v>600</v>
      </c>
      <c r="BR259" s="3" t="s">
        <v>714</v>
      </c>
      <c r="BS259" s="3" t="s">
        <v>716</v>
      </c>
      <c r="BT259" s="3" t="s">
        <v>2879</v>
      </c>
      <c r="BU259" s="3" t="s">
        <v>184</v>
      </c>
      <c r="BV259" s="3" t="s">
        <v>204</v>
      </c>
      <c r="BW259" s="3" t="s">
        <v>204</v>
      </c>
      <c r="BX259" s="4" t="s">
        <v>1166</v>
      </c>
    </row>
    <row r="260" spans="1:76" ht="14.25" customHeight="1" x14ac:dyDescent="0.3">
      <c r="A260" s="3" t="s">
        <v>316</v>
      </c>
      <c r="B260" s="3" t="s">
        <v>2383</v>
      </c>
      <c r="E260" s="3" t="s">
        <v>212</v>
      </c>
      <c r="F260" s="3" t="s">
        <v>320</v>
      </c>
      <c r="G260" s="3" t="s">
        <v>178</v>
      </c>
      <c r="H260" s="3" t="s">
        <v>2880</v>
      </c>
      <c r="I260" s="3" t="s">
        <v>321</v>
      </c>
      <c r="Y260" s="3" t="s">
        <v>184</v>
      </c>
      <c r="Z260" s="3" t="s">
        <v>184</v>
      </c>
      <c r="AH260" s="3">
        <v>69</v>
      </c>
      <c r="AI260" s="3" t="s">
        <v>187</v>
      </c>
      <c r="AJ260" s="3" t="s">
        <v>188</v>
      </c>
      <c r="AL260" s="3" t="s">
        <v>190</v>
      </c>
      <c r="AM260" s="3">
        <v>275</v>
      </c>
      <c r="AN260" s="3">
        <v>18975</v>
      </c>
      <c r="AO260" s="3">
        <v>19160</v>
      </c>
      <c r="AP260" s="3">
        <v>18975</v>
      </c>
      <c r="AQ260" s="3" t="s">
        <v>193</v>
      </c>
      <c r="AR260" s="3">
        <v>41832.714</v>
      </c>
      <c r="AS260" s="3">
        <v>147669.481</v>
      </c>
      <c r="AT260" s="3">
        <v>0</v>
      </c>
      <c r="AU260" s="3">
        <v>0</v>
      </c>
      <c r="AV260" s="3">
        <v>147669.481</v>
      </c>
      <c r="AW260" s="3" t="s">
        <v>205</v>
      </c>
      <c r="AX260" s="3" t="s">
        <v>1589</v>
      </c>
      <c r="AY260" s="3" t="s">
        <v>137</v>
      </c>
      <c r="BA260" s="3" t="s">
        <v>2882</v>
      </c>
      <c r="BB260" s="3" t="s">
        <v>146</v>
      </c>
      <c r="BC260" s="3" t="s">
        <v>2383</v>
      </c>
      <c r="BD260" s="3" t="s">
        <v>140</v>
      </c>
      <c r="BE260" s="3" t="s">
        <v>2364</v>
      </c>
      <c r="BF260" s="3" t="s">
        <v>143</v>
      </c>
      <c r="BH260" s="3" t="s">
        <v>293</v>
      </c>
      <c r="BI260" s="3" t="s">
        <v>146</v>
      </c>
      <c r="BK260" s="3" t="s">
        <v>294</v>
      </c>
      <c r="BL260" s="3">
        <v>172769.11</v>
      </c>
      <c r="BM260" s="3">
        <v>25099.63</v>
      </c>
      <c r="BN260" s="3">
        <v>147669.481</v>
      </c>
      <c r="BO260" s="3">
        <v>18975</v>
      </c>
      <c r="BP260" s="3">
        <v>19160</v>
      </c>
      <c r="BQ260" s="3">
        <v>275</v>
      </c>
      <c r="BR260" s="3" t="s">
        <v>155</v>
      </c>
      <c r="BS260" s="3" t="s">
        <v>337</v>
      </c>
      <c r="BT260" s="3" t="s">
        <v>2883</v>
      </c>
      <c r="BU260" s="3" t="s">
        <v>184</v>
      </c>
      <c r="BV260" s="3" t="s">
        <v>204</v>
      </c>
      <c r="BW260" s="3" t="s">
        <v>204</v>
      </c>
      <c r="BX260" s="4" t="s">
        <v>2387</v>
      </c>
    </row>
    <row r="261" spans="1:76" ht="14.25" customHeight="1" x14ac:dyDescent="0.3">
      <c r="A261" s="3" t="s">
        <v>275</v>
      </c>
      <c r="B261" s="3" t="s">
        <v>276</v>
      </c>
      <c r="C261" s="3" t="s">
        <v>2884</v>
      </c>
      <c r="E261" s="3" t="s">
        <v>212</v>
      </c>
      <c r="F261" s="3" t="s">
        <v>1835</v>
      </c>
      <c r="G261" s="3" t="s">
        <v>178</v>
      </c>
      <c r="H261" s="3" t="s">
        <v>2885</v>
      </c>
      <c r="I261" s="3" t="s">
        <v>2886</v>
      </c>
      <c r="J261" s="3" t="s">
        <v>184</v>
      </c>
      <c r="O261" s="3" t="s">
        <v>184</v>
      </c>
      <c r="U261" s="3" t="s">
        <v>184</v>
      </c>
      <c r="AH261" s="3">
        <v>69</v>
      </c>
      <c r="AI261" s="3" t="s">
        <v>187</v>
      </c>
      <c r="AJ261" s="3" t="s">
        <v>188</v>
      </c>
      <c r="AL261" s="3" t="s">
        <v>2887</v>
      </c>
      <c r="AM261" s="3">
        <v>275</v>
      </c>
      <c r="AN261" s="3">
        <v>18975</v>
      </c>
      <c r="AO261" s="3">
        <v>19230</v>
      </c>
      <c r="AP261" s="3">
        <v>18975</v>
      </c>
      <c r="AQ261" s="3" t="s">
        <v>193</v>
      </c>
      <c r="AR261" s="3">
        <v>41832.714</v>
      </c>
      <c r="AS261" s="3">
        <v>188247.21</v>
      </c>
      <c r="AT261" s="3">
        <v>0</v>
      </c>
      <c r="AU261" s="3">
        <v>0</v>
      </c>
      <c r="AV261" s="3">
        <v>188247.21</v>
      </c>
      <c r="AW261" s="3" t="s">
        <v>205</v>
      </c>
      <c r="AX261" s="3" t="s">
        <v>2878</v>
      </c>
      <c r="AY261" s="3" t="s">
        <v>137</v>
      </c>
      <c r="BA261" s="3" t="s">
        <v>2888</v>
      </c>
      <c r="BB261" s="3" t="s">
        <v>146</v>
      </c>
      <c r="BC261" s="3" t="s">
        <v>276</v>
      </c>
      <c r="BT261" s="3" t="s">
        <v>2889</v>
      </c>
      <c r="BU261" s="3" t="s">
        <v>187</v>
      </c>
      <c r="BV261" s="3" t="s">
        <v>277</v>
      </c>
      <c r="BX261" s="4" t="s">
        <v>1837</v>
      </c>
    </row>
    <row r="262" spans="1:76" ht="14.25" customHeight="1" x14ac:dyDescent="0.3">
      <c r="A262" s="3" t="s">
        <v>275</v>
      </c>
      <c r="B262" s="3" t="s">
        <v>276</v>
      </c>
      <c r="C262" s="3" t="s">
        <v>2884</v>
      </c>
      <c r="E262" s="3" t="s">
        <v>212</v>
      </c>
      <c r="F262" s="3" t="s">
        <v>1835</v>
      </c>
      <c r="G262" s="3" t="s">
        <v>352</v>
      </c>
      <c r="H262" s="3" t="s">
        <v>2890</v>
      </c>
      <c r="I262" s="3" t="s">
        <v>2891</v>
      </c>
      <c r="J262" s="3" t="s">
        <v>184</v>
      </c>
      <c r="AG262" s="3" t="s">
        <v>184</v>
      </c>
      <c r="AI262" s="3" t="s">
        <v>187</v>
      </c>
      <c r="AJ262" s="3" t="s">
        <v>188</v>
      </c>
      <c r="AL262" s="3" t="s">
        <v>2887</v>
      </c>
      <c r="AM262" s="3">
        <v>0</v>
      </c>
      <c r="AN262" s="3">
        <v>5175</v>
      </c>
      <c r="AO262" s="3">
        <v>5227.5</v>
      </c>
      <c r="AP262" s="3">
        <v>5175</v>
      </c>
      <c r="AQ262" s="3" t="s">
        <v>193</v>
      </c>
      <c r="AR262" s="3">
        <v>75</v>
      </c>
      <c r="AS262" s="3">
        <v>12621.115</v>
      </c>
      <c r="AT262" s="3">
        <v>0</v>
      </c>
      <c r="AU262" s="3">
        <v>0</v>
      </c>
      <c r="AV262" s="3">
        <v>12621.115</v>
      </c>
      <c r="AW262" s="3" t="s">
        <v>205</v>
      </c>
      <c r="AX262" s="3" t="s">
        <v>2878</v>
      </c>
      <c r="AY262" s="3" t="s">
        <v>137</v>
      </c>
      <c r="BB262" s="3" t="s">
        <v>146</v>
      </c>
      <c r="BC262" s="3" t="s">
        <v>276</v>
      </c>
      <c r="BT262" s="3" t="s">
        <v>2892</v>
      </c>
      <c r="BU262" s="3" t="s">
        <v>187</v>
      </c>
      <c r="BV262" s="3" t="s">
        <v>277</v>
      </c>
      <c r="BX262" s="4" t="s">
        <v>1837</v>
      </c>
    </row>
    <row r="263" spans="1:76" ht="14.25" customHeight="1" x14ac:dyDescent="0.3">
      <c r="A263" s="3" t="s">
        <v>197</v>
      </c>
      <c r="B263" s="3" t="s">
        <v>198</v>
      </c>
      <c r="C263" s="3" t="s">
        <v>315</v>
      </c>
      <c r="D263" s="3" t="s">
        <v>318</v>
      </c>
      <c r="E263" s="3" t="s">
        <v>212</v>
      </c>
      <c r="F263" s="3" t="s">
        <v>451</v>
      </c>
      <c r="G263" s="3" t="s">
        <v>178</v>
      </c>
      <c r="H263" s="3" t="s">
        <v>681</v>
      </c>
      <c r="I263" s="3" t="s">
        <v>680</v>
      </c>
      <c r="J263" s="3" t="s">
        <v>184</v>
      </c>
      <c r="K263" s="3" t="s">
        <v>184</v>
      </c>
      <c r="Y263" s="3" t="s">
        <v>184</v>
      </c>
      <c r="Z263" s="3" t="s">
        <v>184</v>
      </c>
      <c r="AC263" s="3" t="s">
        <v>678</v>
      </c>
      <c r="AI263" s="3" t="s">
        <v>187</v>
      </c>
      <c r="AJ263" s="3" t="s">
        <v>188</v>
      </c>
      <c r="AL263" s="3" t="s">
        <v>518</v>
      </c>
      <c r="AM263" s="3">
        <v>275</v>
      </c>
      <c r="AN263" s="3">
        <v>18975</v>
      </c>
      <c r="AO263" s="3">
        <v>19170</v>
      </c>
      <c r="AP263" s="3">
        <v>18975</v>
      </c>
      <c r="AQ263" s="3" t="s">
        <v>193</v>
      </c>
      <c r="AR263" s="3">
        <v>41832.699999999997</v>
      </c>
      <c r="AS263" s="3">
        <v>140139.54999999999</v>
      </c>
      <c r="AT263" s="3">
        <v>0</v>
      </c>
      <c r="AU263" s="3">
        <v>0</v>
      </c>
      <c r="AV263" s="3">
        <v>140139.54999999999</v>
      </c>
      <c r="AW263" s="3" t="s">
        <v>205</v>
      </c>
      <c r="AX263" s="3" t="s">
        <v>1648</v>
      </c>
      <c r="AY263" s="3" t="s">
        <v>137</v>
      </c>
      <c r="BA263" s="3" t="s">
        <v>2893</v>
      </c>
      <c r="BB263" s="3" t="s">
        <v>146</v>
      </c>
      <c r="BC263" s="3" t="s">
        <v>198</v>
      </c>
      <c r="BD263" s="3" t="s">
        <v>140</v>
      </c>
      <c r="BE263" s="3" t="s">
        <v>2398</v>
      </c>
      <c r="BF263" s="3" t="s">
        <v>143</v>
      </c>
      <c r="BH263" s="3" t="s">
        <v>509</v>
      </c>
      <c r="BI263" s="3" t="s">
        <v>146</v>
      </c>
      <c r="BK263" s="3" t="s">
        <v>147</v>
      </c>
      <c r="BL263" s="3">
        <v>351394.68</v>
      </c>
      <c r="BM263" s="3">
        <v>54382.5</v>
      </c>
      <c r="BN263" s="3">
        <v>297012.18</v>
      </c>
      <c r="BO263" s="3">
        <v>37950</v>
      </c>
      <c r="BP263" s="3">
        <v>38390</v>
      </c>
      <c r="BQ263" s="3">
        <v>550</v>
      </c>
      <c r="BR263" s="3" t="s">
        <v>238</v>
      </c>
      <c r="BS263" s="3" t="s">
        <v>239</v>
      </c>
      <c r="BT263" s="3" t="s">
        <v>2894</v>
      </c>
      <c r="BU263" s="3" t="s">
        <v>184</v>
      </c>
      <c r="BV263" s="3" t="s">
        <v>204</v>
      </c>
      <c r="BW263" s="3" t="s">
        <v>204</v>
      </c>
      <c r="BX263" s="4" t="s">
        <v>448</v>
      </c>
    </row>
    <row r="264" spans="1:76" ht="14.25" customHeight="1" x14ac:dyDescent="0.3">
      <c r="A264" s="3" t="s">
        <v>197</v>
      </c>
      <c r="B264" s="3" t="s">
        <v>198</v>
      </c>
      <c r="C264" s="3" t="s">
        <v>315</v>
      </c>
      <c r="D264" s="3" t="s">
        <v>318</v>
      </c>
      <c r="E264" s="3" t="s">
        <v>212</v>
      </c>
      <c r="F264" s="3" t="s">
        <v>451</v>
      </c>
      <c r="G264" s="3" t="s">
        <v>352</v>
      </c>
      <c r="H264" s="3" t="s">
        <v>689</v>
      </c>
      <c r="I264" s="3" t="s">
        <v>680</v>
      </c>
      <c r="J264" s="3" t="s">
        <v>184</v>
      </c>
      <c r="K264" s="3" t="s">
        <v>184</v>
      </c>
      <c r="Y264" s="3" t="s">
        <v>184</v>
      </c>
      <c r="Z264" s="3" t="s">
        <v>184</v>
      </c>
      <c r="AC264" s="3" t="s">
        <v>683</v>
      </c>
      <c r="AI264" s="3" t="s">
        <v>187</v>
      </c>
      <c r="AJ264" s="3" t="s">
        <v>188</v>
      </c>
      <c r="AL264" s="3" t="s">
        <v>518</v>
      </c>
      <c r="AM264" s="3">
        <v>275</v>
      </c>
      <c r="AN264" s="3">
        <v>18975</v>
      </c>
      <c r="AO264" s="3">
        <v>19220</v>
      </c>
      <c r="AP264" s="3">
        <v>18975</v>
      </c>
      <c r="AQ264" s="3" t="s">
        <v>193</v>
      </c>
      <c r="AR264" s="3">
        <v>41832.699999999997</v>
      </c>
      <c r="AS264" s="3">
        <v>156872.63</v>
      </c>
      <c r="AT264" s="3">
        <v>0</v>
      </c>
      <c r="AU264" s="3">
        <v>0</v>
      </c>
      <c r="AV264" s="3">
        <v>156872.63</v>
      </c>
      <c r="AW264" s="3" t="s">
        <v>205</v>
      </c>
      <c r="AX264" s="3" t="s">
        <v>1648</v>
      </c>
      <c r="AY264" s="3" t="s">
        <v>137</v>
      </c>
      <c r="BA264" s="3" t="s">
        <v>2893</v>
      </c>
      <c r="BB264" s="3" t="s">
        <v>146</v>
      </c>
      <c r="BC264" s="3" t="s">
        <v>198</v>
      </c>
      <c r="BD264" s="3" t="s">
        <v>140</v>
      </c>
      <c r="BE264" s="3" t="s">
        <v>2398</v>
      </c>
      <c r="BF264" s="3" t="s">
        <v>143</v>
      </c>
      <c r="BH264" s="3" t="s">
        <v>509</v>
      </c>
      <c r="BI264" s="3" t="s">
        <v>146</v>
      </c>
      <c r="BK264" s="3" t="s">
        <v>147</v>
      </c>
      <c r="BL264" s="3">
        <v>351394.68</v>
      </c>
      <c r="BM264" s="3">
        <v>54382.5</v>
      </c>
      <c r="BN264" s="3">
        <v>297012.18</v>
      </c>
      <c r="BO264" s="3">
        <v>37950</v>
      </c>
      <c r="BP264" s="3">
        <v>38390</v>
      </c>
      <c r="BQ264" s="3">
        <v>550</v>
      </c>
      <c r="BR264" s="3" t="s">
        <v>238</v>
      </c>
      <c r="BS264" s="3" t="s">
        <v>239</v>
      </c>
      <c r="BT264" s="3" t="s">
        <v>2895</v>
      </c>
      <c r="BU264" s="3" t="s">
        <v>184</v>
      </c>
      <c r="BV264" s="3" t="s">
        <v>204</v>
      </c>
      <c r="BW264" s="3" t="s">
        <v>204</v>
      </c>
      <c r="BX264" s="4" t="s">
        <v>448</v>
      </c>
    </row>
    <row r="265" spans="1:76" ht="14.25" customHeight="1" x14ac:dyDescent="0.3">
      <c r="A265" s="3" t="s">
        <v>197</v>
      </c>
      <c r="B265" s="3" t="s">
        <v>198</v>
      </c>
      <c r="C265" s="3" t="s">
        <v>315</v>
      </c>
      <c r="D265" s="3" t="s">
        <v>318</v>
      </c>
      <c r="E265" s="3" t="s">
        <v>212</v>
      </c>
      <c r="F265" s="3" t="s">
        <v>493</v>
      </c>
      <c r="G265" s="3" t="s">
        <v>178</v>
      </c>
      <c r="H265" s="3" t="s">
        <v>1550</v>
      </c>
      <c r="I265" s="3" t="s">
        <v>1552</v>
      </c>
      <c r="J265" s="3" t="s">
        <v>184</v>
      </c>
      <c r="O265" s="3" t="s">
        <v>184</v>
      </c>
      <c r="Y265" s="3" t="s">
        <v>184</v>
      </c>
      <c r="Z265" s="3" t="s">
        <v>184</v>
      </c>
      <c r="AB265" s="3" t="s">
        <v>184</v>
      </c>
      <c r="AH265" s="3">
        <v>69</v>
      </c>
      <c r="AI265" s="3" t="s">
        <v>187</v>
      </c>
      <c r="AJ265" s="3" t="s">
        <v>188</v>
      </c>
      <c r="AL265" s="3" t="s">
        <v>190</v>
      </c>
      <c r="AM265" s="3">
        <v>275</v>
      </c>
      <c r="AN265" s="3">
        <v>18975</v>
      </c>
      <c r="AO265" s="3">
        <v>19240</v>
      </c>
      <c r="AP265" s="3">
        <v>18975</v>
      </c>
      <c r="AQ265" s="3" t="s">
        <v>193</v>
      </c>
      <c r="AR265" s="3">
        <v>41832.701000000001</v>
      </c>
      <c r="AS265" s="3">
        <v>167330.79999999999</v>
      </c>
      <c r="AT265" s="3">
        <v>0</v>
      </c>
      <c r="AU265" s="3">
        <v>0</v>
      </c>
      <c r="AV265" s="3">
        <v>167330.79999999999</v>
      </c>
      <c r="AW265" s="3" t="s">
        <v>205</v>
      </c>
      <c r="AX265" s="3" t="s">
        <v>1707</v>
      </c>
      <c r="AY265" s="3" t="s">
        <v>137</v>
      </c>
      <c r="BA265" s="3" t="s">
        <v>2896</v>
      </c>
      <c r="BB265" s="3" t="s">
        <v>146</v>
      </c>
      <c r="BC265" s="3" t="s">
        <v>198</v>
      </c>
      <c r="BD265" s="3" t="s">
        <v>291</v>
      </c>
      <c r="BE265" s="3" t="s">
        <v>2407</v>
      </c>
      <c r="BF265" s="3" t="s">
        <v>143</v>
      </c>
      <c r="BH265" s="3" t="s">
        <v>390</v>
      </c>
      <c r="BI265" s="3" t="s">
        <v>146</v>
      </c>
      <c r="BJ265" s="3" t="s">
        <v>366</v>
      </c>
      <c r="BK265" s="3" t="s">
        <v>147</v>
      </c>
      <c r="BL265" s="3">
        <v>167330.79999999999</v>
      </c>
      <c r="BM265" s="3">
        <v>0</v>
      </c>
      <c r="BN265" s="3">
        <v>167330.79999999999</v>
      </c>
      <c r="BO265" s="3">
        <v>18975</v>
      </c>
      <c r="BP265" s="3">
        <v>19240</v>
      </c>
      <c r="BQ265" s="3">
        <v>275</v>
      </c>
      <c r="BR265" s="3" t="s">
        <v>155</v>
      </c>
      <c r="BS265" s="3" t="s">
        <v>337</v>
      </c>
      <c r="BT265" s="3" t="s">
        <v>2897</v>
      </c>
      <c r="BU265" s="3" t="s">
        <v>184</v>
      </c>
      <c r="BV265" s="3" t="s">
        <v>204</v>
      </c>
      <c r="BW265" s="3" t="s">
        <v>204</v>
      </c>
      <c r="BX265" s="4" t="s">
        <v>491</v>
      </c>
    </row>
    <row r="266" spans="1:76" ht="14.25" customHeight="1" x14ac:dyDescent="0.3">
      <c r="A266" s="3" t="s">
        <v>197</v>
      </c>
      <c r="B266" s="3" t="s">
        <v>198</v>
      </c>
      <c r="C266" s="3" t="s">
        <v>315</v>
      </c>
      <c r="D266" s="3" t="s">
        <v>318</v>
      </c>
      <c r="E266" s="3" t="s">
        <v>297</v>
      </c>
      <c r="F266" s="3" t="s">
        <v>867</v>
      </c>
      <c r="G266" s="3" t="s">
        <v>178</v>
      </c>
      <c r="H266" s="3" t="s">
        <v>2898</v>
      </c>
      <c r="I266" s="3" t="s">
        <v>1552</v>
      </c>
      <c r="J266" s="3" t="s">
        <v>184</v>
      </c>
      <c r="O266" s="3" t="s">
        <v>184</v>
      </c>
      <c r="Y266" s="3" t="s">
        <v>184</v>
      </c>
      <c r="Z266" s="3" t="s">
        <v>184</v>
      </c>
      <c r="AB266" s="3" t="s">
        <v>184</v>
      </c>
      <c r="AH266" s="3">
        <v>69</v>
      </c>
      <c r="AI266" s="3" t="s">
        <v>187</v>
      </c>
      <c r="AJ266" s="3" t="s">
        <v>188</v>
      </c>
      <c r="AL266" s="3" t="s">
        <v>190</v>
      </c>
      <c r="AM266" s="3">
        <v>275</v>
      </c>
      <c r="AN266" s="3">
        <v>18975</v>
      </c>
      <c r="AO266" s="3">
        <v>19300</v>
      </c>
      <c r="AP266" s="3">
        <v>18975</v>
      </c>
      <c r="AQ266" s="3" t="s">
        <v>193</v>
      </c>
      <c r="AR266" s="3">
        <v>41832.93</v>
      </c>
      <c r="AS266" s="3">
        <v>121315.5</v>
      </c>
      <c r="AT266" s="3">
        <v>0</v>
      </c>
      <c r="AU266" s="3">
        <v>0</v>
      </c>
      <c r="AV266" s="3">
        <v>121315.5</v>
      </c>
      <c r="AW266" s="3" t="s">
        <v>205</v>
      </c>
      <c r="AX266" s="3" t="s">
        <v>2415</v>
      </c>
      <c r="AY266" s="3" t="s">
        <v>137</v>
      </c>
      <c r="BA266" s="3" t="s">
        <v>2899</v>
      </c>
      <c r="BB266" s="3" t="s">
        <v>146</v>
      </c>
      <c r="BC266" s="3" t="s">
        <v>198</v>
      </c>
      <c r="BD266" s="3" t="s">
        <v>140</v>
      </c>
      <c r="BE266" s="3" t="s">
        <v>2416</v>
      </c>
      <c r="BF266" s="3" t="s">
        <v>143</v>
      </c>
      <c r="BH266" s="3" t="s">
        <v>293</v>
      </c>
      <c r="BI266" s="3" t="s">
        <v>146</v>
      </c>
      <c r="BJ266" s="3" t="s">
        <v>2417</v>
      </c>
      <c r="BK266" s="3" t="s">
        <v>147</v>
      </c>
      <c r="BL266" s="3">
        <v>138048.67000000001</v>
      </c>
      <c r="BM266" s="3">
        <v>16733.169999999998</v>
      </c>
      <c r="BN266" s="3">
        <v>121315.5</v>
      </c>
      <c r="BO266" s="3">
        <v>18975</v>
      </c>
      <c r="BP266" s="3">
        <v>19300</v>
      </c>
      <c r="BQ266" s="3">
        <v>275</v>
      </c>
      <c r="BR266" s="3" t="s">
        <v>155</v>
      </c>
      <c r="BS266" s="3" t="s">
        <v>337</v>
      </c>
      <c r="BT266" s="3" t="s">
        <v>2900</v>
      </c>
      <c r="BU266" s="3" t="s">
        <v>184</v>
      </c>
      <c r="BV266" s="3" t="s">
        <v>204</v>
      </c>
      <c r="BW266" s="3" t="s">
        <v>204</v>
      </c>
      <c r="BX266" s="4" t="s">
        <v>865</v>
      </c>
    </row>
    <row r="267" spans="1:76" ht="14.25" customHeight="1" x14ac:dyDescent="0.3">
      <c r="A267" s="3" t="s">
        <v>197</v>
      </c>
      <c r="B267" s="3" t="s">
        <v>198</v>
      </c>
      <c r="C267" s="3" t="s">
        <v>315</v>
      </c>
      <c r="D267" s="3" t="s">
        <v>318</v>
      </c>
      <c r="E267" s="3" t="s">
        <v>297</v>
      </c>
      <c r="F267" s="3" t="s">
        <v>878</v>
      </c>
      <c r="G267" s="3" t="s">
        <v>178</v>
      </c>
      <c r="H267" s="3" t="s">
        <v>2898</v>
      </c>
      <c r="I267" s="3" t="s">
        <v>1552</v>
      </c>
      <c r="J267" s="3" t="s">
        <v>184</v>
      </c>
      <c r="O267" s="3" t="s">
        <v>184</v>
      </c>
      <c r="Y267" s="3" t="s">
        <v>184</v>
      </c>
      <c r="Z267" s="3" t="s">
        <v>184</v>
      </c>
      <c r="AB267" s="3" t="s">
        <v>184</v>
      </c>
      <c r="AH267" s="3">
        <v>69</v>
      </c>
      <c r="AI267" s="3" t="s">
        <v>187</v>
      </c>
      <c r="AJ267" s="3" t="s">
        <v>188</v>
      </c>
      <c r="AL267" s="3" t="s">
        <v>190</v>
      </c>
      <c r="AM267" s="3">
        <v>285</v>
      </c>
      <c r="AN267" s="3">
        <v>19665</v>
      </c>
      <c r="AO267" s="3">
        <v>19990</v>
      </c>
      <c r="AP267" s="3">
        <v>19665</v>
      </c>
      <c r="AQ267" s="3" t="s">
        <v>193</v>
      </c>
      <c r="AR267" s="3">
        <v>43353.89</v>
      </c>
      <c r="AS267" s="3">
        <v>99713.95</v>
      </c>
      <c r="AT267" s="3">
        <v>0</v>
      </c>
      <c r="AU267" s="3">
        <v>0</v>
      </c>
      <c r="AV267" s="3">
        <v>99713.95</v>
      </c>
      <c r="AW267" s="3" t="s">
        <v>205</v>
      </c>
      <c r="AX267" s="3" t="s">
        <v>2415</v>
      </c>
      <c r="AY267" s="3" t="s">
        <v>137</v>
      </c>
      <c r="BA267" s="3" t="s">
        <v>2901</v>
      </c>
      <c r="BB267" s="3" t="s">
        <v>146</v>
      </c>
      <c r="BC267" s="3" t="s">
        <v>198</v>
      </c>
      <c r="BD267" s="3" t="s">
        <v>291</v>
      </c>
      <c r="BE267" s="3" t="s">
        <v>2423</v>
      </c>
      <c r="BF267" s="3" t="s">
        <v>143</v>
      </c>
      <c r="BH267" s="3" t="s">
        <v>293</v>
      </c>
      <c r="BI267" s="3" t="s">
        <v>146</v>
      </c>
      <c r="BJ267" s="3" t="s">
        <v>335</v>
      </c>
      <c r="BK267" s="3" t="s">
        <v>147</v>
      </c>
      <c r="BL267" s="3">
        <v>121390.89</v>
      </c>
      <c r="BM267" s="3">
        <v>21676.94</v>
      </c>
      <c r="BN267" s="3">
        <v>99713.95</v>
      </c>
      <c r="BO267" s="3">
        <v>19665</v>
      </c>
      <c r="BP267" s="3">
        <v>19990</v>
      </c>
      <c r="BQ267" s="3">
        <v>285</v>
      </c>
      <c r="BR267" s="3" t="s">
        <v>155</v>
      </c>
      <c r="BS267" s="3" t="s">
        <v>337</v>
      </c>
      <c r="BT267" s="3" t="s">
        <v>2902</v>
      </c>
      <c r="BU267" s="3" t="s">
        <v>184</v>
      </c>
      <c r="BV267" s="3" t="s">
        <v>204</v>
      </c>
      <c r="BW267" s="3" t="s">
        <v>204</v>
      </c>
      <c r="BX267" s="4" t="s">
        <v>874</v>
      </c>
    </row>
    <row r="268" spans="1:76" ht="14.25" customHeight="1" x14ac:dyDescent="0.3">
      <c r="A268" s="3" t="s">
        <v>177</v>
      </c>
      <c r="B268" s="3" t="s">
        <v>179</v>
      </c>
      <c r="C268" s="3" t="s">
        <v>727</v>
      </c>
      <c r="D268" s="3" t="s">
        <v>729</v>
      </c>
      <c r="E268" s="3" t="s">
        <v>212</v>
      </c>
      <c r="F268" s="3" t="s">
        <v>1128</v>
      </c>
      <c r="G268" s="3" t="s">
        <v>178</v>
      </c>
      <c r="H268" s="3" t="s">
        <v>2903</v>
      </c>
      <c r="I268" s="3" t="s">
        <v>2904</v>
      </c>
      <c r="J268" s="3" t="s">
        <v>184</v>
      </c>
      <c r="AB268" s="3" t="s">
        <v>184</v>
      </c>
      <c r="AI268" s="3" t="s">
        <v>187</v>
      </c>
      <c r="AJ268" s="3" t="s">
        <v>188</v>
      </c>
      <c r="AL268" s="3" t="s">
        <v>2101</v>
      </c>
      <c r="AM268" s="3">
        <v>20</v>
      </c>
      <c r="AN268" s="3">
        <v>18975</v>
      </c>
      <c r="AO268" s="3">
        <v>19010</v>
      </c>
      <c r="AP268" s="3">
        <v>18975</v>
      </c>
      <c r="AQ268" s="3" t="s">
        <v>193</v>
      </c>
      <c r="AR268" s="3">
        <v>18975</v>
      </c>
      <c r="AS268" s="3">
        <v>172507.5</v>
      </c>
      <c r="AT268" s="3">
        <v>0</v>
      </c>
      <c r="AU268" s="3">
        <v>0</v>
      </c>
      <c r="AV268" s="3">
        <v>172507.5</v>
      </c>
      <c r="AW268" s="3" t="s">
        <v>205</v>
      </c>
      <c r="AX268" s="3" t="s">
        <v>2432</v>
      </c>
      <c r="AY268" s="3" t="s">
        <v>137</v>
      </c>
      <c r="BA268" s="3" t="s">
        <v>2905</v>
      </c>
      <c r="BB268" s="3" t="s">
        <v>146</v>
      </c>
      <c r="BC268" s="3" t="s">
        <v>179</v>
      </c>
      <c r="BE268" s="3" t="s">
        <v>2433</v>
      </c>
      <c r="BF268" s="3" t="s">
        <v>143</v>
      </c>
      <c r="BH268" s="3" t="s">
        <v>1321</v>
      </c>
      <c r="BI268" s="3" t="s">
        <v>146</v>
      </c>
      <c r="BK268" s="3" t="s">
        <v>294</v>
      </c>
      <c r="BL268" s="3">
        <v>172507.5</v>
      </c>
      <c r="BM268" s="3">
        <v>0</v>
      </c>
      <c r="BN268" s="3">
        <v>172507.5</v>
      </c>
      <c r="BO268" s="3">
        <v>18975</v>
      </c>
      <c r="BP268" s="3">
        <v>19010</v>
      </c>
      <c r="BQ268" s="3">
        <v>20</v>
      </c>
      <c r="BR268" s="3" t="s">
        <v>714</v>
      </c>
      <c r="BS268" s="3" t="s">
        <v>716</v>
      </c>
      <c r="BT268" s="3" t="s">
        <v>2906</v>
      </c>
      <c r="BU268" s="3" t="s">
        <v>184</v>
      </c>
      <c r="BV268" s="3" t="s">
        <v>204</v>
      </c>
      <c r="BW268" s="3" t="s">
        <v>204</v>
      </c>
      <c r="BX268" s="4" t="s">
        <v>1127</v>
      </c>
    </row>
    <row r="269" spans="1:76" ht="14.25" customHeight="1" x14ac:dyDescent="0.3">
      <c r="A269" s="3" t="s">
        <v>197</v>
      </c>
      <c r="B269" s="3" t="s">
        <v>198</v>
      </c>
      <c r="C269" s="3" t="s">
        <v>315</v>
      </c>
      <c r="D269" s="3" t="s">
        <v>318</v>
      </c>
      <c r="E269" s="3" t="s">
        <v>297</v>
      </c>
      <c r="F269" s="3" t="s">
        <v>897</v>
      </c>
      <c r="G269" s="3" t="s">
        <v>178</v>
      </c>
      <c r="H269" s="3" t="s">
        <v>2898</v>
      </c>
      <c r="I269" s="3" t="s">
        <v>1552</v>
      </c>
      <c r="J269" s="3" t="s">
        <v>184</v>
      </c>
      <c r="O269" s="3" t="s">
        <v>184</v>
      </c>
      <c r="Y269" s="3" t="s">
        <v>184</v>
      </c>
      <c r="Z269" s="3" t="s">
        <v>184</v>
      </c>
      <c r="AB269" s="3" t="s">
        <v>184</v>
      </c>
      <c r="AH269" s="3">
        <v>69</v>
      </c>
      <c r="AI269" s="3" t="s">
        <v>187</v>
      </c>
      <c r="AJ269" s="3" t="s">
        <v>188</v>
      </c>
      <c r="AL269" s="3" t="s">
        <v>190</v>
      </c>
      <c r="AM269" s="3">
        <v>275</v>
      </c>
      <c r="AN269" s="3">
        <v>18975</v>
      </c>
      <c r="AO269" s="3">
        <v>19210</v>
      </c>
      <c r="AP269" s="3">
        <v>18975</v>
      </c>
      <c r="AQ269" s="3" t="s">
        <v>193</v>
      </c>
      <c r="AR269" s="3">
        <v>41832.701000000001</v>
      </c>
      <c r="AS269" s="3">
        <v>98306.85</v>
      </c>
      <c r="AT269" s="3">
        <v>0</v>
      </c>
      <c r="AU269" s="3">
        <v>0</v>
      </c>
      <c r="AV269" s="3">
        <v>98306.85</v>
      </c>
      <c r="AW269" s="3" t="s">
        <v>205</v>
      </c>
      <c r="AX269" s="3" t="s">
        <v>2440</v>
      </c>
      <c r="AY269" s="3" t="s">
        <v>137</v>
      </c>
      <c r="BA269" s="3" t="s">
        <v>2907</v>
      </c>
      <c r="BB269" s="3" t="s">
        <v>146</v>
      </c>
      <c r="BC269" s="3" t="s">
        <v>198</v>
      </c>
      <c r="BD269" s="3" t="s">
        <v>140</v>
      </c>
      <c r="BE269" s="3" t="s">
        <v>2441</v>
      </c>
      <c r="BF269" s="3" t="s">
        <v>143</v>
      </c>
      <c r="BH269" s="3" t="s">
        <v>390</v>
      </c>
      <c r="BI269" s="3" t="s">
        <v>146</v>
      </c>
      <c r="BJ269" s="3" t="s">
        <v>335</v>
      </c>
      <c r="BK269" s="3" t="s">
        <v>147</v>
      </c>
      <c r="BL269" s="3">
        <v>119223.2</v>
      </c>
      <c r="BM269" s="3">
        <v>20916.349999999999</v>
      </c>
      <c r="BN269" s="3">
        <v>98306.85</v>
      </c>
      <c r="BO269" s="3">
        <v>18975</v>
      </c>
      <c r="BP269" s="3">
        <v>19210</v>
      </c>
      <c r="BQ269" s="3">
        <v>275</v>
      </c>
      <c r="BR269" s="3" t="s">
        <v>155</v>
      </c>
      <c r="BS269" s="3" t="s">
        <v>337</v>
      </c>
      <c r="BT269" s="3" t="s">
        <v>2908</v>
      </c>
      <c r="BU269" s="3" t="s">
        <v>184</v>
      </c>
      <c r="BV269" s="3" t="s">
        <v>204</v>
      </c>
      <c r="BW269" s="3" t="s">
        <v>204</v>
      </c>
      <c r="BX269" s="4" t="s">
        <v>896</v>
      </c>
    </row>
    <row r="270" spans="1:76" ht="14.25" customHeight="1" x14ac:dyDescent="0.3">
      <c r="A270" s="3" t="s">
        <v>197</v>
      </c>
      <c r="B270" s="3" t="s">
        <v>198</v>
      </c>
      <c r="C270" s="3" t="s">
        <v>315</v>
      </c>
      <c r="D270" s="3" t="s">
        <v>318</v>
      </c>
      <c r="E270" s="3" t="s">
        <v>212</v>
      </c>
      <c r="F270" s="3" t="s">
        <v>477</v>
      </c>
      <c r="G270" s="3" t="s">
        <v>178</v>
      </c>
      <c r="H270" s="3" t="s">
        <v>692</v>
      </c>
      <c r="I270" s="3" t="s">
        <v>680</v>
      </c>
      <c r="J270" s="3" t="s">
        <v>184</v>
      </c>
      <c r="K270" s="3" t="s">
        <v>184</v>
      </c>
      <c r="Y270" s="3" t="s">
        <v>184</v>
      </c>
      <c r="Z270" s="3" t="s">
        <v>184</v>
      </c>
      <c r="AC270" s="3" t="s">
        <v>691</v>
      </c>
      <c r="AI270" s="3" t="s">
        <v>187</v>
      </c>
      <c r="AJ270" s="3" t="s">
        <v>188</v>
      </c>
      <c r="AL270" s="3" t="s">
        <v>518</v>
      </c>
      <c r="AM270" s="3">
        <v>275</v>
      </c>
      <c r="AN270" s="3">
        <v>18975</v>
      </c>
      <c r="AO270" s="3">
        <v>19240</v>
      </c>
      <c r="AP270" s="3">
        <v>18975</v>
      </c>
      <c r="AQ270" s="3" t="s">
        <v>193</v>
      </c>
      <c r="AR270" s="3">
        <v>41832.699999999997</v>
      </c>
      <c r="AS270" s="3">
        <v>161641.56</v>
      </c>
      <c r="AT270" s="3">
        <v>0</v>
      </c>
      <c r="AU270" s="3">
        <v>0</v>
      </c>
      <c r="AV270" s="3">
        <v>161641.56</v>
      </c>
      <c r="AW270" s="3" t="s">
        <v>205</v>
      </c>
      <c r="AX270" s="3" t="s">
        <v>1735</v>
      </c>
      <c r="AY270" s="3" t="s">
        <v>137</v>
      </c>
      <c r="BA270" s="3" t="s">
        <v>2909</v>
      </c>
      <c r="BB270" s="3" t="s">
        <v>146</v>
      </c>
      <c r="BC270" s="3" t="s">
        <v>198</v>
      </c>
      <c r="BD270" s="3" t="s">
        <v>140</v>
      </c>
      <c r="BE270" s="3" t="s">
        <v>2449</v>
      </c>
      <c r="BF270" s="3" t="s">
        <v>143</v>
      </c>
      <c r="BH270" s="3" t="s">
        <v>509</v>
      </c>
      <c r="BI270" s="3" t="s">
        <v>146</v>
      </c>
      <c r="BK270" s="3" t="s">
        <v>147</v>
      </c>
      <c r="BL270" s="3">
        <v>182557.91</v>
      </c>
      <c r="BM270" s="3">
        <v>20916.349999999999</v>
      </c>
      <c r="BN270" s="3">
        <v>161641.56</v>
      </c>
      <c r="BO270" s="3">
        <v>18975</v>
      </c>
      <c r="BP270" s="3">
        <v>19240</v>
      </c>
      <c r="BQ270" s="3">
        <v>275</v>
      </c>
      <c r="BR270" s="3" t="s">
        <v>238</v>
      </c>
      <c r="BS270" s="3" t="s">
        <v>239</v>
      </c>
      <c r="BT270" s="3" t="s">
        <v>2910</v>
      </c>
      <c r="BU270" s="3" t="s">
        <v>184</v>
      </c>
      <c r="BV270" s="3" t="s">
        <v>204</v>
      </c>
      <c r="BW270" s="3" t="s">
        <v>204</v>
      </c>
      <c r="BX270" s="4" t="s">
        <v>475</v>
      </c>
    </row>
    <row r="271" spans="1:76" ht="14.25" customHeight="1" x14ac:dyDescent="0.3">
      <c r="A271" s="3" t="s">
        <v>197</v>
      </c>
      <c r="B271" s="3" t="s">
        <v>198</v>
      </c>
      <c r="C271" s="3" t="s">
        <v>2911</v>
      </c>
      <c r="D271" s="3" t="s">
        <v>318</v>
      </c>
      <c r="E271" s="3" t="s">
        <v>212</v>
      </c>
      <c r="F271" s="3" t="s">
        <v>466</v>
      </c>
      <c r="G271" s="3" t="s">
        <v>178</v>
      </c>
      <c r="H271" s="3" t="s">
        <v>2912</v>
      </c>
      <c r="I271" s="3" t="s">
        <v>2687</v>
      </c>
      <c r="J271" s="3" t="s">
        <v>184</v>
      </c>
      <c r="O271" s="3" t="s">
        <v>184</v>
      </c>
      <c r="Y271" s="3" t="s">
        <v>184</v>
      </c>
      <c r="Z271" s="3" t="s">
        <v>184</v>
      </c>
      <c r="AI271" s="3" t="s">
        <v>187</v>
      </c>
      <c r="AJ271" s="3" t="s">
        <v>188</v>
      </c>
      <c r="AL271" s="3" t="s">
        <v>518</v>
      </c>
      <c r="AM271" s="3">
        <v>275</v>
      </c>
      <c r="AN271" s="3">
        <v>18975</v>
      </c>
      <c r="AO271" s="3">
        <v>19230</v>
      </c>
      <c r="AP271" s="3">
        <v>18975</v>
      </c>
      <c r="AQ271" s="3" t="s">
        <v>193</v>
      </c>
      <c r="AR271" s="3">
        <v>41832.699999999997</v>
      </c>
      <c r="AS271" s="3">
        <v>172769.05</v>
      </c>
      <c r="AT271" s="3">
        <v>0</v>
      </c>
      <c r="AU271" s="3">
        <v>0</v>
      </c>
      <c r="AV271" s="3">
        <v>172769.05</v>
      </c>
      <c r="AW271" s="3" t="s">
        <v>205</v>
      </c>
      <c r="AX271" s="3" t="s">
        <v>446</v>
      </c>
      <c r="AY271" s="3" t="s">
        <v>137</v>
      </c>
      <c r="BA271" s="3" t="s">
        <v>2913</v>
      </c>
      <c r="BB271" s="3" t="s">
        <v>146</v>
      </c>
      <c r="BC271" s="3" t="s">
        <v>198</v>
      </c>
      <c r="BD271" s="3" t="s">
        <v>140</v>
      </c>
      <c r="BE271" s="3" t="s">
        <v>2449</v>
      </c>
      <c r="BF271" s="3" t="s">
        <v>143</v>
      </c>
      <c r="BH271" s="3" t="s">
        <v>509</v>
      </c>
      <c r="BI271" s="3" t="s">
        <v>146</v>
      </c>
      <c r="BK271" s="3" t="s">
        <v>147</v>
      </c>
      <c r="BL271" s="3">
        <v>189502.13</v>
      </c>
      <c r="BM271" s="3">
        <v>16733.080000000002</v>
      </c>
      <c r="BN271" s="3">
        <v>172769.05</v>
      </c>
      <c r="BO271" s="3">
        <v>18975</v>
      </c>
      <c r="BP271" s="3">
        <v>19230</v>
      </c>
      <c r="BQ271" s="3">
        <v>275</v>
      </c>
      <c r="BR271" s="3" t="s">
        <v>238</v>
      </c>
      <c r="BS271" s="3" t="s">
        <v>239</v>
      </c>
      <c r="BT271" s="3" t="s">
        <v>2914</v>
      </c>
      <c r="BU271" s="3" t="s">
        <v>184</v>
      </c>
      <c r="BV271" s="3" t="s">
        <v>204</v>
      </c>
      <c r="BW271" s="3" t="s">
        <v>204</v>
      </c>
      <c r="BX271" s="4" t="s">
        <v>464</v>
      </c>
    </row>
    <row r="272" spans="1:76" ht="14.25" customHeight="1" x14ac:dyDescent="0.3">
      <c r="A272" s="3" t="s">
        <v>177</v>
      </c>
      <c r="B272" s="3" t="s">
        <v>179</v>
      </c>
      <c r="C272" s="3" t="s">
        <v>727</v>
      </c>
      <c r="D272" s="3" t="s">
        <v>729</v>
      </c>
      <c r="E272" s="3" t="s">
        <v>212</v>
      </c>
      <c r="F272" s="3" t="s">
        <v>1142</v>
      </c>
      <c r="G272" s="3" t="s">
        <v>178</v>
      </c>
      <c r="H272" s="3" t="s">
        <v>2181</v>
      </c>
      <c r="I272" s="3" t="s">
        <v>1314</v>
      </c>
      <c r="J272" s="3" t="s">
        <v>184</v>
      </c>
      <c r="Z272" s="3" t="s">
        <v>184</v>
      </c>
      <c r="AB272" s="3" t="s">
        <v>184</v>
      </c>
      <c r="AI272" s="3" t="s">
        <v>187</v>
      </c>
      <c r="AJ272" s="3" t="s">
        <v>188</v>
      </c>
      <c r="AL272" s="3" t="s">
        <v>518</v>
      </c>
      <c r="AM272" s="3">
        <v>275</v>
      </c>
      <c r="AN272" s="3">
        <v>18975</v>
      </c>
      <c r="AO272" s="3">
        <v>19190</v>
      </c>
      <c r="AP272" s="3">
        <v>18975</v>
      </c>
      <c r="AQ272" s="3" t="s">
        <v>193</v>
      </c>
      <c r="AR272" s="3">
        <v>41832.71</v>
      </c>
      <c r="AS272" s="3">
        <v>167958.35</v>
      </c>
      <c r="AT272" s="3">
        <v>0</v>
      </c>
      <c r="AU272" s="3">
        <v>0</v>
      </c>
      <c r="AV272" s="3">
        <v>167958.35</v>
      </c>
      <c r="AW272" s="3" t="s">
        <v>205</v>
      </c>
      <c r="AX272" s="3" t="s">
        <v>2470</v>
      </c>
      <c r="AY272" s="3" t="s">
        <v>137</v>
      </c>
      <c r="BA272" s="3" t="s">
        <v>2915</v>
      </c>
      <c r="BB272" s="3" t="s">
        <v>146</v>
      </c>
      <c r="BC272" s="3" t="s">
        <v>179</v>
      </c>
      <c r="BD272" s="3" t="s">
        <v>140</v>
      </c>
      <c r="BE272" s="3" t="s">
        <v>2472</v>
      </c>
      <c r="BF272" s="3" t="s">
        <v>143</v>
      </c>
      <c r="BH272" s="3" t="s">
        <v>1321</v>
      </c>
      <c r="BI272" s="3" t="s">
        <v>146</v>
      </c>
      <c r="BK272" s="3" t="s">
        <v>294</v>
      </c>
      <c r="BL272" s="3">
        <v>167958.35</v>
      </c>
      <c r="BM272" s="3">
        <v>0</v>
      </c>
      <c r="BN272" s="3">
        <v>167958.35</v>
      </c>
      <c r="BO272" s="3">
        <v>18975</v>
      </c>
      <c r="BP272" s="3">
        <v>19190</v>
      </c>
      <c r="BQ272" s="3">
        <v>275</v>
      </c>
      <c r="BR272" s="3" t="s">
        <v>714</v>
      </c>
      <c r="BS272" s="3" t="s">
        <v>716</v>
      </c>
      <c r="BT272" s="3" t="s">
        <v>2916</v>
      </c>
      <c r="BU272" s="3" t="s">
        <v>184</v>
      </c>
      <c r="BV272" s="3" t="s">
        <v>204</v>
      </c>
      <c r="BW272" s="3" t="s">
        <v>204</v>
      </c>
      <c r="BX272" s="4" t="s">
        <v>1141</v>
      </c>
    </row>
    <row r="273" spans="1:76" ht="14.25" customHeight="1" x14ac:dyDescent="0.3">
      <c r="A273" s="3" t="s">
        <v>197</v>
      </c>
      <c r="B273" s="3" t="s">
        <v>198</v>
      </c>
      <c r="C273" s="3" t="s">
        <v>315</v>
      </c>
      <c r="D273" s="3" t="s">
        <v>318</v>
      </c>
      <c r="E273" s="3" t="s">
        <v>297</v>
      </c>
      <c r="F273" s="3" t="s">
        <v>838</v>
      </c>
      <c r="G273" s="3" t="s">
        <v>178</v>
      </c>
      <c r="H273" s="3" t="s">
        <v>2917</v>
      </c>
      <c r="I273" s="3" t="s">
        <v>1552</v>
      </c>
      <c r="J273" s="3" t="s">
        <v>184</v>
      </c>
      <c r="O273" s="3" t="s">
        <v>184</v>
      </c>
      <c r="Y273" s="3" t="s">
        <v>184</v>
      </c>
      <c r="Z273" s="3" t="s">
        <v>184</v>
      </c>
      <c r="AB273" s="3" t="s">
        <v>184</v>
      </c>
      <c r="AH273" s="3">
        <v>25</v>
      </c>
      <c r="AI273" s="3" t="s">
        <v>187</v>
      </c>
      <c r="AJ273" s="3" t="s">
        <v>188</v>
      </c>
      <c r="AL273" s="3" t="s">
        <v>190</v>
      </c>
      <c r="AM273" s="3">
        <v>320</v>
      </c>
      <c r="AN273" s="3">
        <v>8000</v>
      </c>
      <c r="AO273" s="3">
        <v>8096.63</v>
      </c>
      <c r="AP273" s="3">
        <v>8000</v>
      </c>
      <c r="AQ273" s="3" t="s">
        <v>193</v>
      </c>
      <c r="AR273" s="3">
        <v>17636.974999999999</v>
      </c>
      <c r="AS273" s="3">
        <v>44621.546999999999</v>
      </c>
      <c r="AT273" s="3">
        <v>0</v>
      </c>
      <c r="AU273" s="3">
        <v>0</v>
      </c>
      <c r="AV273" s="3">
        <v>44621.546999999999</v>
      </c>
      <c r="AW273" s="3" t="s">
        <v>205</v>
      </c>
      <c r="AX273" s="3" t="s">
        <v>873</v>
      </c>
      <c r="AY273" s="3" t="s">
        <v>137</v>
      </c>
      <c r="BA273" s="3" t="s">
        <v>2918</v>
      </c>
      <c r="BB273" s="3" t="s">
        <v>146</v>
      </c>
      <c r="BC273" s="3" t="s">
        <v>198</v>
      </c>
      <c r="BE273" s="3" t="s">
        <v>2479</v>
      </c>
      <c r="BF273" s="3" t="s">
        <v>143</v>
      </c>
      <c r="BH273" s="3" t="s">
        <v>390</v>
      </c>
      <c r="BI273" s="3" t="s">
        <v>146</v>
      </c>
      <c r="BJ273" s="3" t="s">
        <v>2417</v>
      </c>
      <c r="BK273" s="3" t="s">
        <v>147</v>
      </c>
      <c r="BL273" s="3">
        <v>128220.81</v>
      </c>
      <c r="BM273" s="3">
        <v>25185.599999999999</v>
      </c>
      <c r="BN273" s="3">
        <v>103035.21</v>
      </c>
      <c r="BO273" s="3">
        <v>19040</v>
      </c>
      <c r="BP273" s="3">
        <v>19270</v>
      </c>
      <c r="BQ273" s="3">
        <v>480</v>
      </c>
      <c r="BR273" s="3" t="s">
        <v>155</v>
      </c>
      <c r="BS273" s="3" t="s">
        <v>337</v>
      </c>
      <c r="BT273" s="3" t="s">
        <v>2919</v>
      </c>
      <c r="BU273" s="3" t="s">
        <v>184</v>
      </c>
      <c r="BV273" s="3" t="s">
        <v>204</v>
      </c>
      <c r="BW273" s="3" t="s">
        <v>204</v>
      </c>
      <c r="BX273" s="4" t="s">
        <v>836</v>
      </c>
    </row>
    <row r="274" spans="1:76" ht="14.25" customHeight="1" x14ac:dyDescent="0.3">
      <c r="A274" s="3" t="s">
        <v>197</v>
      </c>
      <c r="B274" s="3" t="s">
        <v>198</v>
      </c>
      <c r="C274" s="3" t="s">
        <v>315</v>
      </c>
      <c r="D274" s="3" t="s">
        <v>318</v>
      </c>
      <c r="E274" s="3" t="s">
        <v>297</v>
      </c>
      <c r="F274" s="3" t="s">
        <v>838</v>
      </c>
      <c r="G274" s="3" t="s">
        <v>352</v>
      </c>
      <c r="H274" s="3" t="s">
        <v>1550</v>
      </c>
      <c r="I274" s="3" t="s">
        <v>1552</v>
      </c>
      <c r="J274" s="3" t="s">
        <v>184</v>
      </c>
      <c r="O274" s="3" t="s">
        <v>184</v>
      </c>
      <c r="Y274" s="3" t="s">
        <v>184</v>
      </c>
      <c r="Z274" s="3" t="s">
        <v>184</v>
      </c>
      <c r="AB274" s="3" t="s">
        <v>184</v>
      </c>
      <c r="AH274" s="3">
        <v>69</v>
      </c>
      <c r="AI274" s="3" t="s">
        <v>187</v>
      </c>
      <c r="AJ274" s="3" t="s">
        <v>188</v>
      </c>
      <c r="AL274" s="3" t="s">
        <v>190</v>
      </c>
      <c r="AM274" s="3">
        <v>160</v>
      </c>
      <c r="AN274" s="3">
        <v>11040</v>
      </c>
      <c r="AO274" s="3">
        <v>11173.36</v>
      </c>
      <c r="AP274" s="3">
        <v>11040</v>
      </c>
      <c r="AQ274" s="3" t="s">
        <v>193</v>
      </c>
      <c r="AR274" s="3">
        <v>24339.026000000002</v>
      </c>
      <c r="AS274" s="3">
        <v>58413.663</v>
      </c>
      <c r="AT274" s="3">
        <v>0</v>
      </c>
      <c r="AU274" s="3">
        <v>0</v>
      </c>
      <c r="AV274" s="3">
        <v>58413.663</v>
      </c>
      <c r="AW274" s="3" t="s">
        <v>205</v>
      </c>
      <c r="AX274" s="3" t="s">
        <v>873</v>
      </c>
      <c r="AY274" s="3" t="s">
        <v>137</v>
      </c>
      <c r="BA274" s="3" t="s">
        <v>2918</v>
      </c>
      <c r="BB274" s="3" t="s">
        <v>146</v>
      </c>
      <c r="BC274" s="3" t="s">
        <v>198</v>
      </c>
      <c r="BE274" s="3" t="s">
        <v>2479</v>
      </c>
      <c r="BF274" s="3" t="s">
        <v>143</v>
      </c>
      <c r="BH274" s="3" t="s">
        <v>390</v>
      </c>
      <c r="BI274" s="3" t="s">
        <v>146</v>
      </c>
      <c r="BJ274" s="3" t="s">
        <v>2417</v>
      </c>
      <c r="BK274" s="3" t="s">
        <v>147</v>
      </c>
      <c r="BL274" s="3">
        <v>128220.81</v>
      </c>
      <c r="BM274" s="3">
        <v>25185.599999999999</v>
      </c>
      <c r="BN274" s="3">
        <v>103035.21</v>
      </c>
      <c r="BO274" s="3">
        <v>19040</v>
      </c>
      <c r="BP274" s="3">
        <v>19270</v>
      </c>
      <c r="BQ274" s="3">
        <v>480</v>
      </c>
      <c r="BR274" s="3" t="s">
        <v>155</v>
      </c>
      <c r="BS274" s="3" t="s">
        <v>337</v>
      </c>
      <c r="BT274" s="3" t="s">
        <v>2920</v>
      </c>
      <c r="BU274" s="3" t="s">
        <v>184</v>
      </c>
      <c r="BV274" s="3" t="s">
        <v>204</v>
      </c>
      <c r="BW274" s="3" t="s">
        <v>204</v>
      </c>
      <c r="BX274" s="4" t="s">
        <v>836</v>
      </c>
    </row>
    <row r="275" spans="1:76" ht="14.25" customHeight="1" x14ac:dyDescent="0.3">
      <c r="A275" s="3" t="s">
        <v>275</v>
      </c>
      <c r="B275" s="3" t="s">
        <v>276</v>
      </c>
      <c r="C275" s="3" t="s">
        <v>2884</v>
      </c>
      <c r="E275" s="3" t="s">
        <v>212</v>
      </c>
      <c r="F275" s="3" t="s">
        <v>2340</v>
      </c>
      <c r="G275" s="3" t="s">
        <v>178</v>
      </c>
      <c r="H275" s="3" t="s">
        <v>2921</v>
      </c>
      <c r="I275" s="3" t="s">
        <v>2886</v>
      </c>
      <c r="J275" s="3" t="s">
        <v>184</v>
      </c>
      <c r="O275" s="3" t="s">
        <v>184</v>
      </c>
      <c r="U275" s="3" t="s">
        <v>184</v>
      </c>
      <c r="AH275" s="3">
        <v>69</v>
      </c>
      <c r="AI275" s="3" t="s">
        <v>187</v>
      </c>
      <c r="AJ275" s="3" t="s">
        <v>188</v>
      </c>
      <c r="AL275" s="3" t="s">
        <v>2887</v>
      </c>
      <c r="AM275" s="3">
        <v>275</v>
      </c>
      <c r="AN275" s="3">
        <v>5865</v>
      </c>
      <c r="AO275" s="3">
        <v>5934.54</v>
      </c>
      <c r="AP275" s="3">
        <v>5865</v>
      </c>
      <c r="AQ275" s="3" t="s">
        <v>193</v>
      </c>
      <c r="AR275" s="3">
        <v>12930.108</v>
      </c>
      <c r="AS275" s="3">
        <v>58185.485999999997</v>
      </c>
      <c r="AT275" s="3">
        <v>0</v>
      </c>
      <c r="AU275" s="3">
        <v>0</v>
      </c>
      <c r="AV275" s="3">
        <v>58185.485999999997</v>
      </c>
      <c r="AW275" s="3" t="s">
        <v>205</v>
      </c>
      <c r="AX275" s="3" t="s">
        <v>1750</v>
      </c>
      <c r="AY275" s="3" t="s">
        <v>137</v>
      </c>
      <c r="BA275" s="3" t="s">
        <v>2922</v>
      </c>
      <c r="BB275" s="3" t="s">
        <v>146</v>
      </c>
      <c r="BC275" s="3" t="s">
        <v>276</v>
      </c>
      <c r="BD275" s="3" t="s">
        <v>291</v>
      </c>
      <c r="BE275" s="3" t="s">
        <v>2407</v>
      </c>
      <c r="BF275" s="3" t="s">
        <v>143</v>
      </c>
      <c r="BH275" s="3" t="s">
        <v>334</v>
      </c>
      <c r="BI275" s="3" t="s">
        <v>146</v>
      </c>
      <c r="BK275" s="3" t="s">
        <v>147</v>
      </c>
      <c r="BL275" s="3">
        <v>130594.09</v>
      </c>
      <c r="BM275" s="3">
        <v>0</v>
      </c>
      <c r="BN275" s="3">
        <v>130594.09</v>
      </c>
      <c r="BO275" s="3">
        <v>18975</v>
      </c>
      <c r="BP275" s="3">
        <v>19200</v>
      </c>
      <c r="BQ275" s="3">
        <v>275</v>
      </c>
      <c r="BR275" s="3" t="s">
        <v>2329</v>
      </c>
      <c r="BS275" s="3" t="s">
        <v>2328</v>
      </c>
      <c r="BT275" s="3" t="s">
        <v>2923</v>
      </c>
      <c r="BU275" s="3" t="s">
        <v>184</v>
      </c>
      <c r="BV275" s="3" t="s">
        <v>204</v>
      </c>
      <c r="BW275" s="3" t="s">
        <v>204</v>
      </c>
      <c r="BX275" s="4" t="s">
        <v>2339</v>
      </c>
    </row>
    <row r="276" spans="1:76" ht="14.25" customHeight="1" x14ac:dyDescent="0.3">
      <c r="A276" s="3" t="s">
        <v>275</v>
      </c>
      <c r="B276" s="3" t="s">
        <v>276</v>
      </c>
      <c r="C276" s="3" t="s">
        <v>2884</v>
      </c>
      <c r="E276" s="3" t="s">
        <v>212</v>
      </c>
      <c r="F276" s="3" t="s">
        <v>2340</v>
      </c>
      <c r="G276" s="3" t="s">
        <v>352</v>
      </c>
      <c r="H276" s="3" t="s">
        <v>2924</v>
      </c>
      <c r="I276" s="3" t="s">
        <v>2886</v>
      </c>
      <c r="J276" s="3" t="s">
        <v>184</v>
      </c>
      <c r="O276" s="3" t="s">
        <v>184</v>
      </c>
      <c r="U276" s="3" t="s">
        <v>184</v>
      </c>
      <c r="AH276" s="3">
        <v>69</v>
      </c>
      <c r="AI276" s="3" t="s">
        <v>187</v>
      </c>
      <c r="AJ276" s="3" t="s">
        <v>188</v>
      </c>
      <c r="AL276" s="3" t="s">
        <v>2887</v>
      </c>
      <c r="AM276" s="3">
        <v>0</v>
      </c>
      <c r="AN276" s="3">
        <v>5175</v>
      </c>
      <c r="AO276" s="3">
        <v>5236.3599999999997</v>
      </c>
      <c r="AP276" s="3">
        <v>5175</v>
      </c>
      <c r="AQ276" s="3" t="s">
        <v>193</v>
      </c>
      <c r="AR276" s="3">
        <v>11408.919</v>
      </c>
      <c r="AS276" s="3">
        <v>29549.1</v>
      </c>
      <c r="AT276" s="3">
        <v>0</v>
      </c>
      <c r="AU276" s="3">
        <v>0</v>
      </c>
      <c r="AV276" s="3">
        <v>29549.1</v>
      </c>
      <c r="AW276" s="3" t="s">
        <v>205</v>
      </c>
      <c r="AX276" s="3" t="s">
        <v>1750</v>
      </c>
      <c r="AY276" s="3" t="s">
        <v>137</v>
      </c>
      <c r="BA276" s="3" t="s">
        <v>2922</v>
      </c>
      <c r="BB276" s="3" t="s">
        <v>146</v>
      </c>
      <c r="BC276" s="3" t="s">
        <v>276</v>
      </c>
      <c r="BD276" s="3" t="s">
        <v>291</v>
      </c>
      <c r="BE276" s="3" t="s">
        <v>2407</v>
      </c>
      <c r="BF276" s="3" t="s">
        <v>143</v>
      </c>
      <c r="BH276" s="3" t="s">
        <v>334</v>
      </c>
      <c r="BI276" s="3" t="s">
        <v>146</v>
      </c>
      <c r="BK276" s="3" t="s">
        <v>147</v>
      </c>
      <c r="BL276" s="3">
        <v>130594.09</v>
      </c>
      <c r="BM276" s="3">
        <v>0</v>
      </c>
      <c r="BN276" s="3">
        <v>130594.09</v>
      </c>
      <c r="BO276" s="3">
        <v>18975</v>
      </c>
      <c r="BP276" s="3">
        <v>19200</v>
      </c>
      <c r="BQ276" s="3">
        <v>275</v>
      </c>
      <c r="BR276" s="3" t="s">
        <v>2329</v>
      </c>
      <c r="BS276" s="3" t="s">
        <v>2328</v>
      </c>
      <c r="BT276" s="3" t="s">
        <v>2925</v>
      </c>
      <c r="BU276" s="3" t="s">
        <v>184</v>
      </c>
      <c r="BV276" s="3" t="s">
        <v>204</v>
      </c>
      <c r="BW276" s="3" t="s">
        <v>204</v>
      </c>
      <c r="BX276" s="4" t="s">
        <v>2339</v>
      </c>
    </row>
    <row r="277" spans="1:76" ht="14.25" customHeight="1" x14ac:dyDescent="0.3">
      <c r="A277" s="3" t="s">
        <v>275</v>
      </c>
      <c r="B277" s="3" t="s">
        <v>276</v>
      </c>
      <c r="C277" s="3" t="s">
        <v>2884</v>
      </c>
      <c r="E277" s="3" t="s">
        <v>212</v>
      </c>
      <c r="F277" s="3" t="s">
        <v>2340</v>
      </c>
      <c r="G277" s="3" t="s">
        <v>358</v>
      </c>
      <c r="H277" s="3" t="s">
        <v>2926</v>
      </c>
      <c r="I277" s="3" t="s">
        <v>2886</v>
      </c>
      <c r="J277" s="3" t="s">
        <v>184</v>
      </c>
      <c r="O277" s="3" t="s">
        <v>184</v>
      </c>
      <c r="U277" s="3" t="s">
        <v>184</v>
      </c>
      <c r="AH277" s="3">
        <v>69</v>
      </c>
      <c r="AI277" s="3" t="s">
        <v>187</v>
      </c>
      <c r="AJ277" s="3" t="s">
        <v>188</v>
      </c>
      <c r="AL277" s="3" t="s">
        <v>2887</v>
      </c>
      <c r="AM277" s="3">
        <v>0</v>
      </c>
      <c r="AN277" s="3">
        <v>7935</v>
      </c>
      <c r="AO277" s="3">
        <v>8029.08</v>
      </c>
      <c r="AP277" s="3">
        <v>7935</v>
      </c>
      <c r="AQ277" s="3" t="s">
        <v>193</v>
      </c>
      <c r="AR277" s="3">
        <v>17493.674999999999</v>
      </c>
      <c r="AS277" s="3">
        <v>42859.504000000001</v>
      </c>
      <c r="AT277" s="3">
        <v>0</v>
      </c>
      <c r="AU277" s="3">
        <v>0</v>
      </c>
      <c r="AV277" s="3">
        <v>42859.504000000001</v>
      </c>
      <c r="AW277" s="3" t="s">
        <v>205</v>
      </c>
      <c r="AX277" s="3" t="s">
        <v>1750</v>
      </c>
      <c r="AY277" s="3" t="s">
        <v>137</v>
      </c>
      <c r="BA277" s="3" t="s">
        <v>2922</v>
      </c>
      <c r="BB277" s="3" t="s">
        <v>146</v>
      </c>
      <c r="BC277" s="3" t="s">
        <v>276</v>
      </c>
      <c r="BD277" s="3" t="s">
        <v>291</v>
      </c>
      <c r="BE277" s="3" t="s">
        <v>2407</v>
      </c>
      <c r="BF277" s="3" t="s">
        <v>143</v>
      </c>
      <c r="BH277" s="3" t="s">
        <v>334</v>
      </c>
      <c r="BI277" s="3" t="s">
        <v>146</v>
      </c>
      <c r="BK277" s="3" t="s">
        <v>147</v>
      </c>
      <c r="BL277" s="3">
        <v>130594.09</v>
      </c>
      <c r="BM277" s="3">
        <v>0</v>
      </c>
      <c r="BN277" s="3">
        <v>130594.09</v>
      </c>
      <c r="BO277" s="3">
        <v>18975</v>
      </c>
      <c r="BP277" s="3">
        <v>19200</v>
      </c>
      <c r="BQ277" s="3">
        <v>275</v>
      </c>
      <c r="BR277" s="3" t="s">
        <v>2329</v>
      </c>
      <c r="BS277" s="3" t="s">
        <v>2328</v>
      </c>
      <c r="BT277" s="3" t="s">
        <v>2927</v>
      </c>
      <c r="BU277" s="3" t="s">
        <v>184</v>
      </c>
      <c r="BV277" s="3" t="s">
        <v>204</v>
      </c>
      <c r="BW277" s="3" t="s">
        <v>204</v>
      </c>
      <c r="BX277" s="4" t="s">
        <v>2339</v>
      </c>
    </row>
    <row r="278" spans="1:76" ht="14.25" customHeight="1" x14ac:dyDescent="0.3">
      <c r="A278" s="3" t="s">
        <v>177</v>
      </c>
      <c r="B278" s="3" t="s">
        <v>179</v>
      </c>
      <c r="C278" s="3" t="s">
        <v>727</v>
      </c>
      <c r="D278" s="3" t="s">
        <v>729</v>
      </c>
      <c r="E278" s="3" t="s">
        <v>297</v>
      </c>
      <c r="F278" s="3" t="s">
        <v>1310</v>
      </c>
      <c r="G278" s="3" t="s">
        <v>178</v>
      </c>
      <c r="H278" s="3" t="s">
        <v>2181</v>
      </c>
      <c r="I278" s="3" t="s">
        <v>1314</v>
      </c>
      <c r="J278" s="3" t="s">
        <v>184</v>
      </c>
      <c r="Z278" s="3" t="s">
        <v>184</v>
      </c>
      <c r="AB278" s="3" t="s">
        <v>184</v>
      </c>
      <c r="AI278" s="3" t="s">
        <v>187</v>
      </c>
      <c r="AJ278" s="3" t="s">
        <v>188</v>
      </c>
      <c r="AL278" s="3" t="s">
        <v>518</v>
      </c>
      <c r="AM278" s="3">
        <v>275</v>
      </c>
      <c r="AN278" s="3">
        <v>18975</v>
      </c>
      <c r="AO278" s="3">
        <v>19270</v>
      </c>
      <c r="AP278" s="3">
        <v>18975</v>
      </c>
      <c r="AQ278" s="3" t="s">
        <v>193</v>
      </c>
      <c r="AR278" s="3">
        <v>18975</v>
      </c>
      <c r="AS278" s="3">
        <v>64721.25</v>
      </c>
      <c r="AT278" s="3">
        <v>0</v>
      </c>
      <c r="AU278" s="3">
        <v>0</v>
      </c>
      <c r="AV278" s="3">
        <v>64721.25</v>
      </c>
      <c r="AW278" s="3" t="s">
        <v>205</v>
      </c>
      <c r="AX278" s="3" t="s">
        <v>2497</v>
      </c>
      <c r="AY278" s="3" t="s">
        <v>137</v>
      </c>
      <c r="BA278" s="3" t="s">
        <v>2928</v>
      </c>
      <c r="BB278" s="3" t="s">
        <v>146</v>
      </c>
      <c r="BC278" s="3" t="s">
        <v>179</v>
      </c>
      <c r="BD278" s="3" t="s">
        <v>140</v>
      </c>
      <c r="BE278" s="3" t="s">
        <v>2498</v>
      </c>
      <c r="BF278" s="3" t="s">
        <v>143</v>
      </c>
      <c r="BH278" s="3" t="s">
        <v>293</v>
      </c>
      <c r="BI278" s="3" t="s">
        <v>146</v>
      </c>
      <c r="BK278" s="3" t="s">
        <v>294</v>
      </c>
      <c r="BL278" s="3">
        <v>64721.25</v>
      </c>
      <c r="BM278" s="3">
        <v>0</v>
      </c>
      <c r="BN278" s="3">
        <v>64721.25</v>
      </c>
      <c r="BO278" s="3">
        <v>18975</v>
      </c>
      <c r="BP278" s="3">
        <v>19270</v>
      </c>
      <c r="BQ278" s="3">
        <v>275</v>
      </c>
      <c r="BR278" s="3" t="s">
        <v>714</v>
      </c>
      <c r="BS278" s="3" t="s">
        <v>716</v>
      </c>
      <c r="BT278" s="3" t="s">
        <v>2929</v>
      </c>
      <c r="BU278" s="3" t="s">
        <v>184</v>
      </c>
      <c r="BV278" s="3" t="s">
        <v>204</v>
      </c>
      <c r="BW278" s="3" t="s">
        <v>204</v>
      </c>
      <c r="BX278" s="4" t="s">
        <v>1308</v>
      </c>
    </row>
    <row r="279" spans="1:76" ht="14.25" customHeight="1" x14ac:dyDescent="0.3">
      <c r="A279" s="3" t="s">
        <v>177</v>
      </c>
      <c r="B279" s="3" t="s">
        <v>179</v>
      </c>
      <c r="C279" s="3" t="s">
        <v>727</v>
      </c>
      <c r="D279" s="3" t="s">
        <v>729</v>
      </c>
      <c r="E279" s="3" t="s">
        <v>212</v>
      </c>
      <c r="F279" s="3" t="s">
        <v>1175</v>
      </c>
      <c r="G279" s="3" t="s">
        <v>178</v>
      </c>
      <c r="H279" s="3" t="s">
        <v>2181</v>
      </c>
      <c r="I279" s="3" t="s">
        <v>1314</v>
      </c>
      <c r="J279" s="3" t="s">
        <v>184</v>
      </c>
      <c r="Z279" s="3" t="s">
        <v>184</v>
      </c>
      <c r="AB279" s="3" t="s">
        <v>184</v>
      </c>
      <c r="AI279" s="3" t="s">
        <v>187</v>
      </c>
      <c r="AJ279" s="3" t="s">
        <v>188</v>
      </c>
      <c r="AL279" s="3" t="s">
        <v>518</v>
      </c>
      <c r="AM279" s="3">
        <v>240</v>
      </c>
      <c r="AN279" s="3">
        <v>16560</v>
      </c>
      <c r="AO279" s="3">
        <v>16780</v>
      </c>
      <c r="AP279" s="3">
        <v>16560</v>
      </c>
      <c r="AQ279" s="3" t="s">
        <v>193</v>
      </c>
      <c r="AR279" s="3">
        <v>36508.550000000003</v>
      </c>
      <c r="AS279" s="3">
        <v>155526.42000000001</v>
      </c>
      <c r="AT279" s="3">
        <v>0</v>
      </c>
      <c r="AU279" s="3">
        <v>0</v>
      </c>
      <c r="AV279" s="3">
        <v>155526.42000000001</v>
      </c>
      <c r="AW279" s="3" t="s">
        <v>205</v>
      </c>
      <c r="AX279" s="3" t="s">
        <v>2514</v>
      </c>
      <c r="AY279" s="3" t="s">
        <v>137</v>
      </c>
      <c r="BA279" s="3" t="s">
        <v>2930</v>
      </c>
      <c r="BB279" s="3" t="s">
        <v>146</v>
      </c>
      <c r="BC279" s="3" t="s">
        <v>179</v>
      </c>
      <c r="BD279" s="3" t="s">
        <v>291</v>
      </c>
      <c r="BE279" s="3" t="s">
        <v>2515</v>
      </c>
      <c r="BF279" s="3" t="s">
        <v>143</v>
      </c>
      <c r="BH279" s="3" t="s">
        <v>1321</v>
      </c>
      <c r="BI279" s="3" t="s">
        <v>146</v>
      </c>
      <c r="BK279" s="3" t="s">
        <v>294</v>
      </c>
      <c r="BL279" s="3">
        <v>155526.42000000001</v>
      </c>
      <c r="BM279" s="3">
        <v>0</v>
      </c>
      <c r="BN279" s="3">
        <v>155526.42000000001</v>
      </c>
      <c r="BO279" s="3">
        <v>16560</v>
      </c>
      <c r="BP279" s="3">
        <v>16780</v>
      </c>
      <c r="BQ279" s="3">
        <v>240</v>
      </c>
      <c r="BR279" s="3" t="s">
        <v>714</v>
      </c>
      <c r="BS279" s="3" t="s">
        <v>716</v>
      </c>
      <c r="BT279" s="3" t="s">
        <v>2931</v>
      </c>
      <c r="BU279" s="3" t="s">
        <v>184</v>
      </c>
      <c r="BV279" s="3" t="s">
        <v>204</v>
      </c>
      <c r="BW279" s="3" t="s">
        <v>204</v>
      </c>
      <c r="BX279" s="4" t="s">
        <v>1173</v>
      </c>
    </row>
    <row r="280" spans="1:76" ht="14.25" customHeight="1" x14ac:dyDescent="0.3">
      <c r="A280" s="3" t="s">
        <v>177</v>
      </c>
      <c r="B280" s="3" t="s">
        <v>179</v>
      </c>
      <c r="C280" s="3" t="s">
        <v>727</v>
      </c>
      <c r="D280" s="3" t="s">
        <v>729</v>
      </c>
      <c r="E280" s="3" t="s">
        <v>297</v>
      </c>
      <c r="F280" s="3" t="s">
        <v>1328</v>
      </c>
      <c r="G280" s="3" t="s">
        <v>178</v>
      </c>
      <c r="H280" s="3" t="s">
        <v>2181</v>
      </c>
      <c r="I280" s="3" t="s">
        <v>1314</v>
      </c>
      <c r="J280" s="3" t="s">
        <v>184</v>
      </c>
      <c r="Z280" s="3" t="s">
        <v>184</v>
      </c>
      <c r="AB280" s="3" t="s">
        <v>184</v>
      </c>
      <c r="AI280" s="3" t="s">
        <v>187</v>
      </c>
      <c r="AJ280" s="3" t="s">
        <v>188</v>
      </c>
      <c r="AL280" s="3" t="s">
        <v>518</v>
      </c>
      <c r="AM280" s="3">
        <v>275</v>
      </c>
      <c r="AN280" s="3">
        <v>18975</v>
      </c>
      <c r="AO280" s="3">
        <v>19280</v>
      </c>
      <c r="AP280" s="3">
        <v>18975</v>
      </c>
      <c r="AQ280" s="3" t="s">
        <v>193</v>
      </c>
      <c r="AR280" s="3">
        <v>18975</v>
      </c>
      <c r="AS280" s="3">
        <v>100093.13</v>
      </c>
      <c r="AT280" s="3">
        <v>0</v>
      </c>
      <c r="AU280" s="3">
        <v>0</v>
      </c>
      <c r="AV280" s="3">
        <v>100093.13</v>
      </c>
      <c r="AW280" s="3" t="s">
        <v>205</v>
      </c>
      <c r="AX280" s="3" t="s">
        <v>2528</v>
      </c>
      <c r="AY280" s="3" t="s">
        <v>137</v>
      </c>
      <c r="BA280" s="3" t="s">
        <v>2932</v>
      </c>
      <c r="BB280" s="3" t="s">
        <v>146</v>
      </c>
      <c r="BC280" s="3" t="s">
        <v>179</v>
      </c>
      <c r="BD280" s="3" t="s">
        <v>140</v>
      </c>
      <c r="BE280" s="3" t="s">
        <v>2529</v>
      </c>
      <c r="BF280" s="3" t="s">
        <v>143</v>
      </c>
      <c r="BH280" s="3" t="s">
        <v>293</v>
      </c>
      <c r="BI280" s="3" t="s">
        <v>146</v>
      </c>
      <c r="BK280" s="3" t="s">
        <v>556</v>
      </c>
      <c r="BL280" s="3">
        <v>100093.13</v>
      </c>
      <c r="BM280" s="3">
        <v>0</v>
      </c>
      <c r="BN280" s="3">
        <v>100093.13</v>
      </c>
      <c r="BO280" s="3">
        <v>18975</v>
      </c>
      <c r="BP280" s="3">
        <v>19280</v>
      </c>
      <c r="BQ280" s="3">
        <v>275</v>
      </c>
      <c r="BR280" s="3" t="s">
        <v>714</v>
      </c>
      <c r="BS280" s="3" t="s">
        <v>716</v>
      </c>
      <c r="BT280" s="3" t="s">
        <v>2933</v>
      </c>
      <c r="BU280" s="3" t="s">
        <v>184</v>
      </c>
      <c r="BV280" s="3" t="s">
        <v>204</v>
      </c>
      <c r="BW280" s="3" t="s">
        <v>204</v>
      </c>
      <c r="BX280" s="4" t="s">
        <v>1327</v>
      </c>
    </row>
    <row r="281" spans="1:76" ht="14.25" customHeight="1" x14ac:dyDescent="0.3">
      <c r="A281" s="3" t="s">
        <v>177</v>
      </c>
      <c r="B281" s="3" t="s">
        <v>179</v>
      </c>
      <c r="C281" s="3" t="s">
        <v>727</v>
      </c>
      <c r="D281" s="3" t="s">
        <v>729</v>
      </c>
      <c r="E281" s="3" t="s">
        <v>297</v>
      </c>
      <c r="F281" s="3" t="s">
        <v>1337</v>
      </c>
      <c r="G281" s="3" t="s">
        <v>178</v>
      </c>
      <c r="H281" s="3" t="s">
        <v>2181</v>
      </c>
      <c r="I281" s="3" t="s">
        <v>1314</v>
      </c>
      <c r="J281" s="3" t="s">
        <v>184</v>
      </c>
      <c r="Z281" s="3" t="s">
        <v>184</v>
      </c>
      <c r="AB281" s="3" t="s">
        <v>184</v>
      </c>
      <c r="AI281" s="3" t="s">
        <v>187</v>
      </c>
      <c r="AJ281" s="3" t="s">
        <v>188</v>
      </c>
      <c r="AL281" s="3" t="s">
        <v>518</v>
      </c>
      <c r="AM281" s="3">
        <v>275</v>
      </c>
      <c r="AN281" s="3">
        <v>18975</v>
      </c>
      <c r="AO281" s="3">
        <v>19190</v>
      </c>
      <c r="AP281" s="3">
        <v>18975</v>
      </c>
      <c r="AQ281" s="3" t="s">
        <v>193</v>
      </c>
      <c r="AR281" s="3">
        <v>41832.71</v>
      </c>
      <c r="AS281" s="3">
        <v>106255.09</v>
      </c>
      <c r="AT281" s="3">
        <v>0</v>
      </c>
      <c r="AU281" s="3">
        <v>0</v>
      </c>
      <c r="AV281" s="3">
        <v>106255.09</v>
      </c>
      <c r="AW281" s="3" t="s">
        <v>205</v>
      </c>
      <c r="AX281" s="3" t="s">
        <v>2539</v>
      </c>
      <c r="AY281" s="3" t="s">
        <v>137</v>
      </c>
      <c r="BA281" s="3" t="s">
        <v>2934</v>
      </c>
      <c r="BB281" s="3" t="s">
        <v>146</v>
      </c>
      <c r="BC281" s="3" t="s">
        <v>179</v>
      </c>
      <c r="BE281" s="3" t="s">
        <v>2540</v>
      </c>
      <c r="BF281" s="3" t="s">
        <v>143</v>
      </c>
      <c r="BH281" s="3" t="s">
        <v>293</v>
      </c>
      <c r="BI281" s="3" t="s">
        <v>146</v>
      </c>
      <c r="BK281" s="3" t="s">
        <v>556</v>
      </c>
      <c r="BL281" s="3">
        <v>127171.44</v>
      </c>
      <c r="BM281" s="3">
        <v>20916.349999999999</v>
      </c>
      <c r="BN281" s="3">
        <v>106255.09</v>
      </c>
      <c r="BO281" s="3">
        <v>18975</v>
      </c>
      <c r="BP281" s="3">
        <v>19190</v>
      </c>
      <c r="BQ281" s="3">
        <v>275</v>
      </c>
      <c r="BR281" s="3" t="s">
        <v>714</v>
      </c>
      <c r="BS281" s="3" t="s">
        <v>716</v>
      </c>
      <c r="BT281" s="3" t="s">
        <v>2935</v>
      </c>
      <c r="BU281" s="3" t="s">
        <v>184</v>
      </c>
      <c r="BV281" s="3" t="s">
        <v>204</v>
      </c>
      <c r="BW281" s="3" t="s">
        <v>204</v>
      </c>
      <c r="BX281" s="4" t="s">
        <v>1336</v>
      </c>
    </row>
    <row r="282" spans="1:76" ht="14.25" customHeight="1" x14ac:dyDescent="0.3">
      <c r="A282" s="3" t="s">
        <v>197</v>
      </c>
      <c r="B282" s="3" t="s">
        <v>198</v>
      </c>
      <c r="C282" s="3" t="s">
        <v>315</v>
      </c>
      <c r="D282" s="3" t="s">
        <v>318</v>
      </c>
      <c r="E282" s="3" t="s">
        <v>297</v>
      </c>
      <c r="F282" s="3" t="s">
        <v>849</v>
      </c>
      <c r="G282" s="3" t="s">
        <v>178</v>
      </c>
      <c r="H282" s="3" t="s">
        <v>2936</v>
      </c>
      <c r="I282" s="3" t="s">
        <v>1552</v>
      </c>
      <c r="J282" s="3" t="s">
        <v>184</v>
      </c>
      <c r="O282" s="3" t="s">
        <v>184</v>
      </c>
      <c r="Y282" s="3" t="s">
        <v>184</v>
      </c>
      <c r="Z282" s="3" t="s">
        <v>184</v>
      </c>
      <c r="AB282" s="3" t="s">
        <v>184</v>
      </c>
      <c r="AH282" s="3">
        <v>69</v>
      </c>
      <c r="AI282" s="3" t="s">
        <v>187</v>
      </c>
      <c r="AJ282" s="3" t="s">
        <v>188</v>
      </c>
      <c r="AL282" s="3" t="s">
        <v>190</v>
      </c>
      <c r="AM282" s="3">
        <v>275</v>
      </c>
      <c r="AN282" s="3">
        <v>18975</v>
      </c>
      <c r="AO282" s="3">
        <v>19215</v>
      </c>
      <c r="AP282" s="3">
        <v>18975</v>
      </c>
      <c r="AQ282" s="3" t="s">
        <v>193</v>
      </c>
      <c r="AR282" s="3">
        <v>41832.93</v>
      </c>
      <c r="AS282" s="3">
        <v>121315.497</v>
      </c>
      <c r="AT282" s="3">
        <v>0</v>
      </c>
      <c r="AU282" s="3">
        <v>0</v>
      </c>
      <c r="AV282" s="3">
        <v>121315.497</v>
      </c>
      <c r="AW282" s="3" t="s">
        <v>205</v>
      </c>
      <c r="AX282" s="3" t="s">
        <v>1307</v>
      </c>
      <c r="AY282" s="3" t="s">
        <v>137</v>
      </c>
      <c r="BA282" s="3" t="s">
        <v>2937</v>
      </c>
      <c r="BB282" s="3" t="s">
        <v>146</v>
      </c>
      <c r="BC282" s="3" t="s">
        <v>198</v>
      </c>
      <c r="BD282" s="3" t="s">
        <v>140</v>
      </c>
      <c r="BE282" s="3" t="s">
        <v>2550</v>
      </c>
      <c r="BF282" s="3" t="s">
        <v>143</v>
      </c>
      <c r="BH282" s="3" t="s">
        <v>390</v>
      </c>
      <c r="BI282" s="3" t="s">
        <v>146</v>
      </c>
      <c r="BK282" s="3" t="s">
        <v>556</v>
      </c>
      <c r="BL282" s="3">
        <v>276097.34000000003</v>
      </c>
      <c r="BM282" s="3">
        <v>33466.339999999997</v>
      </c>
      <c r="BN282" s="3">
        <v>242631</v>
      </c>
      <c r="BO282" s="3">
        <v>37950</v>
      </c>
      <c r="BP282" s="3">
        <v>38430</v>
      </c>
      <c r="BQ282" s="3">
        <v>550</v>
      </c>
      <c r="BR282" s="3" t="s">
        <v>155</v>
      </c>
      <c r="BS282" s="3" t="s">
        <v>337</v>
      </c>
      <c r="BT282" s="3" t="s">
        <v>2938</v>
      </c>
      <c r="BU282" s="3" t="s">
        <v>184</v>
      </c>
      <c r="BV282" s="3" t="s">
        <v>204</v>
      </c>
      <c r="BW282" s="3" t="s">
        <v>204</v>
      </c>
      <c r="BX282" s="4" t="s">
        <v>848</v>
      </c>
    </row>
    <row r="283" spans="1:76" ht="14.25" customHeight="1" x14ac:dyDescent="0.3">
      <c r="A283" s="3" t="s">
        <v>197</v>
      </c>
      <c r="B283" s="3" t="s">
        <v>198</v>
      </c>
      <c r="C283" s="3" t="s">
        <v>315</v>
      </c>
      <c r="D283" s="3" t="s">
        <v>318</v>
      </c>
      <c r="E283" s="3" t="s">
        <v>297</v>
      </c>
      <c r="F283" s="3" t="s">
        <v>849</v>
      </c>
      <c r="G283" s="3" t="s">
        <v>352</v>
      </c>
      <c r="H283" s="3" t="s">
        <v>2939</v>
      </c>
      <c r="I283" s="3" t="s">
        <v>1552</v>
      </c>
      <c r="J283" s="3" t="s">
        <v>184</v>
      </c>
      <c r="O283" s="3" t="s">
        <v>184</v>
      </c>
      <c r="Y283" s="3" t="s">
        <v>184</v>
      </c>
      <c r="Z283" s="3" t="s">
        <v>184</v>
      </c>
      <c r="AB283" s="3" t="s">
        <v>184</v>
      </c>
      <c r="AH283" s="3">
        <v>69</v>
      </c>
      <c r="AI283" s="3" t="s">
        <v>187</v>
      </c>
      <c r="AJ283" s="3" t="s">
        <v>188</v>
      </c>
      <c r="AL283" s="3" t="s">
        <v>190</v>
      </c>
      <c r="AM283" s="3">
        <v>275</v>
      </c>
      <c r="AN283" s="3">
        <v>18975</v>
      </c>
      <c r="AO283" s="3">
        <v>19215</v>
      </c>
      <c r="AP283" s="3">
        <v>18975</v>
      </c>
      <c r="AQ283" s="3" t="s">
        <v>193</v>
      </c>
      <c r="AR283" s="3">
        <v>41832.93</v>
      </c>
      <c r="AS283" s="3">
        <v>121315.503</v>
      </c>
      <c r="AT283" s="3">
        <v>0</v>
      </c>
      <c r="AU283" s="3">
        <v>0</v>
      </c>
      <c r="AV283" s="3">
        <v>121315.503</v>
      </c>
      <c r="AW283" s="3" t="s">
        <v>205</v>
      </c>
      <c r="AX283" s="3" t="s">
        <v>1307</v>
      </c>
      <c r="AY283" s="3" t="s">
        <v>137</v>
      </c>
      <c r="BA283" s="3" t="s">
        <v>2937</v>
      </c>
      <c r="BB283" s="3" t="s">
        <v>146</v>
      </c>
      <c r="BC283" s="3" t="s">
        <v>198</v>
      </c>
      <c r="BD283" s="3" t="s">
        <v>140</v>
      </c>
      <c r="BE283" s="3" t="s">
        <v>2550</v>
      </c>
      <c r="BF283" s="3" t="s">
        <v>143</v>
      </c>
      <c r="BH283" s="3" t="s">
        <v>390</v>
      </c>
      <c r="BI283" s="3" t="s">
        <v>146</v>
      </c>
      <c r="BK283" s="3" t="s">
        <v>556</v>
      </c>
      <c r="BL283" s="3">
        <v>276097.34000000003</v>
      </c>
      <c r="BM283" s="3">
        <v>33466.339999999997</v>
      </c>
      <c r="BN283" s="3">
        <v>242631</v>
      </c>
      <c r="BO283" s="3">
        <v>37950</v>
      </c>
      <c r="BP283" s="3">
        <v>38430</v>
      </c>
      <c r="BQ283" s="3">
        <v>550</v>
      </c>
      <c r="BR283" s="3" t="s">
        <v>155</v>
      </c>
      <c r="BS283" s="3" t="s">
        <v>337</v>
      </c>
      <c r="BT283" s="3" t="s">
        <v>2940</v>
      </c>
      <c r="BU283" s="3" t="s">
        <v>184</v>
      </c>
      <c r="BV283" s="3" t="s">
        <v>204</v>
      </c>
      <c r="BW283" s="3" t="s">
        <v>204</v>
      </c>
      <c r="BX283" s="4" t="s">
        <v>848</v>
      </c>
    </row>
    <row r="284" spans="1:76" ht="14.25" customHeight="1" x14ac:dyDescent="0.3">
      <c r="A284" s="3" t="s">
        <v>197</v>
      </c>
      <c r="B284" s="3" t="s">
        <v>198</v>
      </c>
      <c r="C284" s="3" t="s">
        <v>315</v>
      </c>
      <c r="D284" s="3" t="s">
        <v>318</v>
      </c>
      <c r="E284" s="3" t="s">
        <v>212</v>
      </c>
      <c r="F284" s="3" t="s">
        <v>504</v>
      </c>
      <c r="G284" s="3" t="s">
        <v>178</v>
      </c>
      <c r="H284" s="3" t="s">
        <v>721</v>
      </c>
      <c r="I284" s="3" t="s">
        <v>680</v>
      </c>
      <c r="J284" s="3" t="s">
        <v>184</v>
      </c>
      <c r="K284" s="3" t="s">
        <v>184</v>
      </c>
      <c r="Y284" s="3" t="s">
        <v>184</v>
      </c>
      <c r="Z284" s="3" t="s">
        <v>184</v>
      </c>
      <c r="AC284" s="3" t="s">
        <v>719</v>
      </c>
      <c r="AI284" s="3" t="s">
        <v>187</v>
      </c>
      <c r="AJ284" s="3" t="s">
        <v>188</v>
      </c>
      <c r="AL284" s="3" t="s">
        <v>518</v>
      </c>
      <c r="AM284" s="3">
        <v>275</v>
      </c>
      <c r="AN284" s="3">
        <v>18975</v>
      </c>
      <c r="AO284" s="3">
        <v>19260</v>
      </c>
      <c r="AP284" s="3">
        <v>18975</v>
      </c>
      <c r="AQ284" s="3" t="s">
        <v>193</v>
      </c>
      <c r="AR284" s="3">
        <v>41832.699999999997</v>
      </c>
      <c r="AS284" s="3">
        <v>187096.75</v>
      </c>
      <c r="AT284" s="3">
        <v>0</v>
      </c>
      <c r="AU284" s="3">
        <v>0</v>
      </c>
      <c r="AV284" s="3">
        <v>187096.75</v>
      </c>
      <c r="AW284" s="3" t="s">
        <v>205</v>
      </c>
      <c r="AX284" s="3" t="s">
        <v>2557</v>
      </c>
      <c r="AY284" s="3" t="s">
        <v>137</v>
      </c>
      <c r="BA284" s="3" t="s">
        <v>2941</v>
      </c>
      <c r="BB284" s="3" t="s">
        <v>146</v>
      </c>
      <c r="BC284" s="3" t="s">
        <v>198</v>
      </c>
      <c r="BD284" s="3" t="s">
        <v>291</v>
      </c>
      <c r="BE284" s="3" t="s">
        <v>2559</v>
      </c>
      <c r="BF284" s="3" t="s">
        <v>143</v>
      </c>
      <c r="BH284" s="3" t="s">
        <v>509</v>
      </c>
      <c r="BI284" s="3" t="s">
        <v>146</v>
      </c>
      <c r="BK284" s="3" t="s">
        <v>147</v>
      </c>
      <c r="BL284" s="3">
        <v>203829.83</v>
      </c>
      <c r="BM284" s="3">
        <v>16733.080000000002</v>
      </c>
      <c r="BN284" s="3">
        <v>187096.75</v>
      </c>
      <c r="BO284" s="3">
        <v>18975</v>
      </c>
      <c r="BP284" s="3">
        <v>19260</v>
      </c>
      <c r="BQ284" s="3">
        <v>275</v>
      </c>
      <c r="BR284" s="3" t="s">
        <v>238</v>
      </c>
      <c r="BS284" s="3" t="s">
        <v>239</v>
      </c>
      <c r="BT284" s="3" t="s">
        <v>2942</v>
      </c>
      <c r="BU284" s="3" t="s">
        <v>184</v>
      </c>
      <c r="BV284" s="3" t="s">
        <v>204</v>
      </c>
      <c r="BW284" s="3" t="s">
        <v>204</v>
      </c>
      <c r="BX284" s="4" t="s">
        <v>502</v>
      </c>
    </row>
    <row r="285" spans="1:76" ht="14.25" customHeight="1" x14ac:dyDescent="0.3">
      <c r="A285" s="3" t="s">
        <v>197</v>
      </c>
      <c r="B285" s="3" t="s">
        <v>198</v>
      </c>
      <c r="C285" s="3" t="s">
        <v>315</v>
      </c>
      <c r="D285" s="3" t="s">
        <v>318</v>
      </c>
      <c r="E285" s="3" t="s">
        <v>212</v>
      </c>
      <c r="F285" s="3" t="s">
        <v>527</v>
      </c>
      <c r="G285" s="3" t="s">
        <v>178</v>
      </c>
      <c r="H285" s="3" t="s">
        <v>700</v>
      </c>
      <c r="I285" s="3" t="s">
        <v>680</v>
      </c>
      <c r="J285" s="3" t="s">
        <v>184</v>
      </c>
      <c r="K285" s="3" t="s">
        <v>184</v>
      </c>
      <c r="Y285" s="3" t="s">
        <v>184</v>
      </c>
      <c r="Z285" s="3" t="s">
        <v>184</v>
      </c>
      <c r="AC285" s="3" t="s">
        <v>699</v>
      </c>
      <c r="AI285" s="3" t="s">
        <v>187</v>
      </c>
      <c r="AJ285" s="3" t="s">
        <v>188</v>
      </c>
      <c r="AL285" s="3" t="s">
        <v>518</v>
      </c>
      <c r="AM285" s="3">
        <v>275</v>
      </c>
      <c r="AN285" s="3">
        <v>18975</v>
      </c>
      <c r="AO285" s="3">
        <v>19290</v>
      </c>
      <c r="AP285" s="3">
        <v>18975</v>
      </c>
      <c r="AQ285" s="3" t="s">
        <v>193</v>
      </c>
      <c r="AR285" s="3">
        <v>41832.699999999997</v>
      </c>
      <c r="AS285" s="3">
        <v>159800.92000000001</v>
      </c>
      <c r="AT285" s="3">
        <v>0</v>
      </c>
      <c r="AU285" s="3">
        <v>0</v>
      </c>
      <c r="AV285" s="3">
        <v>159800.92000000001</v>
      </c>
      <c r="AW285" s="3" t="s">
        <v>205</v>
      </c>
      <c r="AX285" s="3" t="s">
        <v>2557</v>
      </c>
      <c r="AY285" s="3" t="s">
        <v>137</v>
      </c>
      <c r="BA285" s="3" t="s">
        <v>2943</v>
      </c>
      <c r="BB285" s="3" t="s">
        <v>146</v>
      </c>
      <c r="BC285" s="3" t="s">
        <v>198</v>
      </c>
      <c r="BD285" s="3" t="s">
        <v>140</v>
      </c>
      <c r="BE285" s="3" t="s">
        <v>2571</v>
      </c>
      <c r="BF285" s="3" t="s">
        <v>143</v>
      </c>
      <c r="BH285" s="3" t="s">
        <v>509</v>
      </c>
      <c r="BI285" s="3" t="s">
        <v>146</v>
      </c>
      <c r="BK285" s="3" t="s">
        <v>147</v>
      </c>
      <c r="BL285" s="3">
        <v>176534</v>
      </c>
      <c r="BM285" s="3">
        <v>16733.080000000002</v>
      </c>
      <c r="BN285" s="3">
        <v>159800.92000000001</v>
      </c>
      <c r="BO285" s="3">
        <v>18975</v>
      </c>
      <c r="BP285" s="3">
        <v>19290</v>
      </c>
      <c r="BQ285" s="3">
        <v>275</v>
      </c>
      <c r="BR285" s="3" t="s">
        <v>238</v>
      </c>
      <c r="BS285" s="3" t="s">
        <v>239</v>
      </c>
      <c r="BT285" s="3" t="s">
        <v>2944</v>
      </c>
      <c r="BU285" s="3" t="s">
        <v>184</v>
      </c>
      <c r="BV285" s="3" t="s">
        <v>204</v>
      </c>
      <c r="BW285" s="3" t="s">
        <v>204</v>
      </c>
      <c r="BX285" s="4" t="s">
        <v>525</v>
      </c>
    </row>
    <row r="286" spans="1:76" ht="14.25" customHeight="1" x14ac:dyDescent="0.3">
      <c r="A286" s="3" t="s">
        <v>197</v>
      </c>
      <c r="B286" s="3" t="s">
        <v>198</v>
      </c>
      <c r="C286" s="3" t="s">
        <v>315</v>
      </c>
      <c r="D286" s="3" t="s">
        <v>318</v>
      </c>
      <c r="E286" s="3" t="s">
        <v>212</v>
      </c>
      <c r="F286" s="3" t="s">
        <v>540</v>
      </c>
      <c r="G286" s="3" t="s">
        <v>178</v>
      </c>
      <c r="H286" s="3" t="s">
        <v>703</v>
      </c>
      <c r="I286" s="3" t="s">
        <v>680</v>
      </c>
      <c r="J286" s="3" t="s">
        <v>184</v>
      </c>
      <c r="K286" s="3" t="s">
        <v>184</v>
      </c>
      <c r="Y286" s="3" t="s">
        <v>184</v>
      </c>
      <c r="Z286" s="3" t="s">
        <v>184</v>
      </c>
      <c r="AC286" s="3" t="s">
        <v>701</v>
      </c>
      <c r="AI286" s="3" t="s">
        <v>187</v>
      </c>
      <c r="AJ286" s="3" t="s">
        <v>188</v>
      </c>
      <c r="AL286" s="3" t="s">
        <v>518</v>
      </c>
      <c r="AM286" s="3">
        <v>275</v>
      </c>
      <c r="AN286" s="3">
        <v>18975</v>
      </c>
      <c r="AO286" s="3">
        <v>19300</v>
      </c>
      <c r="AP286" s="3">
        <v>18975</v>
      </c>
      <c r="AQ286" s="3" t="s">
        <v>193</v>
      </c>
      <c r="AR286" s="3">
        <v>41832.699999999997</v>
      </c>
      <c r="AS286" s="3">
        <v>168125.62</v>
      </c>
      <c r="AT286" s="3">
        <v>0</v>
      </c>
      <c r="AU286" s="3">
        <v>0</v>
      </c>
      <c r="AV286" s="3">
        <v>168125.62</v>
      </c>
      <c r="AW286" s="3" t="s">
        <v>205</v>
      </c>
      <c r="AX286" s="3" t="s">
        <v>2557</v>
      </c>
      <c r="AY286" s="3" t="s">
        <v>137</v>
      </c>
      <c r="BA286" s="3" t="s">
        <v>2945</v>
      </c>
      <c r="BB286" s="3" t="s">
        <v>146</v>
      </c>
      <c r="BC286" s="3" t="s">
        <v>198</v>
      </c>
      <c r="BD286" s="3" t="s">
        <v>140</v>
      </c>
      <c r="BE286" s="3" t="s">
        <v>2571</v>
      </c>
      <c r="BF286" s="3" t="s">
        <v>143</v>
      </c>
      <c r="BH286" s="3" t="s">
        <v>509</v>
      </c>
      <c r="BI286" s="3" t="s">
        <v>146</v>
      </c>
      <c r="BK286" s="3" t="s">
        <v>147</v>
      </c>
      <c r="BL286" s="3">
        <v>184858.7</v>
      </c>
      <c r="BM286" s="3">
        <v>16733.080000000002</v>
      </c>
      <c r="BN286" s="3">
        <v>168125.62</v>
      </c>
      <c r="BO286" s="3">
        <v>18975</v>
      </c>
      <c r="BP286" s="3">
        <v>19300</v>
      </c>
      <c r="BQ286" s="3">
        <v>275</v>
      </c>
      <c r="BR286" s="3" t="s">
        <v>238</v>
      </c>
      <c r="BS286" s="3" t="s">
        <v>239</v>
      </c>
      <c r="BT286" s="3" t="s">
        <v>2946</v>
      </c>
      <c r="BU286" s="3" t="s">
        <v>184</v>
      </c>
      <c r="BV286" s="3" t="s">
        <v>204</v>
      </c>
      <c r="BW286" s="3" t="s">
        <v>204</v>
      </c>
      <c r="BX286" s="4" t="s">
        <v>539</v>
      </c>
    </row>
    <row r="287" spans="1:76" ht="14.25" customHeight="1" x14ac:dyDescent="0.3">
      <c r="A287" s="3" t="s">
        <v>275</v>
      </c>
      <c r="B287" s="3" t="s">
        <v>276</v>
      </c>
      <c r="C287" s="3" t="s">
        <v>2884</v>
      </c>
      <c r="E287" s="3" t="s">
        <v>212</v>
      </c>
      <c r="F287" s="3" t="s">
        <v>2352</v>
      </c>
      <c r="G287" s="3" t="s">
        <v>178</v>
      </c>
      <c r="H287" s="3" t="s">
        <v>2947</v>
      </c>
      <c r="I287" s="3" t="s">
        <v>2948</v>
      </c>
      <c r="J287" s="3" t="s">
        <v>184</v>
      </c>
      <c r="U287" s="3" t="s">
        <v>184</v>
      </c>
      <c r="Y287" s="3" t="s">
        <v>184</v>
      </c>
      <c r="AH287" s="3">
        <v>69</v>
      </c>
      <c r="AI287" s="3" t="s">
        <v>187</v>
      </c>
      <c r="AJ287" s="3" t="s">
        <v>188</v>
      </c>
      <c r="AL287" s="3" t="s">
        <v>518</v>
      </c>
      <c r="AM287" s="3">
        <v>275</v>
      </c>
      <c r="AN287" s="3">
        <v>2760</v>
      </c>
      <c r="AO287" s="3">
        <v>2797.09</v>
      </c>
      <c r="AP287" s="3">
        <v>2760</v>
      </c>
      <c r="AQ287" s="3" t="s">
        <v>193</v>
      </c>
      <c r="AR287" s="3">
        <v>6084.7569999999996</v>
      </c>
      <c r="AS287" s="3">
        <v>29206.83</v>
      </c>
      <c r="AT287" s="3">
        <v>0</v>
      </c>
      <c r="AU287" s="3">
        <v>0</v>
      </c>
      <c r="AV287" s="3">
        <v>29206.83</v>
      </c>
      <c r="AW287" s="3" t="s">
        <v>205</v>
      </c>
      <c r="AX287" s="3" t="s">
        <v>2583</v>
      </c>
      <c r="AY287" s="3" t="s">
        <v>137</v>
      </c>
      <c r="BA287" s="3" t="s">
        <v>2949</v>
      </c>
      <c r="BB287" s="3" t="s">
        <v>146</v>
      </c>
      <c r="BC287" s="3" t="s">
        <v>276</v>
      </c>
      <c r="BD287" s="3" t="s">
        <v>291</v>
      </c>
      <c r="BE287" s="3" t="s">
        <v>2559</v>
      </c>
      <c r="BF287" s="3" t="s">
        <v>143</v>
      </c>
      <c r="BH287" s="3" t="s">
        <v>334</v>
      </c>
      <c r="BI287" s="3" t="s">
        <v>146</v>
      </c>
      <c r="BK287" s="3" t="s">
        <v>147</v>
      </c>
      <c r="BL287" s="3">
        <v>205603.93</v>
      </c>
      <c r="BM287" s="3">
        <v>0</v>
      </c>
      <c r="BN287" s="3">
        <v>205603.93</v>
      </c>
      <c r="BO287" s="3">
        <v>18975</v>
      </c>
      <c r="BP287" s="3">
        <v>19230</v>
      </c>
      <c r="BQ287" s="3">
        <v>275</v>
      </c>
      <c r="BR287" s="3" t="s">
        <v>2329</v>
      </c>
      <c r="BS287" s="3" t="s">
        <v>2328</v>
      </c>
      <c r="BT287" s="3" t="s">
        <v>2950</v>
      </c>
      <c r="BU287" s="3" t="s">
        <v>184</v>
      </c>
      <c r="BV287" s="3" t="s">
        <v>204</v>
      </c>
      <c r="BW287" s="3" t="s">
        <v>204</v>
      </c>
      <c r="BX287" s="4" t="s">
        <v>2350</v>
      </c>
    </row>
    <row r="288" spans="1:76" ht="14.25" customHeight="1" x14ac:dyDescent="0.3">
      <c r="A288" s="3" t="s">
        <v>275</v>
      </c>
      <c r="B288" s="3" t="s">
        <v>276</v>
      </c>
      <c r="C288" s="3" t="s">
        <v>2884</v>
      </c>
      <c r="E288" s="3" t="s">
        <v>212</v>
      </c>
      <c r="F288" s="3" t="s">
        <v>2352</v>
      </c>
      <c r="G288" s="3" t="s">
        <v>352</v>
      </c>
      <c r="H288" s="3" t="s">
        <v>2951</v>
      </c>
      <c r="I288" s="3" t="s">
        <v>2948</v>
      </c>
      <c r="J288" s="3" t="s">
        <v>184</v>
      </c>
      <c r="U288" s="3" t="s">
        <v>184</v>
      </c>
      <c r="Y288" s="3" t="s">
        <v>184</v>
      </c>
      <c r="AI288" s="3" t="s">
        <v>187</v>
      </c>
      <c r="AJ288" s="3" t="s">
        <v>188</v>
      </c>
      <c r="AL288" s="3" t="s">
        <v>2887</v>
      </c>
      <c r="AM288" s="3">
        <v>0</v>
      </c>
      <c r="AN288" s="3">
        <v>4140</v>
      </c>
      <c r="AO288" s="3">
        <v>4195.63</v>
      </c>
      <c r="AP288" s="3">
        <v>4140</v>
      </c>
      <c r="AQ288" s="3" t="s">
        <v>193</v>
      </c>
      <c r="AR288" s="3">
        <v>9127.1350000000002</v>
      </c>
      <c r="AS288" s="3">
        <v>42897.53</v>
      </c>
      <c r="AT288" s="3">
        <v>0</v>
      </c>
      <c r="AU288" s="3">
        <v>0</v>
      </c>
      <c r="AV288" s="3">
        <v>42897.53</v>
      </c>
      <c r="AW288" s="3" t="s">
        <v>205</v>
      </c>
      <c r="AX288" s="3" t="s">
        <v>2583</v>
      </c>
      <c r="AY288" s="3" t="s">
        <v>137</v>
      </c>
      <c r="BA288" s="3" t="s">
        <v>2949</v>
      </c>
      <c r="BB288" s="3" t="s">
        <v>146</v>
      </c>
      <c r="BC288" s="3" t="s">
        <v>276</v>
      </c>
      <c r="BD288" s="3" t="s">
        <v>291</v>
      </c>
      <c r="BE288" s="3" t="s">
        <v>2559</v>
      </c>
      <c r="BF288" s="3" t="s">
        <v>143</v>
      </c>
      <c r="BH288" s="3" t="s">
        <v>334</v>
      </c>
      <c r="BI288" s="3" t="s">
        <v>146</v>
      </c>
      <c r="BK288" s="3" t="s">
        <v>147</v>
      </c>
      <c r="BL288" s="3">
        <v>205603.93</v>
      </c>
      <c r="BM288" s="3">
        <v>0</v>
      </c>
      <c r="BN288" s="3">
        <v>205603.93</v>
      </c>
      <c r="BO288" s="3">
        <v>18975</v>
      </c>
      <c r="BP288" s="3">
        <v>19230</v>
      </c>
      <c r="BQ288" s="3">
        <v>275</v>
      </c>
      <c r="BR288" s="3" t="s">
        <v>2329</v>
      </c>
      <c r="BS288" s="3" t="s">
        <v>2328</v>
      </c>
      <c r="BT288" s="3" t="s">
        <v>2952</v>
      </c>
      <c r="BU288" s="3" t="s">
        <v>184</v>
      </c>
      <c r="BV288" s="3" t="s">
        <v>204</v>
      </c>
      <c r="BW288" s="3" t="s">
        <v>204</v>
      </c>
      <c r="BX288" s="4" t="s">
        <v>2350</v>
      </c>
    </row>
    <row r="289" spans="1:76" ht="14.25" customHeight="1" x14ac:dyDescent="0.3">
      <c r="A289" s="3" t="s">
        <v>275</v>
      </c>
      <c r="B289" s="3" t="s">
        <v>276</v>
      </c>
      <c r="C289" s="3" t="s">
        <v>2884</v>
      </c>
      <c r="E289" s="3" t="s">
        <v>212</v>
      </c>
      <c r="F289" s="3" t="s">
        <v>2352</v>
      </c>
      <c r="G289" s="3" t="s">
        <v>358</v>
      </c>
      <c r="H289" s="3" t="s">
        <v>2953</v>
      </c>
      <c r="I289" s="3" t="s">
        <v>2948</v>
      </c>
      <c r="J289" s="3" t="s">
        <v>184</v>
      </c>
      <c r="U289" s="3" t="s">
        <v>184</v>
      </c>
      <c r="Y289" s="3" t="s">
        <v>184</v>
      </c>
      <c r="AH289" s="3">
        <v>69</v>
      </c>
      <c r="AI289" s="3" t="s">
        <v>187</v>
      </c>
      <c r="AJ289" s="3" t="s">
        <v>188</v>
      </c>
      <c r="AL289" s="3" t="s">
        <v>2887</v>
      </c>
      <c r="AM289" s="3">
        <v>0</v>
      </c>
      <c r="AN289" s="3">
        <v>4140</v>
      </c>
      <c r="AO289" s="3">
        <v>4195.63</v>
      </c>
      <c r="AP289" s="3">
        <v>4140</v>
      </c>
      <c r="AQ289" s="3" t="s">
        <v>193</v>
      </c>
      <c r="AR289" s="3">
        <v>9127.1350000000002</v>
      </c>
      <c r="AS289" s="3">
        <v>42897.53</v>
      </c>
      <c r="AT289" s="3">
        <v>0</v>
      </c>
      <c r="AU289" s="3">
        <v>0</v>
      </c>
      <c r="AV289" s="3">
        <v>42897.53</v>
      </c>
      <c r="AW289" s="3" t="s">
        <v>205</v>
      </c>
      <c r="AX289" s="3" t="s">
        <v>2583</v>
      </c>
      <c r="AY289" s="3" t="s">
        <v>137</v>
      </c>
      <c r="BA289" s="3" t="s">
        <v>2949</v>
      </c>
      <c r="BB289" s="3" t="s">
        <v>146</v>
      </c>
      <c r="BC289" s="3" t="s">
        <v>276</v>
      </c>
      <c r="BD289" s="3" t="s">
        <v>291</v>
      </c>
      <c r="BE289" s="3" t="s">
        <v>2559</v>
      </c>
      <c r="BF289" s="3" t="s">
        <v>143</v>
      </c>
      <c r="BH289" s="3" t="s">
        <v>334</v>
      </c>
      <c r="BI289" s="3" t="s">
        <v>146</v>
      </c>
      <c r="BK289" s="3" t="s">
        <v>147</v>
      </c>
      <c r="BL289" s="3">
        <v>205603.93</v>
      </c>
      <c r="BM289" s="3">
        <v>0</v>
      </c>
      <c r="BN289" s="3">
        <v>205603.93</v>
      </c>
      <c r="BO289" s="3">
        <v>18975</v>
      </c>
      <c r="BP289" s="3">
        <v>19230</v>
      </c>
      <c r="BQ289" s="3">
        <v>275</v>
      </c>
      <c r="BR289" s="3" t="s">
        <v>2329</v>
      </c>
      <c r="BS289" s="3" t="s">
        <v>2328</v>
      </c>
      <c r="BT289" s="3" t="s">
        <v>2954</v>
      </c>
      <c r="BU289" s="3" t="s">
        <v>184</v>
      </c>
      <c r="BV289" s="3" t="s">
        <v>204</v>
      </c>
      <c r="BW289" s="3" t="s">
        <v>204</v>
      </c>
      <c r="BX289" s="4" t="s">
        <v>2350</v>
      </c>
    </row>
    <row r="290" spans="1:76" ht="14.25" customHeight="1" x14ac:dyDescent="0.3">
      <c r="A290" s="3" t="s">
        <v>275</v>
      </c>
      <c r="B290" s="3" t="s">
        <v>276</v>
      </c>
      <c r="C290" s="3" t="s">
        <v>2884</v>
      </c>
      <c r="E290" s="3" t="s">
        <v>212</v>
      </c>
      <c r="F290" s="3" t="s">
        <v>2352</v>
      </c>
      <c r="G290" s="3" t="s">
        <v>370</v>
      </c>
      <c r="H290" s="3" t="s">
        <v>2955</v>
      </c>
      <c r="I290" s="3" t="s">
        <v>2948</v>
      </c>
      <c r="J290" s="3" t="s">
        <v>184</v>
      </c>
      <c r="U290" s="3" t="s">
        <v>184</v>
      </c>
      <c r="Y290" s="3" t="s">
        <v>184</v>
      </c>
      <c r="AH290" s="3">
        <v>69</v>
      </c>
      <c r="AI290" s="3" t="s">
        <v>187</v>
      </c>
      <c r="AJ290" s="3" t="s">
        <v>188</v>
      </c>
      <c r="AL290" s="3" t="s">
        <v>2887</v>
      </c>
      <c r="AM290" s="3">
        <v>0</v>
      </c>
      <c r="AN290" s="3">
        <v>2070</v>
      </c>
      <c r="AO290" s="3">
        <v>2097.81</v>
      </c>
      <c r="AP290" s="3">
        <v>2070</v>
      </c>
      <c r="AQ290" s="3" t="s">
        <v>193</v>
      </c>
      <c r="AR290" s="3">
        <v>4563.5680000000002</v>
      </c>
      <c r="AS290" s="3">
        <v>21448.77</v>
      </c>
      <c r="AT290" s="3">
        <v>0</v>
      </c>
      <c r="AU290" s="3">
        <v>0</v>
      </c>
      <c r="AV290" s="3">
        <v>21448.77</v>
      </c>
      <c r="AW290" s="3" t="s">
        <v>205</v>
      </c>
      <c r="AX290" s="3" t="s">
        <v>2583</v>
      </c>
      <c r="AY290" s="3" t="s">
        <v>137</v>
      </c>
      <c r="BA290" s="3" t="s">
        <v>2949</v>
      </c>
      <c r="BB290" s="3" t="s">
        <v>146</v>
      </c>
      <c r="BC290" s="3" t="s">
        <v>276</v>
      </c>
      <c r="BD290" s="3" t="s">
        <v>291</v>
      </c>
      <c r="BE290" s="3" t="s">
        <v>2559</v>
      </c>
      <c r="BF290" s="3" t="s">
        <v>143</v>
      </c>
      <c r="BH290" s="3" t="s">
        <v>334</v>
      </c>
      <c r="BI290" s="3" t="s">
        <v>146</v>
      </c>
      <c r="BK290" s="3" t="s">
        <v>147</v>
      </c>
      <c r="BL290" s="3">
        <v>205603.93</v>
      </c>
      <c r="BM290" s="3">
        <v>0</v>
      </c>
      <c r="BN290" s="3">
        <v>205603.93</v>
      </c>
      <c r="BO290" s="3">
        <v>18975</v>
      </c>
      <c r="BP290" s="3">
        <v>19230</v>
      </c>
      <c r="BQ290" s="3">
        <v>275</v>
      </c>
      <c r="BR290" s="3" t="s">
        <v>2329</v>
      </c>
      <c r="BS290" s="3" t="s">
        <v>2328</v>
      </c>
      <c r="BT290" s="3" t="s">
        <v>2956</v>
      </c>
      <c r="BU290" s="3" t="s">
        <v>184</v>
      </c>
      <c r="BV290" s="3" t="s">
        <v>204</v>
      </c>
      <c r="BW290" s="3" t="s">
        <v>204</v>
      </c>
      <c r="BX290" s="4" t="s">
        <v>2350</v>
      </c>
    </row>
    <row r="291" spans="1:76" ht="14.25" customHeight="1" x14ac:dyDescent="0.3">
      <c r="A291" s="3" t="s">
        <v>275</v>
      </c>
      <c r="B291" s="3" t="s">
        <v>276</v>
      </c>
      <c r="C291" s="3" t="s">
        <v>2884</v>
      </c>
      <c r="E291" s="3" t="s">
        <v>212</v>
      </c>
      <c r="F291" s="3" t="s">
        <v>2352</v>
      </c>
      <c r="G291" s="3" t="s">
        <v>376</v>
      </c>
      <c r="H291" s="3" t="s">
        <v>2957</v>
      </c>
      <c r="I291" s="3" t="s">
        <v>2948</v>
      </c>
      <c r="J291" s="3" t="s">
        <v>184</v>
      </c>
      <c r="U291" s="3" t="s">
        <v>184</v>
      </c>
      <c r="Y291" s="3" t="s">
        <v>184</v>
      </c>
      <c r="AI291" s="3" t="s">
        <v>187</v>
      </c>
      <c r="AJ291" s="3" t="s">
        <v>188</v>
      </c>
      <c r="AL291" s="3" t="s">
        <v>2887</v>
      </c>
      <c r="AM291" s="3">
        <v>0</v>
      </c>
      <c r="AN291" s="3">
        <v>1311</v>
      </c>
      <c r="AO291" s="3">
        <v>1328.61</v>
      </c>
      <c r="AP291" s="3">
        <v>1311</v>
      </c>
      <c r="AQ291" s="3" t="s">
        <v>193</v>
      </c>
      <c r="AR291" s="3">
        <v>2890.259</v>
      </c>
      <c r="AS291" s="3">
        <v>16474.48</v>
      </c>
      <c r="AT291" s="3">
        <v>0</v>
      </c>
      <c r="AU291" s="3">
        <v>0</v>
      </c>
      <c r="AV291" s="3">
        <v>16474.48</v>
      </c>
      <c r="AW291" s="3" t="s">
        <v>205</v>
      </c>
      <c r="AX291" s="3" t="s">
        <v>2583</v>
      </c>
      <c r="AY291" s="3" t="s">
        <v>137</v>
      </c>
      <c r="BA291" s="3" t="s">
        <v>2949</v>
      </c>
      <c r="BB291" s="3" t="s">
        <v>146</v>
      </c>
      <c r="BC291" s="3" t="s">
        <v>276</v>
      </c>
      <c r="BD291" s="3" t="s">
        <v>291</v>
      </c>
      <c r="BE291" s="3" t="s">
        <v>2559</v>
      </c>
      <c r="BF291" s="3" t="s">
        <v>143</v>
      </c>
      <c r="BH291" s="3" t="s">
        <v>334</v>
      </c>
      <c r="BI291" s="3" t="s">
        <v>146</v>
      </c>
      <c r="BK291" s="3" t="s">
        <v>147</v>
      </c>
      <c r="BL291" s="3">
        <v>205603.93</v>
      </c>
      <c r="BM291" s="3">
        <v>0</v>
      </c>
      <c r="BN291" s="3">
        <v>205603.93</v>
      </c>
      <c r="BO291" s="3">
        <v>18975</v>
      </c>
      <c r="BP291" s="3">
        <v>19230</v>
      </c>
      <c r="BQ291" s="3">
        <v>275</v>
      </c>
      <c r="BR291" s="3" t="s">
        <v>2329</v>
      </c>
      <c r="BS291" s="3" t="s">
        <v>2328</v>
      </c>
      <c r="BT291" s="3" t="s">
        <v>2958</v>
      </c>
      <c r="BU291" s="3" t="s">
        <v>184</v>
      </c>
      <c r="BV291" s="3" t="s">
        <v>204</v>
      </c>
      <c r="BW291" s="3" t="s">
        <v>204</v>
      </c>
      <c r="BX291" s="4" t="s">
        <v>2350</v>
      </c>
    </row>
    <row r="292" spans="1:76" ht="14.25" customHeight="1" x14ac:dyDescent="0.3">
      <c r="A292" s="3" t="s">
        <v>275</v>
      </c>
      <c r="B292" s="3" t="s">
        <v>276</v>
      </c>
      <c r="C292" s="3" t="s">
        <v>2884</v>
      </c>
      <c r="E292" s="3" t="s">
        <v>212</v>
      </c>
      <c r="F292" s="3" t="s">
        <v>2352</v>
      </c>
      <c r="G292" s="3" t="s">
        <v>389</v>
      </c>
      <c r="H292" s="3" t="s">
        <v>2959</v>
      </c>
      <c r="I292" s="3" t="s">
        <v>2948</v>
      </c>
      <c r="J292" s="3" t="s">
        <v>184</v>
      </c>
      <c r="U292" s="3" t="s">
        <v>184</v>
      </c>
      <c r="Y292" s="3" t="s">
        <v>184</v>
      </c>
      <c r="AI292" s="3" t="s">
        <v>187</v>
      </c>
      <c r="AJ292" s="3" t="s">
        <v>188</v>
      </c>
      <c r="AL292" s="3" t="s">
        <v>2887</v>
      </c>
      <c r="AM292" s="3">
        <v>0</v>
      </c>
      <c r="AN292" s="3">
        <v>1380</v>
      </c>
      <c r="AO292" s="3">
        <v>1398.54</v>
      </c>
      <c r="AP292" s="3">
        <v>1380</v>
      </c>
      <c r="AQ292" s="3" t="s">
        <v>193</v>
      </c>
      <c r="AR292" s="3">
        <v>3042.3780000000002</v>
      </c>
      <c r="AS292" s="3">
        <v>17645.79</v>
      </c>
      <c r="AT292" s="3">
        <v>0</v>
      </c>
      <c r="AU292" s="3">
        <v>0</v>
      </c>
      <c r="AV292" s="3">
        <v>17645.79</v>
      </c>
      <c r="AW292" s="3" t="s">
        <v>205</v>
      </c>
      <c r="AX292" s="3" t="s">
        <v>2583</v>
      </c>
      <c r="AY292" s="3" t="s">
        <v>137</v>
      </c>
      <c r="BA292" s="3" t="s">
        <v>2949</v>
      </c>
      <c r="BB292" s="3" t="s">
        <v>146</v>
      </c>
      <c r="BC292" s="3" t="s">
        <v>276</v>
      </c>
      <c r="BD292" s="3" t="s">
        <v>291</v>
      </c>
      <c r="BE292" s="3" t="s">
        <v>2559</v>
      </c>
      <c r="BF292" s="3" t="s">
        <v>143</v>
      </c>
      <c r="BH292" s="3" t="s">
        <v>334</v>
      </c>
      <c r="BI292" s="3" t="s">
        <v>146</v>
      </c>
      <c r="BK292" s="3" t="s">
        <v>147</v>
      </c>
      <c r="BL292" s="3">
        <v>205603.93</v>
      </c>
      <c r="BM292" s="3">
        <v>0</v>
      </c>
      <c r="BN292" s="3">
        <v>205603.93</v>
      </c>
      <c r="BO292" s="3">
        <v>18975</v>
      </c>
      <c r="BP292" s="3">
        <v>19230</v>
      </c>
      <c r="BQ292" s="3">
        <v>275</v>
      </c>
      <c r="BR292" s="3" t="s">
        <v>2329</v>
      </c>
      <c r="BS292" s="3" t="s">
        <v>2328</v>
      </c>
      <c r="BT292" s="3" t="s">
        <v>2960</v>
      </c>
      <c r="BU292" s="3" t="s">
        <v>184</v>
      </c>
      <c r="BV292" s="3" t="s">
        <v>204</v>
      </c>
      <c r="BW292" s="3" t="s">
        <v>204</v>
      </c>
      <c r="BX292" s="4" t="s">
        <v>2350</v>
      </c>
    </row>
    <row r="293" spans="1:76" ht="14.25" customHeight="1" x14ac:dyDescent="0.3">
      <c r="A293" s="3" t="s">
        <v>275</v>
      </c>
      <c r="B293" s="3" t="s">
        <v>276</v>
      </c>
      <c r="C293" s="3" t="s">
        <v>2884</v>
      </c>
      <c r="E293" s="3" t="s">
        <v>212</v>
      </c>
      <c r="F293" s="3" t="s">
        <v>2352</v>
      </c>
      <c r="G293" s="3" t="s">
        <v>400</v>
      </c>
      <c r="H293" s="3" t="s">
        <v>2961</v>
      </c>
      <c r="I293" s="3" t="s">
        <v>2962</v>
      </c>
      <c r="J293" s="3" t="s">
        <v>184</v>
      </c>
      <c r="W293" s="3" t="s">
        <v>184</v>
      </c>
      <c r="Y293" s="3" t="s">
        <v>184</v>
      </c>
      <c r="AH293" s="3">
        <v>69</v>
      </c>
      <c r="AI293" s="3" t="s">
        <v>187</v>
      </c>
      <c r="AJ293" s="3" t="s">
        <v>188</v>
      </c>
      <c r="AL293" s="3" t="s">
        <v>2887</v>
      </c>
      <c r="AM293" s="3">
        <v>0</v>
      </c>
      <c r="AN293" s="3">
        <v>483</v>
      </c>
      <c r="AO293" s="3">
        <v>489.49</v>
      </c>
      <c r="AP293" s="3">
        <v>483</v>
      </c>
      <c r="AR293" s="3">
        <v>1064.8320000000001</v>
      </c>
      <c r="AS293" s="3">
        <v>6069.54</v>
      </c>
      <c r="AT293" s="3">
        <v>0</v>
      </c>
      <c r="AU293" s="3">
        <v>0</v>
      </c>
      <c r="AV293" s="3">
        <v>6069.54</v>
      </c>
      <c r="AW293" s="3" t="s">
        <v>205</v>
      </c>
      <c r="AX293" s="3" t="s">
        <v>2583</v>
      </c>
      <c r="AY293" s="3" t="s">
        <v>137</v>
      </c>
      <c r="BA293" s="3" t="s">
        <v>2949</v>
      </c>
      <c r="BB293" s="3" t="s">
        <v>146</v>
      </c>
      <c r="BC293" s="3" t="s">
        <v>276</v>
      </c>
      <c r="BD293" s="3" t="s">
        <v>291</v>
      </c>
      <c r="BE293" s="3" t="s">
        <v>2559</v>
      </c>
      <c r="BF293" s="3" t="s">
        <v>143</v>
      </c>
      <c r="BH293" s="3" t="s">
        <v>334</v>
      </c>
      <c r="BI293" s="3" t="s">
        <v>146</v>
      </c>
      <c r="BK293" s="3" t="s">
        <v>147</v>
      </c>
      <c r="BL293" s="3">
        <v>205603.93</v>
      </c>
      <c r="BM293" s="3">
        <v>0</v>
      </c>
      <c r="BN293" s="3">
        <v>205603.93</v>
      </c>
      <c r="BO293" s="3">
        <v>18975</v>
      </c>
      <c r="BP293" s="3">
        <v>19230</v>
      </c>
      <c r="BQ293" s="3">
        <v>275</v>
      </c>
      <c r="BR293" s="3" t="s">
        <v>2329</v>
      </c>
      <c r="BS293" s="3" t="s">
        <v>2328</v>
      </c>
      <c r="BT293" s="3" t="s">
        <v>2963</v>
      </c>
      <c r="BU293" s="3" t="s">
        <v>184</v>
      </c>
      <c r="BV293" s="3" t="s">
        <v>204</v>
      </c>
      <c r="BW293" s="3" t="s">
        <v>204</v>
      </c>
      <c r="BX293" s="4" t="s">
        <v>2350</v>
      </c>
    </row>
    <row r="294" spans="1:76" ht="14.25" customHeight="1" x14ac:dyDescent="0.3">
      <c r="A294" s="3" t="s">
        <v>275</v>
      </c>
      <c r="B294" s="3" t="s">
        <v>276</v>
      </c>
      <c r="C294" s="3" t="s">
        <v>2884</v>
      </c>
      <c r="E294" s="3" t="s">
        <v>212</v>
      </c>
      <c r="F294" s="3" t="s">
        <v>2352</v>
      </c>
      <c r="G294" s="3" t="s">
        <v>404</v>
      </c>
      <c r="H294" s="3" t="s">
        <v>2964</v>
      </c>
      <c r="I294" s="3" t="s">
        <v>2965</v>
      </c>
      <c r="J294" s="3" t="s">
        <v>184</v>
      </c>
      <c r="V294" s="3" t="s">
        <v>184</v>
      </c>
      <c r="Y294" s="3" t="s">
        <v>184</v>
      </c>
      <c r="AH294" s="3">
        <v>69</v>
      </c>
      <c r="AI294" s="3" t="s">
        <v>187</v>
      </c>
      <c r="AJ294" s="3" t="s">
        <v>188</v>
      </c>
      <c r="AL294" s="3" t="s">
        <v>2887</v>
      </c>
      <c r="AM294" s="3">
        <v>0</v>
      </c>
      <c r="AN294" s="3">
        <v>690</v>
      </c>
      <c r="AO294" s="3">
        <v>699.27</v>
      </c>
      <c r="AP294" s="3">
        <v>690</v>
      </c>
      <c r="AR294" s="3">
        <v>1521.1890000000001</v>
      </c>
      <c r="AS294" s="3">
        <v>8670.7800000000007</v>
      </c>
      <c r="AT294" s="3">
        <v>0</v>
      </c>
      <c r="AU294" s="3">
        <v>0</v>
      </c>
      <c r="AV294" s="3">
        <v>8670.7800000000007</v>
      </c>
      <c r="AW294" s="3" t="s">
        <v>205</v>
      </c>
      <c r="AX294" s="3" t="s">
        <v>2583</v>
      </c>
      <c r="AY294" s="3" t="s">
        <v>137</v>
      </c>
      <c r="BA294" s="3" t="s">
        <v>2949</v>
      </c>
      <c r="BB294" s="3" t="s">
        <v>146</v>
      </c>
      <c r="BC294" s="3" t="s">
        <v>276</v>
      </c>
      <c r="BD294" s="3" t="s">
        <v>291</v>
      </c>
      <c r="BE294" s="3" t="s">
        <v>2559</v>
      </c>
      <c r="BF294" s="3" t="s">
        <v>143</v>
      </c>
      <c r="BH294" s="3" t="s">
        <v>334</v>
      </c>
      <c r="BI294" s="3" t="s">
        <v>146</v>
      </c>
      <c r="BK294" s="3" t="s">
        <v>147</v>
      </c>
      <c r="BL294" s="3">
        <v>205603.93</v>
      </c>
      <c r="BM294" s="3">
        <v>0</v>
      </c>
      <c r="BN294" s="3">
        <v>205603.93</v>
      </c>
      <c r="BO294" s="3">
        <v>18975</v>
      </c>
      <c r="BP294" s="3">
        <v>19230</v>
      </c>
      <c r="BQ294" s="3">
        <v>275</v>
      </c>
      <c r="BR294" s="3" t="s">
        <v>2329</v>
      </c>
      <c r="BS294" s="3" t="s">
        <v>2328</v>
      </c>
      <c r="BT294" s="3" t="s">
        <v>2966</v>
      </c>
      <c r="BU294" s="3" t="s">
        <v>184</v>
      </c>
      <c r="BV294" s="3" t="s">
        <v>204</v>
      </c>
      <c r="BW294" s="3" t="s">
        <v>204</v>
      </c>
      <c r="BX294" s="4" t="s">
        <v>2350</v>
      </c>
    </row>
    <row r="295" spans="1:76" ht="14.25" customHeight="1" x14ac:dyDescent="0.3">
      <c r="A295" s="3" t="s">
        <v>275</v>
      </c>
      <c r="B295" s="3" t="s">
        <v>276</v>
      </c>
      <c r="C295" s="3" t="s">
        <v>2884</v>
      </c>
      <c r="E295" s="3" t="s">
        <v>212</v>
      </c>
      <c r="F295" s="3" t="s">
        <v>2352</v>
      </c>
      <c r="G295" s="3" t="s">
        <v>960</v>
      </c>
      <c r="H295" s="3" t="s">
        <v>2967</v>
      </c>
      <c r="I295" s="3" t="s">
        <v>2948</v>
      </c>
      <c r="J295" s="3" t="s">
        <v>184</v>
      </c>
      <c r="U295" s="3" t="s">
        <v>184</v>
      </c>
      <c r="Y295" s="3" t="s">
        <v>184</v>
      </c>
      <c r="AH295" s="3">
        <v>69</v>
      </c>
      <c r="AI295" s="3" t="s">
        <v>187</v>
      </c>
      <c r="AJ295" s="3" t="s">
        <v>188</v>
      </c>
      <c r="AL295" s="3" t="s">
        <v>2887</v>
      </c>
      <c r="AM295" s="3">
        <v>0</v>
      </c>
      <c r="AN295" s="3">
        <v>2001</v>
      </c>
      <c r="AO295" s="3">
        <v>2027.89</v>
      </c>
      <c r="AP295" s="3">
        <v>2001</v>
      </c>
      <c r="AQ295" s="3" t="s">
        <v>193</v>
      </c>
      <c r="AR295" s="3">
        <v>4411.4489999999996</v>
      </c>
      <c r="AS295" s="3">
        <v>20292.68</v>
      </c>
      <c r="AT295" s="3">
        <v>0</v>
      </c>
      <c r="AU295" s="3">
        <v>0</v>
      </c>
      <c r="AV295" s="3">
        <v>20292.68</v>
      </c>
      <c r="AW295" s="3" t="s">
        <v>205</v>
      </c>
      <c r="AX295" s="3" t="s">
        <v>2583</v>
      </c>
      <c r="AY295" s="3" t="s">
        <v>137</v>
      </c>
      <c r="BA295" s="3" t="s">
        <v>2949</v>
      </c>
      <c r="BB295" s="3" t="s">
        <v>146</v>
      </c>
      <c r="BC295" s="3" t="s">
        <v>276</v>
      </c>
      <c r="BD295" s="3" t="s">
        <v>291</v>
      </c>
      <c r="BE295" s="3" t="s">
        <v>2559</v>
      </c>
      <c r="BF295" s="3" t="s">
        <v>143</v>
      </c>
      <c r="BH295" s="3" t="s">
        <v>334</v>
      </c>
      <c r="BI295" s="3" t="s">
        <v>146</v>
      </c>
      <c r="BK295" s="3" t="s">
        <v>147</v>
      </c>
      <c r="BL295" s="3">
        <v>205603.93</v>
      </c>
      <c r="BM295" s="3">
        <v>0</v>
      </c>
      <c r="BN295" s="3">
        <v>205603.93</v>
      </c>
      <c r="BO295" s="3">
        <v>18975</v>
      </c>
      <c r="BP295" s="3">
        <v>19230</v>
      </c>
      <c r="BQ295" s="3">
        <v>275</v>
      </c>
      <c r="BR295" s="3" t="s">
        <v>2329</v>
      </c>
      <c r="BS295" s="3" t="s">
        <v>2328</v>
      </c>
      <c r="BT295" s="3" t="s">
        <v>2968</v>
      </c>
      <c r="BU295" s="3" t="s">
        <v>184</v>
      </c>
      <c r="BV295" s="3" t="s">
        <v>204</v>
      </c>
      <c r="BW295" s="3" t="s">
        <v>204</v>
      </c>
      <c r="BX295" s="4" t="s">
        <v>2350</v>
      </c>
    </row>
    <row r="296" spans="1:76" ht="14.25" customHeight="1" x14ac:dyDescent="0.3">
      <c r="A296" s="3" t="s">
        <v>197</v>
      </c>
      <c r="B296" s="3" t="s">
        <v>198</v>
      </c>
      <c r="C296" s="3" t="s">
        <v>315</v>
      </c>
      <c r="D296" s="3" t="s">
        <v>318</v>
      </c>
      <c r="E296" s="3" t="s">
        <v>297</v>
      </c>
      <c r="F296" s="3" t="s">
        <v>760</v>
      </c>
      <c r="G296" s="3" t="s">
        <v>178</v>
      </c>
      <c r="H296" s="3" t="s">
        <v>2969</v>
      </c>
      <c r="I296" s="3" t="s">
        <v>2151</v>
      </c>
      <c r="J296" s="3" t="s">
        <v>184</v>
      </c>
      <c r="Y296" s="3" t="s">
        <v>184</v>
      </c>
      <c r="Z296" s="3" t="s">
        <v>184</v>
      </c>
      <c r="AH296" s="3">
        <v>69</v>
      </c>
      <c r="AI296" s="3" t="s">
        <v>187</v>
      </c>
      <c r="AJ296" s="3" t="s">
        <v>188</v>
      </c>
      <c r="AL296" s="3" t="s">
        <v>190</v>
      </c>
      <c r="AM296" s="3">
        <v>140</v>
      </c>
      <c r="AN296" s="3">
        <v>9660</v>
      </c>
      <c r="AO296" s="3">
        <v>9730</v>
      </c>
      <c r="AP296" s="3">
        <v>9660</v>
      </c>
      <c r="AQ296" s="3" t="s">
        <v>193</v>
      </c>
      <c r="AR296" s="3">
        <v>21296.648000000001</v>
      </c>
      <c r="AS296" s="3">
        <v>55371.28</v>
      </c>
      <c r="AT296" s="3">
        <v>0</v>
      </c>
      <c r="AU296" s="3">
        <v>0</v>
      </c>
      <c r="AV296" s="3">
        <v>55371.28</v>
      </c>
      <c r="AW296" s="3" t="s">
        <v>205</v>
      </c>
      <c r="AX296" s="3" t="s">
        <v>2593</v>
      </c>
      <c r="AY296" s="3" t="s">
        <v>137</v>
      </c>
      <c r="BA296" s="3" t="s">
        <v>2970</v>
      </c>
      <c r="BB296" s="3" t="s">
        <v>146</v>
      </c>
      <c r="BC296" s="3" t="s">
        <v>198</v>
      </c>
      <c r="BE296" s="3" t="s">
        <v>2595</v>
      </c>
      <c r="BF296" s="3" t="s">
        <v>143</v>
      </c>
      <c r="BH296" s="3" t="s">
        <v>390</v>
      </c>
      <c r="BI296" s="3" t="s">
        <v>146</v>
      </c>
      <c r="BK296" s="3" t="s">
        <v>556</v>
      </c>
      <c r="BL296" s="3">
        <v>59630.61</v>
      </c>
      <c r="BM296" s="3">
        <v>4259.33</v>
      </c>
      <c r="BN296" s="3">
        <v>55371.28</v>
      </c>
      <c r="BO296" s="3">
        <v>9660</v>
      </c>
      <c r="BP296" s="3">
        <v>9730</v>
      </c>
      <c r="BQ296" s="3">
        <v>140</v>
      </c>
      <c r="BR296" s="3" t="s">
        <v>155</v>
      </c>
      <c r="BS296" s="3" t="s">
        <v>337</v>
      </c>
      <c r="BT296" s="3" t="s">
        <v>2971</v>
      </c>
      <c r="BU296" s="3" t="s">
        <v>184</v>
      </c>
      <c r="BV296" s="3" t="s">
        <v>204</v>
      </c>
      <c r="BW296" s="3" t="s">
        <v>204</v>
      </c>
      <c r="BX296" s="4" t="s">
        <v>757</v>
      </c>
    </row>
    <row r="297" spans="1:76" ht="14.25" customHeight="1" x14ac:dyDescent="0.3">
      <c r="A297" s="3" t="s">
        <v>303</v>
      </c>
      <c r="B297" s="3" t="s">
        <v>2383</v>
      </c>
      <c r="E297" s="3" t="s">
        <v>212</v>
      </c>
      <c r="F297" s="3" t="s">
        <v>305</v>
      </c>
      <c r="G297" s="3" t="s">
        <v>178</v>
      </c>
      <c r="H297" s="3" t="s">
        <v>2972</v>
      </c>
      <c r="I297" s="3" t="s">
        <v>2264</v>
      </c>
      <c r="J297" s="3" t="s">
        <v>184</v>
      </c>
      <c r="O297" s="3" t="s">
        <v>184</v>
      </c>
      <c r="Y297" s="3" t="s">
        <v>184</v>
      </c>
      <c r="AH297" s="3">
        <v>69</v>
      </c>
      <c r="AI297" s="3" t="s">
        <v>187</v>
      </c>
      <c r="AJ297" s="3" t="s">
        <v>188</v>
      </c>
      <c r="AL297" s="3" t="s">
        <v>190</v>
      </c>
      <c r="AM297" s="3">
        <v>280</v>
      </c>
      <c r="AN297" s="3">
        <v>19320</v>
      </c>
      <c r="AO297" s="3">
        <v>19520</v>
      </c>
      <c r="AP297" s="3">
        <v>19320</v>
      </c>
      <c r="AQ297" s="3" t="s">
        <v>193</v>
      </c>
      <c r="AR297" s="3">
        <v>19320</v>
      </c>
      <c r="AS297" s="3">
        <v>151198.32</v>
      </c>
      <c r="AT297" s="3">
        <v>0</v>
      </c>
      <c r="AU297" s="3">
        <v>0</v>
      </c>
      <c r="AV297" s="3">
        <v>151198.32</v>
      </c>
      <c r="AW297" s="3" t="s">
        <v>205</v>
      </c>
      <c r="AX297" s="3" t="s">
        <v>2605</v>
      </c>
      <c r="AY297" s="3" t="s">
        <v>137</v>
      </c>
      <c r="BA297" s="3" t="s">
        <v>2973</v>
      </c>
      <c r="BB297" s="3" t="s">
        <v>146</v>
      </c>
      <c r="BC297" s="3" t="s">
        <v>2383</v>
      </c>
      <c r="BD297" s="3" t="s">
        <v>140</v>
      </c>
      <c r="BE297" s="3" t="s">
        <v>2607</v>
      </c>
      <c r="BF297" s="3" t="s">
        <v>143</v>
      </c>
      <c r="BH297" s="3" t="s">
        <v>293</v>
      </c>
      <c r="BI297" s="3" t="s">
        <v>146</v>
      </c>
      <c r="BJ297" s="3" t="s">
        <v>335</v>
      </c>
      <c r="BK297" s="3" t="s">
        <v>147</v>
      </c>
      <c r="BL297" s="3">
        <v>155062.32</v>
      </c>
      <c r="BM297" s="3">
        <v>3864</v>
      </c>
      <c r="BN297" s="3">
        <v>151198.32</v>
      </c>
      <c r="BO297" s="3">
        <v>19320</v>
      </c>
      <c r="BP297" s="3">
        <v>19520</v>
      </c>
      <c r="BQ297" s="3">
        <v>280</v>
      </c>
      <c r="BR297" s="3" t="s">
        <v>155</v>
      </c>
      <c r="BS297" s="3" t="s">
        <v>337</v>
      </c>
      <c r="BT297" s="3" t="s">
        <v>2974</v>
      </c>
      <c r="BU297" s="3" t="s">
        <v>184</v>
      </c>
      <c r="BV297" s="3" t="s">
        <v>204</v>
      </c>
      <c r="BW297" s="3" t="s">
        <v>204</v>
      </c>
      <c r="BX297" s="4" t="s">
        <v>2609</v>
      </c>
    </row>
    <row r="298" spans="1:76" ht="14.25" customHeight="1" x14ac:dyDescent="0.3">
      <c r="A298" s="3" t="s">
        <v>197</v>
      </c>
      <c r="B298" s="3" t="s">
        <v>198</v>
      </c>
      <c r="C298" s="3" t="s">
        <v>315</v>
      </c>
      <c r="D298" s="3" t="s">
        <v>318</v>
      </c>
      <c r="E298" s="3" t="s">
        <v>297</v>
      </c>
      <c r="F298" s="3" t="s">
        <v>726</v>
      </c>
      <c r="G298" s="3" t="s">
        <v>178</v>
      </c>
      <c r="H298" s="3" t="s">
        <v>2975</v>
      </c>
      <c r="I298" s="3" t="s">
        <v>1552</v>
      </c>
      <c r="J298" s="3" t="s">
        <v>184</v>
      </c>
      <c r="O298" s="3" t="s">
        <v>184</v>
      </c>
      <c r="Y298" s="3" t="s">
        <v>184</v>
      </c>
      <c r="Z298" s="3" t="s">
        <v>184</v>
      </c>
      <c r="AB298" s="3" t="s">
        <v>184</v>
      </c>
      <c r="AH298" s="3">
        <v>1000</v>
      </c>
      <c r="AI298" s="3" t="s">
        <v>187</v>
      </c>
      <c r="AJ298" s="3" t="s">
        <v>188</v>
      </c>
      <c r="AL298" s="3" t="s">
        <v>190</v>
      </c>
      <c r="AM298" s="3">
        <v>20</v>
      </c>
      <c r="AN298" s="3">
        <v>20000</v>
      </c>
      <c r="AO298" s="3">
        <v>20110</v>
      </c>
      <c r="AP298" s="3">
        <v>20000</v>
      </c>
      <c r="AQ298" s="3" t="s">
        <v>193</v>
      </c>
      <c r="AR298" s="3">
        <v>44092.438000000002</v>
      </c>
      <c r="AS298" s="3">
        <v>134570.12</v>
      </c>
      <c r="AT298" s="3">
        <v>0</v>
      </c>
      <c r="AU298" s="3">
        <v>0</v>
      </c>
      <c r="AV298" s="3">
        <v>134570.12</v>
      </c>
      <c r="AW298" s="3" t="s">
        <v>205</v>
      </c>
      <c r="AX298" s="3" t="s">
        <v>2613</v>
      </c>
      <c r="AY298" s="3" t="s">
        <v>137</v>
      </c>
      <c r="BA298" s="3" t="s">
        <v>2976</v>
      </c>
      <c r="BB298" s="3" t="s">
        <v>146</v>
      </c>
      <c r="BC298" s="3" t="s">
        <v>198</v>
      </c>
      <c r="BD298" s="3" t="s">
        <v>140</v>
      </c>
      <c r="BE298" s="3" t="s">
        <v>2615</v>
      </c>
      <c r="BF298" s="3" t="s">
        <v>143</v>
      </c>
      <c r="BH298" s="3" t="s">
        <v>390</v>
      </c>
      <c r="BI298" s="3" t="s">
        <v>146</v>
      </c>
      <c r="BK298" s="3" t="s">
        <v>556</v>
      </c>
      <c r="BL298" s="3">
        <v>269140.24</v>
      </c>
      <c r="BM298" s="3">
        <v>0</v>
      </c>
      <c r="BN298" s="3">
        <v>269140.24</v>
      </c>
      <c r="BO298" s="3">
        <v>40000</v>
      </c>
      <c r="BP298" s="3">
        <v>40220</v>
      </c>
      <c r="BQ298" s="3">
        <v>40</v>
      </c>
      <c r="BR298" s="3" t="s">
        <v>155</v>
      </c>
      <c r="BS298" s="3" t="s">
        <v>337</v>
      </c>
      <c r="BT298" s="3" t="s">
        <v>2977</v>
      </c>
      <c r="BU298" s="3" t="s">
        <v>184</v>
      </c>
      <c r="BV298" s="3" t="s">
        <v>204</v>
      </c>
      <c r="BW298" s="3" t="s">
        <v>204</v>
      </c>
      <c r="BX298" s="4" t="s">
        <v>724</v>
      </c>
    </row>
    <row r="299" spans="1:76" ht="14.25" customHeight="1" x14ac:dyDescent="0.3">
      <c r="A299" s="3" t="s">
        <v>197</v>
      </c>
      <c r="B299" s="3" t="s">
        <v>198</v>
      </c>
      <c r="C299" s="3" t="s">
        <v>315</v>
      </c>
      <c r="D299" s="3" t="s">
        <v>318</v>
      </c>
      <c r="E299" s="3" t="s">
        <v>297</v>
      </c>
      <c r="F299" s="3" t="s">
        <v>726</v>
      </c>
      <c r="G299" s="3" t="s">
        <v>352</v>
      </c>
      <c r="H299" s="3" t="s">
        <v>2975</v>
      </c>
      <c r="I299" s="3" t="s">
        <v>1552</v>
      </c>
      <c r="J299" s="3" t="s">
        <v>184</v>
      </c>
      <c r="O299" s="3" t="s">
        <v>184</v>
      </c>
      <c r="Y299" s="3" t="s">
        <v>184</v>
      </c>
      <c r="Z299" s="3" t="s">
        <v>184</v>
      </c>
      <c r="AB299" s="3" t="s">
        <v>184</v>
      </c>
      <c r="AH299" s="3">
        <v>1000</v>
      </c>
      <c r="AI299" s="3" t="s">
        <v>187</v>
      </c>
      <c r="AJ299" s="3" t="s">
        <v>188</v>
      </c>
      <c r="AL299" s="3" t="s">
        <v>190</v>
      </c>
      <c r="AM299" s="3">
        <v>20</v>
      </c>
      <c r="AN299" s="3">
        <v>20000</v>
      </c>
      <c r="AO299" s="3">
        <v>20110</v>
      </c>
      <c r="AP299" s="3">
        <v>20000</v>
      </c>
      <c r="AQ299" s="3" t="s">
        <v>193</v>
      </c>
      <c r="AR299" s="3">
        <v>44092.438000000002</v>
      </c>
      <c r="AS299" s="3">
        <v>134570.12</v>
      </c>
      <c r="AT299" s="3">
        <v>0</v>
      </c>
      <c r="AU299" s="3">
        <v>0</v>
      </c>
      <c r="AV299" s="3">
        <v>134570.12</v>
      </c>
      <c r="AW299" s="3" t="s">
        <v>205</v>
      </c>
      <c r="AX299" s="3" t="s">
        <v>2613</v>
      </c>
      <c r="AY299" s="3" t="s">
        <v>137</v>
      </c>
      <c r="BA299" s="3" t="s">
        <v>2976</v>
      </c>
      <c r="BB299" s="3" t="s">
        <v>146</v>
      </c>
      <c r="BC299" s="3" t="s">
        <v>198</v>
      </c>
      <c r="BD299" s="3" t="s">
        <v>140</v>
      </c>
      <c r="BE299" s="3" t="s">
        <v>2615</v>
      </c>
      <c r="BF299" s="3" t="s">
        <v>143</v>
      </c>
      <c r="BH299" s="3" t="s">
        <v>390</v>
      </c>
      <c r="BI299" s="3" t="s">
        <v>146</v>
      </c>
      <c r="BK299" s="3" t="s">
        <v>556</v>
      </c>
      <c r="BL299" s="3">
        <v>269140.24</v>
      </c>
      <c r="BM299" s="3">
        <v>0</v>
      </c>
      <c r="BN299" s="3">
        <v>269140.24</v>
      </c>
      <c r="BO299" s="3">
        <v>40000</v>
      </c>
      <c r="BP299" s="3">
        <v>40220</v>
      </c>
      <c r="BQ299" s="3">
        <v>40</v>
      </c>
      <c r="BR299" s="3" t="s">
        <v>155</v>
      </c>
      <c r="BS299" s="3" t="s">
        <v>337</v>
      </c>
      <c r="BT299" s="3" t="s">
        <v>2978</v>
      </c>
      <c r="BU299" s="3" t="s">
        <v>184</v>
      </c>
      <c r="BV299" s="3" t="s">
        <v>204</v>
      </c>
      <c r="BW299" s="3" t="s">
        <v>204</v>
      </c>
      <c r="BX299" s="4" t="s">
        <v>724</v>
      </c>
    </row>
    <row r="300" spans="1:76" ht="14.25" customHeight="1" x14ac:dyDescent="0.3">
      <c r="A300" s="3" t="s">
        <v>197</v>
      </c>
      <c r="B300" s="3" t="s">
        <v>198</v>
      </c>
      <c r="C300" s="3" t="s">
        <v>315</v>
      </c>
      <c r="D300" s="3" t="s">
        <v>318</v>
      </c>
      <c r="E300" s="3" t="s">
        <v>212</v>
      </c>
      <c r="F300" s="3" t="s">
        <v>590</v>
      </c>
      <c r="G300" s="3" t="s">
        <v>178</v>
      </c>
      <c r="H300" s="3" t="s">
        <v>2979</v>
      </c>
      <c r="I300" s="3" t="s">
        <v>2773</v>
      </c>
      <c r="J300" s="3" t="s">
        <v>184</v>
      </c>
      <c r="Y300" s="3" t="s">
        <v>184</v>
      </c>
      <c r="Z300" s="3" t="s">
        <v>184</v>
      </c>
      <c r="AB300" s="3" t="s">
        <v>184</v>
      </c>
      <c r="AI300" s="3" t="s">
        <v>187</v>
      </c>
      <c r="AJ300" s="3" t="s">
        <v>188</v>
      </c>
      <c r="AL300" s="3" t="s">
        <v>190</v>
      </c>
      <c r="AM300" s="3">
        <v>275</v>
      </c>
      <c r="AN300" s="3">
        <v>18975</v>
      </c>
      <c r="AO300" s="3">
        <v>19270</v>
      </c>
      <c r="AP300" s="3">
        <v>18975</v>
      </c>
      <c r="AQ300" s="3" t="s">
        <v>193</v>
      </c>
      <c r="AR300" s="3">
        <v>41832.701000000001</v>
      </c>
      <c r="AS300" s="3">
        <v>163147.535</v>
      </c>
      <c r="AT300" s="3">
        <v>0</v>
      </c>
      <c r="AU300" s="3">
        <v>0</v>
      </c>
      <c r="AV300" s="3">
        <v>163147.535</v>
      </c>
      <c r="AW300" s="3" t="s">
        <v>205</v>
      </c>
      <c r="AX300" s="3" t="s">
        <v>2626</v>
      </c>
      <c r="AY300" s="3" t="s">
        <v>137</v>
      </c>
      <c r="BA300" s="3" t="s">
        <v>2980</v>
      </c>
      <c r="BB300" s="3" t="s">
        <v>146</v>
      </c>
      <c r="BC300" s="3" t="s">
        <v>198</v>
      </c>
      <c r="BE300" s="3" t="s">
        <v>2627</v>
      </c>
      <c r="BF300" s="3" t="s">
        <v>143</v>
      </c>
      <c r="BH300" s="3" t="s">
        <v>293</v>
      </c>
      <c r="BI300" s="3" t="s">
        <v>146</v>
      </c>
      <c r="BJ300" s="3" t="s">
        <v>335</v>
      </c>
      <c r="BK300" s="3" t="s">
        <v>147</v>
      </c>
      <c r="BL300" s="3">
        <v>177788.98</v>
      </c>
      <c r="BM300" s="3">
        <v>14641.45</v>
      </c>
      <c r="BN300" s="3">
        <v>163147.535</v>
      </c>
      <c r="BO300" s="3">
        <v>18975</v>
      </c>
      <c r="BP300" s="3">
        <v>19270</v>
      </c>
      <c r="BQ300" s="3">
        <v>275</v>
      </c>
      <c r="BR300" s="3" t="s">
        <v>155</v>
      </c>
      <c r="BS300" s="3" t="s">
        <v>337</v>
      </c>
      <c r="BT300" s="3" t="s">
        <v>2981</v>
      </c>
      <c r="BU300" s="3" t="s">
        <v>184</v>
      </c>
      <c r="BV300" s="3" t="s">
        <v>204</v>
      </c>
      <c r="BW300" s="3" t="s">
        <v>204</v>
      </c>
      <c r="BX300" s="4" t="s">
        <v>587</v>
      </c>
    </row>
    <row r="301" spans="1:76" ht="14.25" customHeight="1" x14ac:dyDescent="0.3">
      <c r="A301" s="3" t="s">
        <v>275</v>
      </c>
      <c r="B301" s="3" t="s">
        <v>276</v>
      </c>
      <c r="C301" s="3" t="s">
        <v>2884</v>
      </c>
      <c r="E301" s="3" t="s">
        <v>212</v>
      </c>
      <c r="F301" s="3" t="s">
        <v>2375</v>
      </c>
      <c r="G301" s="3" t="s">
        <v>178</v>
      </c>
      <c r="H301" s="3" t="s">
        <v>2982</v>
      </c>
      <c r="I301" s="3" t="s">
        <v>2983</v>
      </c>
      <c r="J301" s="3" t="s">
        <v>184</v>
      </c>
      <c r="Y301" s="3" t="s">
        <v>184</v>
      </c>
      <c r="AH301" s="3">
        <v>69</v>
      </c>
      <c r="AI301" s="3" t="s">
        <v>187</v>
      </c>
      <c r="AJ301" s="3" t="s">
        <v>188</v>
      </c>
      <c r="AL301" s="3" t="s">
        <v>2887</v>
      </c>
      <c r="AM301" s="3">
        <v>275</v>
      </c>
      <c r="AN301" s="3">
        <v>18975</v>
      </c>
      <c r="AO301" s="3">
        <v>19310</v>
      </c>
      <c r="AP301" s="3">
        <v>18975</v>
      </c>
      <c r="AQ301" s="3" t="s">
        <v>193</v>
      </c>
      <c r="AR301" s="3">
        <v>41832.701999999997</v>
      </c>
      <c r="AS301" s="3">
        <v>181491.18</v>
      </c>
      <c r="AT301" s="3">
        <v>0</v>
      </c>
      <c r="AU301" s="3">
        <v>0</v>
      </c>
      <c r="AV301" s="3">
        <v>181491.18</v>
      </c>
      <c r="AW301" s="3" t="s">
        <v>205</v>
      </c>
      <c r="AX301" s="3" t="s">
        <v>2636</v>
      </c>
      <c r="AY301" s="3" t="s">
        <v>137</v>
      </c>
      <c r="BA301" s="3" t="s">
        <v>2984</v>
      </c>
      <c r="BB301" s="3" t="s">
        <v>146</v>
      </c>
      <c r="BC301" s="3" t="s">
        <v>276</v>
      </c>
      <c r="BD301" s="3" t="s">
        <v>140</v>
      </c>
      <c r="BE301" s="3" t="s">
        <v>2607</v>
      </c>
      <c r="BF301" s="3" t="s">
        <v>143</v>
      </c>
      <c r="BH301" s="3" t="s">
        <v>2637</v>
      </c>
      <c r="BI301" s="3" t="s">
        <v>146</v>
      </c>
      <c r="BK301" s="3" t="s">
        <v>147</v>
      </c>
      <c r="BL301" s="3">
        <v>181491.18</v>
      </c>
      <c r="BM301" s="3">
        <v>0</v>
      </c>
      <c r="BN301" s="3">
        <v>181491.18</v>
      </c>
      <c r="BO301" s="3">
        <v>18975</v>
      </c>
      <c r="BP301" s="3">
        <v>19310</v>
      </c>
      <c r="BQ301" s="3">
        <v>275</v>
      </c>
      <c r="BR301" s="3" t="s">
        <v>2329</v>
      </c>
      <c r="BS301" s="3" t="s">
        <v>2328</v>
      </c>
      <c r="BT301" s="3" t="s">
        <v>2985</v>
      </c>
      <c r="BU301" s="3" t="s">
        <v>184</v>
      </c>
      <c r="BV301" s="3" t="s">
        <v>204</v>
      </c>
      <c r="BW301" s="3" t="s">
        <v>204</v>
      </c>
      <c r="BX301" s="4" t="s">
        <v>2373</v>
      </c>
    </row>
    <row r="302" spans="1:76" ht="14.25" customHeight="1" x14ac:dyDescent="0.3">
      <c r="A302" s="3" t="s">
        <v>197</v>
      </c>
      <c r="B302" s="3" t="s">
        <v>198</v>
      </c>
      <c r="C302" s="3" t="s">
        <v>315</v>
      </c>
      <c r="D302" s="3" t="s">
        <v>318</v>
      </c>
      <c r="E302" s="3" t="s">
        <v>212</v>
      </c>
      <c r="F302" s="3" t="s">
        <v>559</v>
      </c>
      <c r="G302" s="3" t="s">
        <v>178</v>
      </c>
      <c r="H302" s="3" t="s">
        <v>2986</v>
      </c>
      <c r="I302" s="3" t="s">
        <v>2687</v>
      </c>
      <c r="J302" s="3" t="s">
        <v>184</v>
      </c>
      <c r="O302" s="3" t="s">
        <v>184</v>
      </c>
      <c r="Y302" s="3" t="s">
        <v>184</v>
      </c>
      <c r="Z302" s="3" t="s">
        <v>184</v>
      </c>
      <c r="AI302" s="3" t="s">
        <v>187</v>
      </c>
      <c r="AJ302" s="3" t="s">
        <v>188</v>
      </c>
      <c r="AL302" s="3" t="s">
        <v>518</v>
      </c>
      <c r="AM302" s="3">
        <v>275</v>
      </c>
      <c r="AN302" s="3">
        <v>18975</v>
      </c>
      <c r="AO302" s="3">
        <v>19280</v>
      </c>
      <c r="AP302" s="3">
        <v>18975</v>
      </c>
      <c r="AQ302" s="3" t="s">
        <v>193</v>
      </c>
      <c r="AR302" s="3">
        <v>18975</v>
      </c>
      <c r="AS302" s="3">
        <v>69441.88</v>
      </c>
      <c r="AT302" s="3">
        <v>0</v>
      </c>
      <c r="AU302" s="3">
        <v>0</v>
      </c>
      <c r="AV302" s="3">
        <v>69441.88</v>
      </c>
      <c r="AW302" s="3" t="s">
        <v>205</v>
      </c>
      <c r="AX302" s="3" t="s">
        <v>1958</v>
      </c>
      <c r="AY302" s="3" t="s">
        <v>137</v>
      </c>
      <c r="BA302" s="3" t="s">
        <v>2987</v>
      </c>
      <c r="BB302" s="3" t="s">
        <v>146</v>
      </c>
      <c r="BC302" s="3" t="s">
        <v>198</v>
      </c>
      <c r="BE302" s="3" t="s">
        <v>2650</v>
      </c>
      <c r="BF302" s="3" t="s">
        <v>143</v>
      </c>
      <c r="BH302" s="3" t="s">
        <v>509</v>
      </c>
      <c r="BI302" s="3" t="s">
        <v>146</v>
      </c>
      <c r="BK302" s="3" t="s">
        <v>147</v>
      </c>
      <c r="BL302" s="3">
        <v>123824.59</v>
      </c>
      <c r="BM302" s="3">
        <v>54382.71</v>
      </c>
      <c r="BN302" s="3">
        <v>69441.88</v>
      </c>
      <c r="BO302" s="3">
        <v>18975</v>
      </c>
      <c r="BP302" s="3">
        <v>19280</v>
      </c>
      <c r="BQ302" s="3">
        <v>275</v>
      </c>
      <c r="BR302" s="3" t="s">
        <v>238</v>
      </c>
      <c r="BS302" s="3" t="s">
        <v>239</v>
      </c>
      <c r="BT302" s="3" t="s">
        <v>2988</v>
      </c>
      <c r="BU302" s="3" t="s">
        <v>184</v>
      </c>
      <c r="BV302" s="3" t="s">
        <v>204</v>
      </c>
      <c r="BW302" s="3" t="s">
        <v>204</v>
      </c>
      <c r="BX302" s="4" t="s">
        <v>557</v>
      </c>
    </row>
    <row r="303" spans="1:76" ht="14.25" customHeight="1" x14ac:dyDescent="0.3">
      <c r="A303" s="3" t="s">
        <v>197</v>
      </c>
      <c r="B303" s="3" t="s">
        <v>198</v>
      </c>
      <c r="C303" s="3" t="s">
        <v>315</v>
      </c>
      <c r="D303" s="3" t="s">
        <v>318</v>
      </c>
      <c r="E303" s="3" t="s">
        <v>297</v>
      </c>
      <c r="F303" s="3" t="s">
        <v>744</v>
      </c>
      <c r="G303" s="3" t="s">
        <v>178</v>
      </c>
      <c r="H303" s="3" t="s">
        <v>2989</v>
      </c>
      <c r="I303" s="3" t="s">
        <v>1552</v>
      </c>
      <c r="J303" s="3" t="s">
        <v>184</v>
      </c>
      <c r="O303" s="3" t="s">
        <v>184</v>
      </c>
      <c r="Y303" s="3" t="s">
        <v>184</v>
      </c>
      <c r="Z303" s="3" t="s">
        <v>184</v>
      </c>
      <c r="AB303" s="3" t="s">
        <v>184</v>
      </c>
      <c r="AH303" s="3">
        <v>25</v>
      </c>
      <c r="AI303" s="3" t="s">
        <v>187</v>
      </c>
      <c r="AJ303" s="3" t="s">
        <v>188</v>
      </c>
      <c r="AL303" s="3" t="s">
        <v>190</v>
      </c>
      <c r="AM303" s="3">
        <v>300</v>
      </c>
      <c r="AN303" s="3">
        <v>7500</v>
      </c>
      <c r="AO303" s="3">
        <v>7554.21</v>
      </c>
      <c r="AP303" s="3">
        <v>7500</v>
      </c>
      <c r="AQ303" s="3" t="s">
        <v>193</v>
      </c>
      <c r="AR303" s="3">
        <v>16534.664000000001</v>
      </c>
      <c r="AS303" s="3">
        <v>41832.699999999997</v>
      </c>
      <c r="AT303" s="3">
        <v>0</v>
      </c>
      <c r="AU303" s="3">
        <v>0</v>
      </c>
      <c r="AV303" s="3">
        <v>41832.699999999997</v>
      </c>
      <c r="AW303" s="3" t="s">
        <v>205</v>
      </c>
      <c r="AX303" s="3" t="s">
        <v>2662</v>
      </c>
      <c r="AY303" s="3" t="s">
        <v>137</v>
      </c>
      <c r="BA303" s="3" t="s">
        <v>2990</v>
      </c>
      <c r="BB303" s="3" t="s">
        <v>146</v>
      </c>
      <c r="BC303" s="3" t="s">
        <v>198</v>
      </c>
      <c r="BE303" s="3" t="s">
        <v>2663</v>
      </c>
      <c r="BF303" s="3" t="s">
        <v>143</v>
      </c>
      <c r="BH303" s="3" t="s">
        <v>390</v>
      </c>
      <c r="BI303" s="3" t="s">
        <v>146</v>
      </c>
      <c r="BK303" s="3" t="s">
        <v>556</v>
      </c>
      <c r="BL303" s="3">
        <v>128421.43</v>
      </c>
      <c r="BM303" s="3">
        <v>25254.38</v>
      </c>
      <c r="BN303" s="3">
        <v>103167.046</v>
      </c>
      <c r="BO303" s="3">
        <v>19092</v>
      </c>
      <c r="BP303" s="3">
        <v>19230</v>
      </c>
      <c r="BQ303" s="3">
        <v>468</v>
      </c>
      <c r="BR303" s="3" t="s">
        <v>155</v>
      </c>
      <c r="BS303" s="3" t="s">
        <v>337</v>
      </c>
      <c r="BT303" s="3" t="s">
        <v>2991</v>
      </c>
      <c r="BU303" s="3" t="s">
        <v>184</v>
      </c>
      <c r="BV303" s="3" t="s">
        <v>204</v>
      </c>
      <c r="BW303" s="3" t="s">
        <v>204</v>
      </c>
      <c r="BX303" s="4" t="s">
        <v>741</v>
      </c>
    </row>
    <row r="304" spans="1:76" ht="14.25" customHeight="1" x14ac:dyDescent="0.3">
      <c r="A304" s="3" t="s">
        <v>197</v>
      </c>
      <c r="B304" s="3" t="s">
        <v>198</v>
      </c>
      <c r="C304" s="3" t="s">
        <v>315</v>
      </c>
      <c r="D304" s="3" t="s">
        <v>318</v>
      </c>
      <c r="E304" s="3" t="s">
        <v>297</v>
      </c>
      <c r="F304" s="3" t="s">
        <v>744</v>
      </c>
      <c r="G304" s="3" t="s">
        <v>352</v>
      </c>
      <c r="H304" s="3" t="s">
        <v>2992</v>
      </c>
      <c r="I304" s="3" t="s">
        <v>1552</v>
      </c>
      <c r="J304" s="3" t="s">
        <v>184</v>
      </c>
      <c r="O304" s="3" t="s">
        <v>184</v>
      </c>
      <c r="Y304" s="3" t="s">
        <v>184</v>
      </c>
      <c r="Z304" s="3" t="s">
        <v>184</v>
      </c>
      <c r="AB304" s="3" t="s">
        <v>184</v>
      </c>
      <c r="AH304" s="3">
        <v>69</v>
      </c>
      <c r="AI304" s="3" t="s">
        <v>187</v>
      </c>
      <c r="AJ304" s="3" t="s">
        <v>188</v>
      </c>
      <c r="AL304" s="3" t="s">
        <v>190</v>
      </c>
      <c r="AM304" s="3">
        <v>168</v>
      </c>
      <c r="AN304" s="3">
        <v>11592</v>
      </c>
      <c r="AO304" s="3">
        <v>11675.78</v>
      </c>
      <c r="AP304" s="3">
        <v>11592</v>
      </c>
      <c r="AQ304" s="3" t="s">
        <v>193</v>
      </c>
      <c r="AR304" s="3">
        <v>25555.976999999999</v>
      </c>
      <c r="AS304" s="3">
        <v>61334.345999999998</v>
      </c>
      <c r="AT304" s="3">
        <v>0</v>
      </c>
      <c r="AU304" s="3">
        <v>0</v>
      </c>
      <c r="AV304" s="3">
        <v>61334.345999999998</v>
      </c>
      <c r="AW304" s="3" t="s">
        <v>205</v>
      </c>
      <c r="AX304" s="3" t="s">
        <v>2662</v>
      </c>
      <c r="AY304" s="3" t="s">
        <v>137</v>
      </c>
      <c r="BA304" s="3" t="s">
        <v>2990</v>
      </c>
      <c r="BB304" s="3" t="s">
        <v>146</v>
      </c>
      <c r="BC304" s="3" t="s">
        <v>198</v>
      </c>
      <c r="BE304" s="3" t="s">
        <v>2663</v>
      </c>
      <c r="BF304" s="3" t="s">
        <v>143</v>
      </c>
      <c r="BH304" s="3" t="s">
        <v>390</v>
      </c>
      <c r="BI304" s="3" t="s">
        <v>146</v>
      </c>
      <c r="BK304" s="3" t="s">
        <v>556</v>
      </c>
      <c r="BL304" s="3">
        <v>128421.43</v>
      </c>
      <c r="BM304" s="3">
        <v>25254.38</v>
      </c>
      <c r="BN304" s="3">
        <v>103167.046</v>
      </c>
      <c r="BO304" s="3">
        <v>19092</v>
      </c>
      <c r="BP304" s="3">
        <v>19230</v>
      </c>
      <c r="BQ304" s="3">
        <v>468</v>
      </c>
      <c r="BR304" s="3" t="s">
        <v>155</v>
      </c>
      <c r="BS304" s="3" t="s">
        <v>337</v>
      </c>
      <c r="BT304" s="3" t="s">
        <v>2993</v>
      </c>
      <c r="BU304" s="3" t="s">
        <v>184</v>
      </c>
      <c r="BV304" s="3" t="s">
        <v>204</v>
      </c>
      <c r="BW304" s="3" t="s">
        <v>204</v>
      </c>
      <c r="BX304" s="4" t="s">
        <v>741</v>
      </c>
    </row>
    <row r="305" spans="1:76" ht="14.25" customHeight="1" x14ac:dyDescent="0.3">
      <c r="A305" s="3" t="s">
        <v>197</v>
      </c>
      <c r="B305" s="3" t="s">
        <v>198</v>
      </c>
      <c r="C305" s="3" t="s">
        <v>315</v>
      </c>
      <c r="D305" s="3" t="s">
        <v>318</v>
      </c>
      <c r="E305" s="3" t="s">
        <v>212</v>
      </c>
      <c r="F305" s="3" t="s">
        <v>568</v>
      </c>
      <c r="G305" s="3" t="s">
        <v>178</v>
      </c>
      <c r="H305" s="3" t="s">
        <v>711</v>
      </c>
      <c r="I305" s="3" t="s">
        <v>680</v>
      </c>
      <c r="J305" s="3" t="s">
        <v>184</v>
      </c>
      <c r="K305" s="3" t="s">
        <v>184</v>
      </c>
      <c r="Y305" s="3" t="s">
        <v>184</v>
      </c>
      <c r="Z305" s="3" t="s">
        <v>184</v>
      </c>
      <c r="AC305" s="3" t="s">
        <v>704</v>
      </c>
      <c r="AI305" s="3" t="s">
        <v>187</v>
      </c>
      <c r="AJ305" s="3" t="s">
        <v>188</v>
      </c>
      <c r="AL305" s="3" t="s">
        <v>518</v>
      </c>
      <c r="AM305" s="3">
        <v>300</v>
      </c>
      <c r="AN305" s="3">
        <v>7500</v>
      </c>
      <c r="AO305" s="3">
        <v>7624.92</v>
      </c>
      <c r="AP305" s="3">
        <v>7500</v>
      </c>
      <c r="AQ305" s="3" t="s">
        <v>193</v>
      </c>
      <c r="AR305" s="3">
        <v>16534.664000000001</v>
      </c>
      <c r="AS305" s="3">
        <v>67825.19</v>
      </c>
      <c r="AT305" s="3">
        <v>0</v>
      </c>
      <c r="AU305" s="3">
        <v>0</v>
      </c>
      <c r="AV305" s="3">
        <v>67825.19</v>
      </c>
      <c r="AW305" s="3" t="s">
        <v>205</v>
      </c>
      <c r="AX305" s="3" t="s">
        <v>2673</v>
      </c>
      <c r="AY305" s="3" t="s">
        <v>137</v>
      </c>
      <c r="BA305" s="3" t="s">
        <v>2994</v>
      </c>
      <c r="BB305" s="3" t="s">
        <v>146</v>
      </c>
      <c r="BC305" s="3" t="s">
        <v>198</v>
      </c>
      <c r="BE305" s="3" t="s">
        <v>2674</v>
      </c>
      <c r="BF305" s="3" t="s">
        <v>143</v>
      </c>
      <c r="BH305" s="3" t="s">
        <v>509</v>
      </c>
      <c r="BI305" s="3" t="s">
        <v>146</v>
      </c>
      <c r="BK305" s="3" t="s">
        <v>147</v>
      </c>
      <c r="BL305" s="3">
        <v>201668.19</v>
      </c>
      <c r="BM305" s="3">
        <v>29012.38</v>
      </c>
      <c r="BN305" s="3">
        <v>172655.807</v>
      </c>
      <c r="BO305" s="3">
        <v>19092</v>
      </c>
      <c r="BP305" s="3">
        <v>19410</v>
      </c>
      <c r="BQ305" s="3">
        <v>468</v>
      </c>
      <c r="BR305" s="3" t="s">
        <v>238</v>
      </c>
      <c r="BS305" s="3" t="s">
        <v>239</v>
      </c>
      <c r="BT305" s="3" t="s">
        <v>2995</v>
      </c>
      <c r="BU305" s="3" t="s">
        <v>184</v>
      </c>
      <c r="BV305" s="3" t="s">
        <v>204</v>
      </c>
      <c r="BW305" s="3" t="s">
        <v>204</v>
      </c>
      <c r="BX305" s="4" t="s">
        <v>566</v>
      </c>
    </row>
    <row r="306" spans="1:76" ht="14.25" customHeight="1" x14ac:dyDescent="0.3">
      <c r="A306" s="3" t="s">
        <v>197</v>
      </c>
      <c r="B306" s="3" t="s">
        <v>198</v>
      </c>
      <c r="C306" s="3" t="s">
        <v>315</v>
      </c>
      <c r="D306" s="3" t="s">
        <v>318</v>
      </c>
      <c r="E306" s="3" t="s">
        <v>212</v>
      </c>
      <c r="F306" s="3" t="s">
        <v>568</v>
      </c>
      <c r="G306" s="3" t="s">
        <v>352</v>
      </c>
      <c r="H306" s="3" t="s">
        <v>717</v>
      </c>
      <c r="I306" s="3" t="s">
        <v>680</v>
      </c>
      <c r="J306" s="3" t="s">
        <v>184</v>
      </c>
      <c r="K306" s="3" t="s">
        <v>184</v>
      </c>
      <c r="Y306" s="3" t="s">
        <v>184</v>
      </c>
      <c r="Z306" s="3" t="s">
        <v>184</v>
      </c>
      <c r="AC306" s="3" t="s">
        <v>712</v>
      </c>
      <c r="AI306" s="3" t="s">
        <v>187</v>
      </c>
      <c r="AJ306" s="3" t="s">
        <v>188</v>
      </c>
      <c r="AL306" s="3" t="s">
        <v>518</v>
      </c>
      <c r="AM306" s="3">
        <v>168</v>
      </c>
      <c r="AN306" s="3">
        <v>11592</v>
      </c>
      <c r="AO306" s="3">
        <v>11785.07</v>
      </c>
      <c r="AP306" s="3">
        <v>11592</v>
      </c>
      <c r="AQ306" s="3" t="s">
        <v>193</v>
      </c>
      <c r="AR306" s="3">
        <v>25555.976999999999</v>
      </c>
      <c r="AS306" s="3">
        <v>104830.617</v>
      </c>
      <c r="AT306" s="3">
        <v>0</v>
      </c>
      <c r="AU306" s="3">
        <v>0</v>
      </c>
      <c r="AV306" s="3">
        <v>104830.617</v>
      </c>
      <c r="AW306" s="3" t="s">
        <v>205</v>
      </c>
      <c r="AX306" s="3" t="s">
        <v>2673</v>
      </c>
      <c r="AY306" s="3" t="s">
        <v>137</v>
      </c>
      <c r="BA306" s="3" t="s">
        <v>2994</v>
      </c>
      <c r="BB306" s="3" t="s">
        <v>146</v>
      </c>
      <c r="BC306" s="3" t="s">
        <v>198</v>
      </c>
      <c r="BE306" s="3" t="s">
        <v>2674</v>
      </c>
      <c r="BF306" s="3" t="s">
        <v>143</v>
      </c>
      <c r="BH306" s="3" t="s">
        <v>509</v>
      </c>
      <c r="BI306" s="3" t="s">
        <v>146</v>
      </c>
      <c r="BK306" s="3" t="s">
        <v>147</v>
      </c>
      <c r="BL306" s="3">
        <v>201668.19</v>
      </c>
      <c r="BM306" s="3">
        <v>29012.38</v>
      </c>
      <c r="BN306" s="3">
        <v>172655.807</v>
      </c>
      <c r="BO306" s="3">
        <v>19092</v>
      </c>
      <c r="BP306" s="3">
        <v>19410</v>
      </c>
      <c r="BQ306" s="3">
        <v>468</v>
      </c>
      <c r="BR306" s="3" t="s">
        <v>238</v>
      </c>
      <c r="BS306" s="3" t="s">
        <v>239</v>
      </c>
      <c r="BT306" s="3" t="s">
        <v>2996</v>
      </c>
      <c r="BU306" s="3" t="s">
        <v>184</v>
      </c>
      <c r="BV306" s="3" t="s">
        <v>204</v>
      </c>
      <c r="BW306" s="3" t="s">
        <v>204</v>
      </c>
      <c r="BX306" s="4" t="s">
        <v>566</v>
      </c>
    </row>
    <row r="307" spans="1:76" ht="14.25" customHeight="1" x14ac:dyDescent="0.3">
      <c r="A307" s="3" t="s">
        <v>197</v>
      </c>
      <c r="B307" s="3" t="s">
        <v>198</v>
      </c>
      <c r="C307" s="3" t="s">
        <v>315</v>
      </c>
      <c r="D307" s="3" t="s">
        <v>318</v>
      </c>
      <c r="E307" s="3" t="s">
        <v>212</v>
      </c>
      <c r="F307" s="3" t="s">
        <v>601</v>
      </c>
      <c r="G307" s="3" t="s">
        <v>178</v>
      </c>
      <c r="H307" s="3" t="s">
        <v>2997</v>
      </c>
      <c r="I307" s="3" t="s">
        <v>1552</v>
      </c>
      <c r="J307" s="3" t="s">
        <v>184</v>
      </c>
      <c r="O307" s="3" t="s">
        <v>184</v>
      </c>
      <c r="Y307" s="3" t="s">
        <v>184</v>
      </c>
      <c r="Z307" s="3" t="s">
        <v>184</v>
      </c>
      <c r="AB307" s="3" t="s">
        <v>184</v>
      </c>
      <c r="AH307" s="3">
        <v>30</v>
      </c>
      <c r="AI307" s="3" t="s">
        <v>187</v>
      </c>
      <c r="AJ307" s="3" t="s">
        <v>188</v>
      </c>
      <c r="AL307" s="3" t="s">
        <v>190</v>
      </c>
      <c r="AM307" s="3">
        <v>630</v>
      </c>
      <c r="AN307" s="3">
        <v>18900</v>
      </c>
      <c r="AO307" s="3">
        <v>19170</v>
      </c>
      <c r="AP307" s="3">
        <v>18900</v>
      </c>
      <c r="AQ307" s="3" t="s">
        <v>193</v>
      </c>
      <c r="AR307" s="3">
        <v>41667.58</v>
      </c>
      <c r="AS307" s="3">
        <v>175003.84</v>
      </c>
      <c r="AT307" s="3">
        <v>0</v>
      </c>
      <c r="AU307" s="3">
        <v>0</v>
      </c>
      <c r="AV307" s="3">
        <v>175003.84</v>
      </c>
      <c r="AW307" s="3" t="s">
        <v>205</v>
      </c>
      <c r="AX307" s="3" t="s">
        <v>2881</v>
      </c>
      <c r="AY307" s="3" t="s">
        <v>137</v>
      </c>
      <c r="BA307" s="3" t="s">
        <v>2998</v>
      </c>
      <c r="BB307" s="3" t="s">
        <v>146</v>
      </c>
      <c r="BC307" s="3" t="s">
        <v>198</v>
      </c>
      <c r="BT307" s="3" t="s">
        <v>1849</v>
      </c>
      <c r="BU307" s="3" t="s">
        <v>187</v>
      </c>
      <c r="BV307" s="3" t="s">
        <v>277</v>
      </c>
      <c r="BX307" s="4" t="s">
        <v>599</v>
      </c>
    </row>
    <row r="308" spans="1:76" ht="14.25" customHeight="1" x14ac:dyDescent="0.3">
      <c r="A308" s="3" t="s">
        <v>197</v>
      </c>
      <c r="B308" s="3" t="s">
        <v>198</v>
      </c>
      <c r="C308" s="3" t="s">
        <v>315</v>
      </c>
      <c r="D308" s="3" t="s">
        <v>318</v>
      </c>
      <c r="E308" s="3" t="s">
        <v>297</v>
      </c>
      <c r="F308" s="3" t="s">
        <v>327</v>
      </c>
      <c r="G308" s="3" t="s">
        <v>178</v>
      </c>
      <c r="H308" s="3" t="s">
        <v>2999</v>
      </c>
      <c r="I308" s="3" t="s">
        <v>992</v>
      </c>
      <c r="J308" s="3" t="s">
        <v>184</v>
      </c>
      <c r="O308" s="3" t="s">
        <v>184</v>
      </c>
      <c r="U308" s="3" t="s">
        <v>184</v>
      </c>
      <c r="Y308" s="3" t="s">
        <v>184</v>
      </c>
      <c r="Z308" s="3" t="s">
        <v>184</v>
      </c>
      <c r="AI308" s="3" t="s">
        <v>187</v>
      </c>
      <c r="AJ308" s="3" t="s">
        <v>188</v>
      </c>
      <c r="AL308" s="3" t="s">
        <v>518</v>
      </c>
      <c r="AM308" s="3">
        <v>275</v>
      </c>
      <c r="AN308" s="3">
        <v>18975</v>
      </c>
      <c r="AO308" s="3">
        <v>19240</v>
      </c>
      <c r="AP308" s="3">
        <v>18975</v>
      </c>
      <c r="AQ308" s="3" t="s">
        <v>193</v>
      </c>
      <c r="AR308" s="3">
        <v>41832.701000000001</v>
      </c>
      <c r="AS308" s="3">
        <v>146414.45000000001</v>
      </c>
      <c r="AT308" s="3">
        <v>0</v>
      </c>
      <c r="AU308" s="3">
        <v>0</v>
      </c>
      <c r="AV308" s="3">
        <v>146414.45000000001</v>
      </c>
      <c r="AW308" s="3" t="s">
        <v>205</v>
      </c>
      <c r="AX308" s="3" t="s">
        <v>2682</v>
      </c>
      <c r="AY308" s="3" t="s">
        <v>137</v>
      </c>
      <c r="BA308" s="3" t="s">
        <v>3000</v>
      </c>
      <c r="BB308" s="3" t="s">
        <v>146</v>
      </c>
      <c r="BC308" s="3" t="s">
        <v>198</v>
      </c>
      <c r="BD308" s="3" t="s">
        <v>140</v>
      </c>
      <c r="BE308" s="3" t="s">
        <v>2684</v>
      </c>
      <c r="BF308" s="3" t="s">
        <v>143</v>
      </c>
      <c r="BH308" s="3" t="s">
        <v>390</v>
      </c>
      <c r="BI308" s="3" t="s">
        <v>146</v>
      </c>
      <c r="BK308" s="3" t="s">
        <v>147</v>
      </c>
      <c r="BL308" s="3">
        <v>146414.45000000001</v>
      </c>
      <c r="BM308" s="3">
        <v>0</v>
      </c>
      <c r="BN308" s="3">
        <v>146414.45000000001</v>
      </c>
      <c r="BO308" s="3">
        <v>18975</v>
      </c>
      <c r="BP308" s="3">
        <v>19240</v>
      </c>
      <c r="BQ308" s="3">
        <v>275</v>
      </c>
      <c r="BR308" s="3" t="s">
        <v>772</v>
      </c>
      <c r="BS308" s="3" t="s">
        <v>775</v>
      </c>
      <c r="BT308" s="3" t="s">
        <v>3001</v>
      </c>
      <c r="BU308" s="3" t="s">
        <v>184</v>
      </c>
      <c r="BV308" s="3" t="s">
        <v>204</v>
      </c>
      <c r="BW308" s="3" t="s">
        <v>204</v>
      </c>
      <c r="BX308" s="4" t="s">
        <v>325</v>
      </c>
    </row>
    <row r="309" spans="1:76" ht="14.25" customHeight="1" x14ac:dyDescent="0.3">
      <c r="A309" s="3" t="s">
        <v>275</v>
      </c>
      <c r="B309" s="3" t="s">
        <v>276</v>
      </c>
      <c r="C309" s="3" t="s">
        <v>2884</v>
      </c>
      <c r="E309" s="3" t="s">
        <v>297</v>
      </c>
      <c r="F309" s="3" t="s">
        <v>279</v>
      </c>
      <c r="G309" s="3" t="s">
        <v>178</v>
      </c>
      <c r="H309" s="3" t="s">
        <v>3002</v>
      </c>
      <c r="I309" s="3" t="s">
        <v>3003</v>
      </c>
      <c r="J309" s="3" t="s">
        <v>184</v>
      </c>
      <c r="U309" s="3" t="s">
        <v>184</v>
      </c>
      <c r="Y309" s="3" t="s">
        <v>184</v>
      </c>
      <c r="Z309" s="3" t="s">
        <v>184</v>
      </c>
      <c r="AB309" s="3" t="s">
        <v>184</v>
      </c>
      <c r="AH309" s="3">
        <v>0</v>
      </c>
      <c r="AI309" s="3" t="s">
        <v>184</v>
      </c>
      <c r="AJ309" s="3" t="s">
        <v>188</v>
      </c>
      <c r="AL309" s="3" t="s">
        <v>190</v>
      </c>
      <c r="AM309" s="3">
        <v>200</v>
      </c>
      <c r="AN309" s="3">
        <v>13800</v>
      </c>
      <c r="AO309" s="3">
        <v>14026.08</v>
      </c>
      <c r="AP309" s="3">
        <v>13800</v>
      </c>
      <c r="AQ309" s="3" t="s">
        <v>193</v>
      </c>
      <c r="AR309" s="3">
        <v>30423.759999999998</v>
      </c>
      <c r="AS309" s="3">
        <v>78797.538</v>
      </c>
      <c r="AT309" s="3">
        <v>0</v>
      </c>
      <c r="AU309" s="3">
        <v>0</v>
      </c>
      <c r="AV309" s="3">
        <v>78797.538</v>
      </c>
      <c r="AW309" s="3" t="s">
        <v>205</v>
      </c>
      <c r="AX309" s="3" t="s">
        <v>2693</v>
      </c>
      <c r="AY309" s="3" t="s">
        <v>137</v>
      </c>
      <c r="BA309" s="3" t="s">
        <v>3004</v>
      </c>
      <c r="BB309" s="3" t="s">
        <v>146</v>
      </c>
      <c r="BC309" s="3" t="s">
        <v>276</v>
      </c>
      <c r="BE309" s="3" t="s">
        <v>2694</v>
      </c>
      <c r="BF309" s="3" t="s">
        <v>143</v>
      </c>
      <c r="BH309" s="3" t="s">
        <v>390</v>
      </c>
      <c r="BI309" s="3" t="s">
        <v>146</v>
      </c>
      <c r="BK309" s="3" t="s">
        <v>294</v>
      </c>
      <c r="BL309" s="3">
        <v>94922.15</v>
      </c>
      <c r="BM309" s="3">
        <v>0</v>
      </c>
      <c r="BN309" s="3">
        <v>94922.15</v>
      </c>
      <c r="BO309" s="3">
        <v>15870</v>
      </c>
      <c r="BP309" s="3">
        <v>16130</v>
      </c>
      <c r="BQ309" s="3">
        <v>230</v>
      </c>
      <c r="BR309" s="3" t="s">
        <v>155</v>
      </c>
      <c r="BS309" s="3" t="s">
        <v>337</v>
      </c>
      <c r="BT309" s="3" t="s">
        <v>3005</v>
      </c>
      <c r="BU309" s="3" t="s">
        <v>184</v>
      </c>
      <c r="BV309" s="3" t="s">
        <v>204</v>
      </c>
      <c r="BW309" s="3" t="s">
        <v>204</v>
      </c>
      <c r="BX309" s="4" t="s">
        <v>2312</v>
      </c>
    </row>
    <row r="310" spans="1:76" ht="14.25" customHeight="1" x14ac:dyDescent="0.3">
      <c r="A310" s="3" t="s">
        <v>275</v>
      </c>
      <c r="B310" s="3" t="s">
        <v>276</v>
      </c>
      <c r="C310" s="3" t="s">
        <v>2884</v>
      </c>
      <c r="E310" s="3" t="s">
        <v>297</v>
      </c>
      <c r="F310" s="3" t="s">
        <v>279</v>
      </c>
      <c r="G310" s="3" t="s">
        <v>352</v>
      </c>
      <c r="H310" s="3" t="s">
        <v>3002</v>
      </c>
      <c r="I310" s="3" t="s">
        <v>3003</v>
      </c>
      <c r="J310" s="3" t="s">
        <v>184</v>
      </c>
      <c r="U310" s="3" t="s">
        <v>184</v>
      </c>
      <c r="Y310" s="3" t="s">
        <v>184</v>
      </c>
      <c r="Z310" s="3" t="s">
        <v>184</v>
      </c>
      <c r="AB310" s="3" t="s">
        <v>184</v>
      </c>
      <c r="AH310" s="3">
        <v>0</v>
      </c>
      <c r="AI310" s="3" t="s">
        <v>184</v>
      </c>
      <c r="AJ310" s="3" t="s">
        <v>188</v>
      </c>
      <c r="AL310" s="3" t="s">
        <v>190</v>
      </c>
      <c r="AM310" s="3">
        <v>10</v>
      </c>
      <c r="AN310" s="3">
        <v>690</v>
      </c>
      <c r="AO310" s="3">
        <v>701.3</v>
      </c>
      <c r="AP310" s="3">
        <v>690</v>
      </c>
      <c r="AR310" s="3">
        <v>1521.19</v>
      </c>
      <c r="AS310" s="3">
        <v>5476.2839999999997</v>
      </c>
      <c r="AT310" s="3">
        <v>0</v>
      </c>
      <c r="AU310" s="3">
        <v>0</v>
      </c>
      <c r="AV310" s="3">
        <v>5476.2839999999997</v>
      </c>
      <c r="AW310" s="3" t="s">
        <v>205</v>
      </c>
      <c r="AX310" s="3" t="s">
        <v>2693</v>
      </c>
      <c r="AY310" s="3" t="s">
        <v>137</v>
      </c>
      <c r="BA310" s="3" t="s">
        <v>3004</v>
      </c>
      <c r="BB310" s="3" t="s">
        <v>146</v>
      </c>
      <c r="BC310" s="3" t="s">
        <v>276</v>
      </c>
      <c r="BE310" s="3" t="s">
        <v>2694</v>
      </c>
      <c r="BF310" s="3" t="s">
        <v>143</v>
      </c>
      <c r="BH310" s="3" t="s">
        <v>390</v>
      </c>
      <c r="BI310" s="3" t="s">
        <v>146</v>
      </c>
      <c r="BK310" s="3" t="s">
        <v>294</v>
      </c>
      <c r="BL310" s="3">
        <v>94922.15</v>
      </c>
      <c r="BM310" s="3">
        <v>0</v>
      </c>
      <c r="BN310" s="3">
        <v>94922.15</v>
      </c>
      <c r="BO310" s="3">
        <v>15870</v>
      </c>
      <c r="BP310" s="3">
        <v>16130</v>
      </c>
      <c r="BQ310" s="3">
        <v>230</v>
      </c>
      <c r="BR310" s="3" t="s">
        <v>155</v>
      </c>
      <c r="BS310" s="3" t="s">
        <v>337</v>
      </c>
      <c r="BT310" s="3" t="s">
        <v>3006</v>
      </c>
      <c r="BU310" s="3" t="s">
        <v>184</v>
      </c>
      <c r="BV310" s="3" t="s">
        <v>204</v>
      </c>
      <c r="BW310" s="3" t="s">
        <v>204</v>
      </c>
      <c r="BX310" s="4" t="s">
        <v>2312</v>
      </c>
    </row>
    <row r="311" spans="1:76" ht="14.25" customHeight="1" x14ac:dyDescent="0.3">
      <c r="A311" s="3" t="s">
        <v>275</v>
      </c>
      <c r="B311" s="3" t="s">
        <v>276</v>
      </c>
      <c r="C311" s="3" t="s">
        <v>2884</v>
      </c>
      <c r="E311" s="3" t="s">
        <v>297</v>
      </c>
      <c r="F311" s="3" t="s">
        <v>279</v>
      </c>
      <c r="G311" s="3" t="s">
        <v>358</v>
      </c>
      <c r="H311" s="3" t="s">
        <v>3002</v>
      </c>
      <c r="I311" s="3" t="s">
        <v>3003</v>
      </c>
      <c r="J311" s="3" t="s">
        <v>184</v>
      </c>
      <c r="U311" s="3" t="s">
        <v>184</v>
      </c>
      <c r="Y311" s="3" t="s">
        <v>184</v>
      </c>
      <c r="Z311" s="3" t="s">
        <v>184</v>
      </c>
      <c r="AB311" s="3" t="s">
        <v>184</v>
      </c>
      <c r="AH311" s="3">
        <v>0</v>
      </c>
      <c r="AI311" s="3" t="s">
        <v>184</v>
      </c>
      <c r="AJ311" s="3" t="s">
        <v>188</v>
      </c>
      <c r="AL311" s="3" t="s">
        <v>190</v>
      </c>
      <c r="AM311" s="3">
        <v>10</v>
      </c>
      <c r="AN311" s="3">
        <v>690</v>
      </c>
      <c r="AO311" s="3">
        <v>701.3</v>
      </c>
      <c r="AP311" s="3">
        <v>690</v>
      </c>
      <c r="AR311" s="3">
        <v>1521.19</v>
      </c>
      <c r="AS311" s="3">
        <v>5324.165</v>
      </c>
      <c r="AT311" s="3">
        <v>0</v>
      </c>
      <c r="AU311" s="3">
        <v>0</v>
      </c>
      <c r="AV311" s="3">
        <v>5324.165</v>
      </c>
      <c r="AW311" s="3" t="s">
        <v>205</v>
      </c>
      <c r="AX311" s="3" t="s">
        <v>2693</v>
      </c>
      <c r="AY311" s="3" t="s">
        <v>137</v>
      </c>
      <c r="BA311" s="3" t="s">
        <v>3004</v>
      </c>
      <c r="BB311" s="3" t="s">
        <v>146</v>
      </c>
      <c r="BC311" s="3" t="s">
        <v>276</v>
      </c>
      <c r="BE311" s="3" t="s">
        <v>2694</v>
      </c>
      <c r="BF311" s="3" t="s">
        <v>143</v>
      </c>
      <c r="BH311" s="3" t="s">
        <v>390</v>
      </c>
      <c r="BI311" s="3" t="s">
        <v>146</v>
      </c>
      <c r="BK311" s="3" t="s">
        <v>294</v>
      </c>
      <c r="BL311" s="3">
        <v>94922.15</v>
      </c>
      <c r="BM311" s="3">
        <v>0</v>
      </c>
      <c r="BN311" s="3">
        <v>94922.15</v>
      </c>
      <c r="BO311" s="3">
        <v>15870</v>
      </c>
      <c r="BP311" s="3">
        <v>16130</v>
      </c>
      <c r="BQ311" s="3">
        <v>230</v>
      </c>
      <c r="BR311" s="3" t="s">
        <v>155</v>
      </c>
      <c r="BS311" s="3" t="s">
        <v>337</v>
      </c>
      <c r="BT311" s="3" t="s">
        <v>3007</v>
      </c>
      <c r="BU311" s="3" t="s">
        <v>184</v>
      </c>
      <c r="BV311" s="3" t="s">
        <v>204</v>
      </c>
      <c r="BW311" s="3" t="s">
        <v>204</v>
      </c>
      <c r="BX311" s="4" t="s">
        <v>2312</v>
      </c>
    </row>
    <row r="312" spans="1:76" ht="14.25" customHeight="1" x14ac:dyDescent="0.3">
      <c r="A312" s="3" t="s">
        <v>275</v>
      </c>
      <c r="B312" s="3" t="s">
        <v>276</v>
      </c>
      <c r="C312" s="3" t="s">
        <v>2884</v>
      </c>
      <c r="E312" s="3" t="s">
        <v>297</v>
      </c>
      <c r="F312" s="3" t="s">
        <v>279</v>
      </c>
      <c r="G312" s="3" t="s">
        <v>370</v>
      </c>
      <c r="H312" s="3" t="s">
        <v>3002</v>
      </c>
      <c r="I312" s="3" t="s">
        <v>3003</v>
      </c>
      <c r="J312" s="3" t="s">
        <v>184</v>
      </c>
      <c r="U312" s="3" t="s">
        <v>184</v>
      </c>
      <c r="Y312" s="3" t="s">
        <v>184</v>
      </c>
      <c r="Z312" s="3" t="s">
        <v>184</v>
      </c>
      <c r="AB312" s="3" t="s">
        <v>184</v>
      </c>
      <c r="AH312" s="3">
        <v>0</v>
      </c>
      <c r="AI312" s="3" t="s">
        <v>184</v>
      </c>
      <c r="AJ312" s="3" t="s">
        <v>188</v>
      </c>
      <c r="AL312" s="3" t="s">
        <v>190</v>
      </c>
      <c r="AM312" s="3">
        <v>10</v>
      </c>
      <c r="AN312" s="3">
        <v>690</v>
      </c>
      <c r="AO312" s="3">
        <v>701.3</v>
      </c>
      <c r="AP312" s="3">
        <v>690</v>
      </c>
      <c r="AR312" s="3">
        <v>1521.19</v>
      </c>
      <c r="AS312" s="3">
        <v>5324.1629999999996</v>
      </c>
      <c r="AT312" s="3">
        <v>0</v>
      </c>
      <c r="AU312" s="3">
        <v>0</v>
      </c>
      <c r="AV312" s="3">
        <v>5324.1629999999996</v>
      </c>
      <c r="AW312" s="3" t="s">
        <v>205</v>
      </c>
      <c r="AX312" s="3" t="s">
        <v>2693</v>
      </c>
      <c r="AY312" s="3" t="s">
        <v>137</v>
      </c>
      <c r="BA312" s="3" t="s">
        <v>3004</v>
      </c>
      <c r="BB312" s="3" t="s">
        <v>146</v>
      </c>
      <c r="BC312" s="3" t="s">
        <v>276</v>
      </c>
      <c r="BE312" s="3" t="s">
        <v>2694</v>
      </c>
      <c r="BF312" s="3" t="s">
        <v>143</v>
      </c>
      <c r="BH312" s="3" t="s">
        <v>390</v>
      </c>
      <c r="BI312" s="3" t="s">
        <v>146</v>
      </c>
      <c r="BK312" s="3" t="s">
        <v>294</v>
      </c>
      <c r="BL312" s="3">
        <v>94922.15</v>
      </c>
      <c r="BM312" s="3">
        <v>0</v>
      </c>
      <c r="BN312" s="3">
        <v>94922.15</v>
      </c>
      <c r="BO312" s="3">
        <v>15870</v>
      </c>
      <c r="BP312" s="3">
        <v>16130</v>
      </c>
      <c r="BQ312" s="3">
        <v>230</v>
      </c>
      <c r="BR312" s="3" t="s">
        <v>155</v>
      </c>
      <c r="BS312" s="3" t="s">
        <v>337</v>
      </c>
      <c r="BT312" s="3" t="s">
        <v>3008</v>
      </c>
      <c r="BU312" s="3" t="s">
        <v>184</v>
      </c>
      <c r="BV312" s="3" t="s">
        <v>204</v>
      </c>
      <c r="BW312" s="3" t="s">
        <v>204</v>
      </c>
      <c r="BX312" s="4" t="s">
        <v>2312</v>
      </c>
    </row>
    <row r="313" spans="1:76" ht="14.25" customHeight="1" x14ac:dyDescent="0.3">
      <c r="A313" s="3" t="s">
        <v>197</v>
      </c>
      <c r="B313" s="3" t="s">
        <v>198</v>
      </c>
      <c r="C313" s="3" t="s">
        <v>315</v>
      </c>
      <c r="D313" s="3" t="s">
        <v>318</v>
      </c>
      <c r="E313" s="3" t="s">
        <v>297</v>
      </c>
      <c r="F313" s="3" t="s">
        <v>271</v>
      </c>
      <c r="G313" s="3" t="s">
        <v>178</v>
      </c>
      <c r="H313" s="3" t="s">
        <v>3009</v>
      </c>
      <c r="I313" s="3" t="s">
        <v>2773</v>
      </c>
      <c r="J313" s="3" t="s">
        <v>184</v>
      </c>
      <c r="Y313" s="3" t="s">
        <v>184</v>
      </c>
      <c r="Z313" s="3" t="s">
        <v>184</v>
      </c>
      <c r="AB313" s="3" t="s">
        <v>184</v>
      </c>
      <c r="AI313" s="3" t="s">
        <v>187</v>
      </c>
      <c r="AJ313" s="3" t="s">
        <v>188</v>
      </c>
      <c r="AL313" s="3" t="s">
        <v>190</v>
      </c>
      <c r="AM313" s="3">
        <v>20</v>
      </c>
      <c r="AN313" s="3">
        <v>20000</v>
      </c>
      <c r="AO313" s="3">
        <v>20070</v>
      </c>
      <c r="AP313" s="3">
        <v>20000</v>
      </c>
      <c r="AQ313" s="3" t="s">
        <v>193</v>
      </c>
      <c r="AR313" s="3">
        <v>44092.438000000002</v>
      </c>
      <c r="AS313" s="3">
        <v>116933.148</v>
      </c>
      <c r="AT313" s="3">
        <v>0</v>
      </c>
      <c r="AU313" s="3">
        <v>0</v>
      </c>
      <c r="AV313" s="3">
        <v>116933.148</v>
      </c>
      <c r="AW313" s="3" t="s">
        <v>205</v>
      </c>
      <c r="AX313" s="3" t="s">
        <v>2288</v>
      </c>
      <c r="AY313" s="3" t="s">
        <v>137</v>
      </c>
      <c r="BA313" s="3" t="s">
        <v>3010</v>
      </c>
      <c r="BB313" s="3" t="s">
        <v>146</v>
      </c>
      <c r="BC313" s="3" t="s">
        <v>198</v>
      </c>
      <c r="BD313" s="3" t="s">
        <v>140</v>
      </c>
      <c r="BE313" s="3" t="s">
        <v>2702</v>
      </c>
      <c r="BF313" s="3" t="s">
        <v>143</v>
      </c>
      <c r="BH313" s="3" t="s">
        <v>390</v>
      </c>
      <c r="BI313" s="3" t="s">
        <v>146</v>
      </c>
      <c r="BK313" s="3" t="s">
        <v>556</v>
      </c>
      <c r="BL313" s="3">
        <v>143388.60999999999</v>
      </c>
      <c r="BM313" s="3">
        <v>26455.46</v>
      </c>
      <c r="BN313" s="3">
        <v>116933.148</v>
      </c>
      <c r="BO313" s="3">
        <v>20000</v>
      </c>
      <c r="BP313" s="3">
        <v>20070</v>
      </c>
      <c r="BQ313" s="3">
        <v>20</v>
      </c>
      <c r="BR313" s="3" t="s">
        <v>155</v>
      </c>
      <c r="BS313" s="3" t="s">
        <v>337</v>
      </c>
      <c r="BT313" s="3" t="s">
        <v>3011</v>
      </c>
      <c r="BU313" s="3" t="s">
        <v>184</v>
      </c>
      <c r="BV313" s="3" t="s">
        <v>204</v>
      </c>
      <c r="BW313" s="3" t="s">
        <v>204</v>
      </c>
      <c r="BX313" s="4" t="s">
        <v>266</v>
      </c>
    </row>
    <row r="314" spans="1:76" ht="14.25" customHeight="1" x14ac:dyDescent="0.3"/>
    <row r="315" spans="1:76" ht="14.25" customHeight="1" x14ac:dyDescent="0.3"/>
    <row r="316" spans="1:76" ht="14.25" customHeight="1" x14ac:dyDescent="0.3"/>
    <row r="317" spans="1:76" ht="14.25" customHeight="1" x14ac:dyDescent="0.3"/>
    <row r="318" spans="1:76" ht="14.25" customHeight="1" x14ac:dyDescent="0.3"/>
    <row r="319" spans="1:76" ht="14.25" customHeight="1" x14ac:dyDescent="0.3"/>
    <row r="320" spans="1:76"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BX2" r:id="rId1" xr:uid="{00000000-0004-0000-0200-000000000000}"/>
    <hyperlink ref="BX3" r:id="rId2" xr:uid="{00000000-0004-0000-0200-000001000000}"/>
    <hyperlink ref="BX4" r:id="rId3" xr:uid="{00000000-0004-0000-0200-000002000000}"/>
    <hyperlink ref="BX5" r:id="rId4" xr:uid="{00000000-0004-0000-0200-000003000000}"/>
    <hyperlink ref="BX6" r:id="rId5" xr:uid="{00000000-0004-0000-0200-000004000000}"/>
    <hyperlink ref="BX7" r:id="rId6" xr:uid="{00000000-0004-0000-0200-000005000000}"/>
    <hyperlink ref="BX8" r:id="rId7" xr:uid="{00000000-0004-0000-0200-000006000000}"/>
    <hyperlink ref="BX9" r:id="rId8" xr:uid="{00000000-0004-0000-0200-000007000000}"/>
    <hyperlink ref="BX10" r:id="rId9" xr:uid="{00000000-0004-0000-0200-000008000000}"/>
    <hyperlink ref="BX11" r:id="rId10" xr:uid="{00000000-0004-0000-0200-000009000000}"/>
    <hyperlink ref="BX12" r:id="rId11" xr:uid="{00000000-0004-0000-0200-00000A000000}"/>
    <hyperlink ref="BX13" r:id="rId12" xr:uid="{00000000-0004-0000-0200-00000B000000}"/>
    <hyperlink ref="BX14" r:id="rId13" xr:uid="{00000000-0004-0000-0200-00000C000000}"/>
    <hyperlink ref="BX15" r:id="rId14" xr:uid="{00000000-0004-0000-0200-00000D000000}"/>
    <hyperlink ref="BX16" r:id="rId15" xr:uid="{00000000-0004-0000-0200-00000E000000}"/>
    <hyperlink ref="BX17" r:id="rId16" xr:uid="{00000000-0004-0000-0200-00000F000000}"/>
    <hyperlink ref="BX18" r:id="rId17" xr:uid="{00000000-0004-0000-0200-000010000000}"/>
    <hyperlink ref="BX19" r:id="rId18" xr:uid="{00000000-0004-0000-0200-000011000000}"/>
    <hyperlink ref="BX20" r:id="rId19" xr:uid="{00000000-0004-0000-0200-000012000000}"/>
    <hyperlink ref="BX21" r:id="rId20" xr:uid="{00000000-0004-0000-0200-000013000000}"/>
    <hyperlink ref="BX22" r:id="rId21" xr:uid="{00000000-0004-0000-0200-000014000000}"/>
    <hyperlink ref="BX23" r:id="rId22" xr:uid="{00000000-0004-0000-0200-000015000000}"/>
    <hyperlink ref="BX24" r:id="rId23" xr:uid="{00000000-0004-0000-0200-000016000000}"/>
    <hyperlink ref="BX25" r:id="rId24" xr:uid="{00000000-0004-0000-0200-000017000000}"/>
    <hyperlink ref="BX26" r:id="rId25" xr:uid="{00000000-0004-0000-0200-000018000000}"/>
    <hyperlink ref="BX27" r:id="rId26" xr:uid="{00000000-0004-0000-0200-000019000000}"/>
    <hyperlink ref="BX28" r:id="rId27" xr:uid="{00000000-0004-0000-0200-00001A000000}"/>
    <hyperlink ref="BX29" r:id="rId28" xr:uid="{00000000-0004-0000-0200-00001B000000}"/>
    <hyperlink ref="BX30" r:id="rId29" xr:uid="{00000000-0004-0000-0200-00001C000000}"/>
    <hyperlink ref="BX31" r:id="rId30" xr:uid="{00000000-0004-0000-0200-00001D000000}"/>
    <hyperlink ref="BX32" r:id="rId31" xr:uid="{00000000-0004-0000-0200-00001E000000}"/>
    <hyperlink ref="BX33" r:id="rId32" xr:uid="{00000000-0004-0000-0200-00001F000000}"/>
    <hyperlink ref="BX34" r:id="rId33" xr:uid="{00000000-0004-0000-0200-000020000000}"/>
    <hyperlink ref="BX35" r:id="rId34" xr:uid="{00000000-0004-0000-0200-000021000000}"/>
    <hyperlink ref="BX36" r:id="rId35" xr:uid="{00000000-0004-0000-0200-000022000000}"/>
    <hyperlink ref="BX37" r:id="rId36" xr:uid="{00000000-0004-0000-0200-000023000000}"/>
    <hyperlink ref="BX38" r:id="rId37" xr:uid="{00000000-0004-0000-0200-000024000000}"/>
    <hyperlink ref="BX39" r:id="rId38" xr:uid="{00000000-0004-0000-0200-000025000000}"/>
    <hyperlink ref="BX40" r:id="rId39" xr:uid="{00000000-0004-0000-0200-000026000000}"/>
    <hyperlink ref="BX41" r:id="rId40" xr:uid="{00000000-0004-0000-0200-000027000000}"/>
    <hyperlink ref="BX42" r:id="rId41" xr:uid="{00000000-0004-0000-0200-000028000000}"/>
    <hyperlink ref="BX43" r:id="rId42" xr:uid="{00000000-0004-0000-0200-000029000000}"/>
    <hyperlink ref="BX44" r:id="rId43" xr:uid="{00000000-0004-0000-0200-00002A000000}"/>
    <hyperlink ref="BX45" r:id="rId44" xr:uid="{00000000-0004-0000-0200-00002B000000}"/>
    <hyperlink ref="BX46" r:id="rId45" xr:uid="{00000000-0004-0000-0200-00002C000000}"/>
    <hyperlink ref="BX47" r:id="rId46" xr:uid="{00000000-0004-0000-0200-00002D000000}"/>
    <hyperlink ref="BX48" r:id="rId47" xr:uid="{00000000-0004-0000-0200-00002E000000}"/>
    <hyperlink ref="BX49" r:id="rId48" xr:uid="{00000000-0004-0000-0200-00002F000000}"/>
    <hyperlink ref="BX50" r:id="rId49" xr:uid="{00000000-0004-0000-0200-000030000000}"/>
    <hyperlink ref="BX51" r:id="rId50" xr:uid="{00000000-0004-0000-0200-000031000000}"/>
    <hyperlink ref="BX52" r:id="rId51" xr:uid="{00000000-0004-0000-0200-000032000000}"/>
    <hyperlink ref="BX53" r:id="rId52" xr:uid="{00000000-0004-0000-0200-000033000000}"/>
    <hyperlink ref="BX54" r:id="rId53" xr:uid="{00000000-0004-0000-0200-000034000000}"/>
    <hyperlink ref="BX55" r:id="rId54" xr:uid="{00000000-0004-0000-0200-000035000000}"/>
    <hyperlink ref="BX56" r:id="rId55" xr:uid="{00000000-0004-0000-0200-000036000000}"/>
    <hyperlink ref="BX57" r:id="rId56" xr:uid="{00000000-0004-0000-0200-000037000000}"/>
    <hyperlink ref="BX58" r:id="rId57" xr:uid="{00000000-0004-0000-0200-000038000000}"/>
    <hyperlink ref="BX59" r:id="rId58" xr:uid="{00000000-0004-0000-0200-000039000000}"/>
    <hyperlink ref="BX60" r:id="rId59" xr:uid="{00000000-0004-0000-0200-00003A000000}"/>
    <hyperlink ref="BX61" r:id="rId60" xr:uid="{00000000-0004-0000-0200-00003B000000}"/>
    <hyperlink ref="BX62" r:id="rId61" xr:uid="{00000000-0004-0000-0200-00003C000000}"/>
    <hyperlink ref="BX63" r:id="rId62" xr:uid="{00000000-0004-0000-0200-00003D000000}"/>
    <hyperlink ref="BX64" r:id="rId63" xr:uid="{00000000-0004-0000-0200-00003E000000}"/>
    <hyperlink ref="BX65" r:id="rId64" xr:uid="{00000000-0004-0000-0200-00003F000000}"/>
    <hyperlink ref="BX66" r:id="rId65" xr:uid="{00000000-0004-0000-0200-000040000000}"/>
    <hyperlink ref="BX67" r:id="rId66" xr:uid="{00000000-0004-0000-0200-000041000000}"/>
    <hyperlink ref="BX68" r:id="rId67" xr:uid="{00000000-0004-0000-0200-000042000000}"/>
    <hyperlink ref="BX69" r:id="rId68" xr:uid="{00000000-0004-0000-0200-000043000000}"/>
    <hyperlink ref="BX70" r:id="rId69" xr:uid="{00000000-0004-0000-0200-000044000000}"/>
    <hyperlink ref="BX71" r:id="rId70" xr:uid="{00000000-0004-0000-0200-000045000000}"/>
    <hyperlink ref="BX72" r:id="rId71" xr:uid="{00000000-0004-0000-0200-000046000000}"/>
    <hyperlink ref="BX73" r:id="rId72" xr:uid="{00000000-0004-0000-0200-000047000000}"/>
    <hyperlink ref="BX74" r:id="rId73" xr:uid="{00000000-0004-0000-0200-000048000000}"/>
    <hyperlink ref="BX75" r:id="rId74" xr:uid="{00000000-0004-0000-0200-000049000000}"/>
    <hyperlink ref="BX76" r:id="rId75" xr:uid="{00000000-0004-0000-0200-00004A000000}"/>
    <hyperlink ref="BX77" r:id="rId76" xr:uid="{00000000-0004-0000-0200-00004B000000}"/>
    <hyperlink ref="BX78" r:id="rId77" xr:uid="{00000000-0004-0000-0200-00004C000000}"/>
    <hyperlink ref="BX79" r:id="rId78" xr:uid="{00000000-0004-0000-0200-00004D000000}"/>
    <hyperlink ref="BX80" r:id="rId79" xr:uid="{00000000-0004-0000-0200-00004E000000}"/>
    <hyperlink ref="BX81" r:id="rId80" xr:uid="{00000000-0004-0000-0200-00004F000000}"/>
    <hyperlink ref="BX82" r:id="rId81" xr:uid="{00000000-0004-0000-0200-000050000000}"/>
    <hyperlink ref="BX83" r:id="rId82" xr:uid="{00000000-0004-0000-0200-000051000000}"/>
    <hyperlink ref="BX84" r:id="rId83" xr:uid="{00000000-0004-0000-0200-000052000000}"/>
    <hyperlink ref="BX85" r:id="rId84" xr:uid="{00000000-0004-0000-0200-000053000000}"/>
    <hyperlink ref="BX86" r:id="rId85" xr:uid="{00000000-0004-0000-0200-000054000000}"/>
    <hyperlink ref="BX87" r:id="rId86" xr:uid="{00000000-0004-0000-0200-000055000000}"/>
    <hyperlink ref="BX88" r:id="rId87" xr:uid="{00000000-0004-0000-0200-000056000000}"/>
    <hyperlink ref="BX89" r:id="rId88" xr:uid="{00000000-0004-0000-0200-000057000000}"/>
    <hyperlink ref="BX90" r:id="rId89" xr:uid="{00000000-0004-0000-0200-000058000000}"/>
    <hyperlink ref="BX91" r:id="rId90" xr:uid="{00000000-0004-0000-0200-000059000000}"/>
    <hyperlink ref="BX92" r:id="rId91" xr:uid="{00000000-0004-0000-0200-00005A000000}"/>
    <hyperlink ref="BX93" r:id="rId92" xr:uid="{00000000-0004-0000-0200-00005B000000}"/>
    <hyperlink ref="BX94" r:id="rId93" xr:uid="{00000000-0004-0000-0200-00005C000000}"/>
    <hyperlink ref="BX95" r:id="rId94" xr:uid="{00000000-0004-0000-0200-00005D000000}"/>
    <hyperlink ref="BX96" r:id="rId95" xr:uid="{00000000-0004-0000-0200-00005E000000}"/>
    <hyperlink ref="BX97" r:id="rId96" xr:uid="{00000000-0004-0000-0200-00005F000000}"/>
    <hyperlink ref="BX98" r:id="rId97" xr:uid="{00000000-0004-0000-0200-000060000000}"/>
    <hyperlink ref="BX99" r:id="rId98" xr:uid="{00000000-0004-0000-0200-000061000000}"/>
    <hyperlink ref="BX100" r:id="rId99" xr:uid="{00000000-0004-0000-0200-000062000000}"/>
    <hyperlink ref="BX101" r:id="rId100" xr:uid="{00000000-0004-0000-0200-000063000000}"/>
    <hyperlink ref="BX102" r:id="rId101" xr:uid="{00000000-0004-0000-0200-000064000000}"/>
    <hyperlink ref="BX103" r:id="rId102" xr:uid="{00000000-0004-0000-0200-000065000000}"/>
    <hyperlink ref="BX104" r:id="rId103" xr:uid="{00000000-0004-0000-0200-000066000000}"/>
    <hyperlink ref="BX105" r:id="rId104" xr:uid="{00000000-0004-0000-0200-000067000000}"/>
    <hyperlink ref="BX106" r:id="rId105" xr:uid="{00000000-0004-0000-0200-000068000000}"/>
    <hyperlink ref="BX107" r:id="rId106" xr:uid="{00000000-0004-0000-0200-000069000000}"/>
    <hyperlink ref="BX108" r:id="rId107" xr:uid="{00000000-0004-0000-0200-00006A000000}"/>
    <hyperlink ref="BX109" r:id="rId108" xr:uid="{00000000-0004-0000-0200-00006B000000}"/>
    <hyperlink ref="BX110" r:id="rId109" xr:uid="{00000000-0004-0000-0200-00006C000000}"/>
    <hyperlink ref="BX111" r:id="rId110" xr:uid="{00000000-0004-0000-0200-00006D000000}"/>
    <hyperlink ref="BX112" r:id="rId111" xr:uid="{00000000-0004-0000-0200-00006E000000}"/>
    <hyperlink ref="BX113" r:id="rId112" xr:uid="{00000000-0004-0000-0200-00006F000000}"/>
    <hyperlink ref="BX114" r:id="rId113" xr:uid="{00000000-0004-0000-0200-000070000000}"/>
    <hyperlink ref="BX115" r:id="rId114" xr:uid="{00000000-0004-0000-0200-000071000000}"/>
    <hyperlink ref="BX116" r:id="rId115" xr:uid="{00000000-0004-0000-0200-000072000000}"/>
    <hyperlink ref="BX117" r:id="rId116" xr:uid="{00000000-0004-0000-0200-000073000000}"/>
    <hyperlink ref="BX118" r:id="rId117" xr:uid="{00000000-0004-0000-0200-000074000000}"/>
    <hyperlink ref="BX119" r:id="rId118" xr:uid="{00000000-0004-0000-0200-000075000000}"/>
    <hyperlink ref="BX120" r:id="rId119" xr:uid="{00000000-0004-0000-0200-000076000000}"/>
    <hyperlink ref="BX121" r:id="rId120" xr:uid="{00000000-0004-0000-0200-000077000000}"/>
    <hyperlink ref="BX122" r:id="rId121" xr:uid="{00000000-0004-0000-0200-000078000000}"/>
    <hyperlink ref="BX123" r:id="rId122" xr:uid="{00000000-0004-0000-0200-000079000000}"/>
    <hyperlink ref="BX124" r:id="rId123" xr:uid="{00000000-0004-0000-0200-00007A000000}"/>
    <hyperlink ref="BX125" r:id="rId124" xr:uid="{00000000-0004-0000-0200-00007B000000}"/>
    <hyperlink ref="BX126" r:id="rId125" xr:uid="{00000000-0004-0000-0200-00007C000000}"/>
    <hyperlink ref="BX127" r:id="rId126" xr:uid="{00000000-0004-0000-0200-00007D000000}"/>
    <hyperlink ref="BX128" r:id="rId127" xr:uid="{00000000-0004-0000-0200-00007E000000}"/>
    <hyperlink ref="BX129" r:id="rId128" xr:uid="{00000000-0004-0000-0200-00007F000000}"/>
    <hyperlink ref="BX130" r:id="rId129" xr:uid="{00000000-0004-0000-0200-000080000000}"/>
    <hyperlink ref="BX131" r:id="rId130" xr:uid="{00000000-0004-0000-0200-000081000000}"/>
    <hyperlink ref="BX132" r:id="rId131" xr:uid="{00000000-0004-0000-0200-000082000000}"/>
    <hyperlink ref="BX133" r:id="rId132" xr:uid="{00000000-0004-0000-0200-000083000000}"/>
    <hyperlink ref="BX134" r:id="rId133" xr:uid="{00000000-0004-0000-0200-000084000000}"/>
    <hyperlink ref="BX135" r:id="rId134" xr:uid="{00000000-0004-0000-0200-000085000000}"/>
    <hyperlink ref="BX136" r:id="rId135" xr:uid="{00000000-0004-0000-0200-000086000000}"/>
    <hyperlink ref="BX137" r:id="rId136" xr:uid="{00000000-0004-0000-0200-000087000000}"/>
    <hyperlink ref="BX138" r:id="rId137" xr:uid="{00000000-0004-0000-0200-000088000000}"/>
    <hyperlink ref="BX139" r:id="rId138" xr:uid="{00000000-0004-0000-0200-000089000000}"/>
    <hyperlink ref="BX140" r:id="rId139" xr:uid="{00000000-0004-0000-0200-00008A000000}"/>
    <hyperlink ref="BX141" r:id="rId140" xr:uid="{00000000-0004-0000-0200-00008B000000}"/>
    <hyperlink ref="BX142" r:id="rId141" xr:uid="{00000000-0004-0000-0200-00008C000000}"/>
    <hyperlink ref="BX143" r:id="rId142" xr:uid="{00000000-0004-0000-0200-00008D000000}"/>
    <hyperlink ref="BX144" r:id="rId143" xr:uid="{00000000-0004-0000-0200-00008E000000}"/>
    <hyperlink ref="BX145" r:id="rId144" xr:uid="{00000000-0004-0000-0200-00008F000000}"/>
    <hyperlink ref="BX146" r:id="rId145" xr:uid="{00000000-0004-0000-0200-000090000000}"/>
    <hyperlink ref="BX147" r:id="rId146" xr:uid="{00000000-0004-0000-0200-000091000000}"/>
    <hyperlink ref="BX148" r:id="rId147" xr:uid="{00000000-0004-0000-0200-000092000000}"/>
    <hyperlink ref="BX149" r:id="rId148" xr:uid="{00000000-0004-0000-0200-000093000000}"/>
    <hyperlink ref="BX150" r:id="rId149" xr:uid="{00000000-0004-0000-0200-000094000000}"/>
    <hyperlink ref="BX151" r:id="rId150" xr:uid="{00000000-0004-0000-0200-000095000000}"/>
    <hyperlink ref="BX152" r:id="rId151" xr:uid="{00000000-0004-0000-0200-000096000000}"/>
    <hyperlink ref="BX153" r:id="rId152" xr:uid="{00000000-0004-0000-0200-000097000000}"/>
    <hyperlink ref="BX154" r:id="rId153" xr:uid="{00000000-0004-0000-0200-000098000000}"/>
    <hyperlink ref="BX155" r:id="rId154" xr:uid="{00000000-0004-0000-0200-000099000000}"/>
    <hyperlink ref="BX156" r:id="rId155" xr:uid="{00000000-0004-0000-0200-00009A000000}"/>
    <hyperlink ref="BX157" r:id="rId156" xr:uid="{00000000-0004-0000-0200-00009B000000}"/>
    <hyperlink ref="BX158" r:id="rId157" xr:uid="{00000000-0004-0000-0200-00009C000000}"/>
    <hyperlink ref="BX159" r:id="rId158" xr:uid="{00000000-0004-0000-0200-00009D000000}"/>
    <hyperlink ref="BX160" r:id="rId159" xr:uid="{00000000-0004-0000-0200-00009E000000}"/>
    <hyperlink ref="BX161" r:id="rId160" xr:uid="{00000000-0004-0000-0200-00009F000000}"/>
    <hyperlink ref="BX162" r:id="rId161" xr:uid="{00000000-0004-0000-0200-0000A0000000}"/>
    <hyperlink ref="BX163" r:id="rId162" xr:uid="{00000000-0004-0000-0200-0000A1000000}"/>
    <hyperlink ref="BX164" r:id="rId163" xr:uid="{00000000-0004-0000-0200-0000A2000000}"/>
    <hyperlink ref="BX165" r:id="rId164" xr:uid="{00000000-0004-0000-0200-0000A3000000}"/>
    <hyperlink ref="BX166" r:id="rId165" xr:uid="{00000000-0004-0000-0200-0000A4000000}"/>
    <hyperlink ref="BX167" r:id="rId166" xr:uid="{00000000-0004-0000-0200-0000A5000000}"/>
    <hyperlink ref="BX168" r:id="rId167" xr:uid="{00000000-0004-0000-0200-0000A6000000}"/>
    <hyperlink ref="BX169" r:id="rId168" xr:uid="{00000000-0004-0000-0200-0000A7000000}"/>
    <hyperlink ref="BX170" r:id="rId169" xr:uid="{00000000-0004-0000-0200-0000A8000000}"/>
    <hyperlink ref="BX171" r:id="rId170" xr:uid="{00000000-0004-0000-0200-0000A9000000}"/>
    <hyperlink ref="BX172" r:id="rId171" xr:uid="{00000000-0004-0000-0200-0000AA000000}"/>
    <hyperlink ref="BX173" r:id="rId172" xr:uid="{00000000-0004-0000-0200-0000AB000000}"/>
    <hyperlink ref="BX174" r:id="rId173" xr:uid="{00000000-0004-0000-0200-0000AC000000}"/>
    <hyperlink ref="BX175" r:id="rId174" xr:uid="{00000000-0004-0000-0200-0000AD000000}"/>
    <hyperlink ref="BX176" r:id="rId175" xr:uid="{00000000-0004-0000-0200-0000AE000000}"/>
    <hyperlink ref="BX177" r:id="rId176" xr:uid="{00000000-0004-0000-0200-0000AF000000}"/>
    <hyperlink ref="BX178" r:id="rId177" xr:uid="{00000000-0004-0000-0200-0000B0000000}"/>
    <hyperlink ref="BX179" r:id="rId178" xr:uid="{00000000-0004-0000-0200-0000B1000000}"/>
    <hyperlink ref="BX180" r:id="rId179" xr:uid="{00000000-0004-0000-0200-0000B2000000}"/>
    <hyperlink ref="BX181" r:id="rId180" xr:uid="{00000000-0004-0000-0200-0000B3000000}"/>
    <hyperlink ref="BX182" r:id="rId181" xr:uid="{00000000-0004-0000-0200-0000B4000000}"/>
    <hyperlink ref="BX183" r:id="rId182" xr:uid="{00000000-0004-0000-0200-0000B5000000}"/>
    <hyperlink ref="BX184" r:id="rId183" xr:uid="{00000000-0004-0000-0200-0000B6000000}"/>
    <hyperlink ref="BX185" r:id="rId184" xr:uid="{00000000-0004-0000-0200-0000B7000000}"/>
    <hyperlink ref="BX186" r:id="rId185" xr:uid="{00000000-0004-0000-0200-0000B8000000}"/>
    <hyperlink ref="BX187" r:id="rId186" xr:uid="{00000000-0004-0000-0200-0000B9000000}"/>
    <hyperlink ref="BX188" r:id="rId187" xr:uid="{00000000-0004-0000-0200-0000BA000000}"/>
    <hyperlink ref="BX189" r:id="rId188" xr:uid="{00000000-0004-0000-0200-0000BB000000}"/>
    <hyperlink ref="BX190" r:id="rId189" xr:uid="{00000000-0004-0000-0200-0000BC000000}"/>
    <hyperlink ref="BX191" r:id="rId190" xr:uid="{00000000-0004-0000-0200-0000BD000000}"/>
    <hyperlink ref="BX192" r:id="rId191" xr:uid="{00000000-0004-0000-0200-0000BE000000}"/>
    <hyperlink ref="BX193" r:id="rId192" xr:uid="{00000000-0004-0000-0200-0000BF000000}"/>
    <hyperlink ref="BX194" r:id="rId193" xr:uid="{00000000-0004-0000-0200-0000C0000000}"/>
    <hyperlink ref="BX195" r:id="rId194" xr:uid="{00000000-0004-0000-0200-0000C1000000}"/>
    <hyperlink ref="BX196" r:id="rId195" xr:uid="{00000000-0004-0000-0200-0000C2000000}"/>
    <hyperlink ref="BX197" r:id="rId196" xr:uid="{00000000-0004-0000-0200-0000C3000000}"/>
    <hyperlink ref="BX198" r:id="rId197" xr:uid="{00000000-0004-0000-0200-0000C4000000}"/>
    <hyperlink ref="BX199" r:id="rId198" xr:uid="{00000000-0004-0000-0200-0000C5000000}"/>
    <hyperlink ref="BX200" r:id="rId199" xr:uid="{00000000-0004-0000-0200-0000C6000000}"/>
    <hyperlink ref="BX201" r:id="rId200" xr:uid="{00000000-0004-0000-0200-0000C7000000}"/>
    <hyperlink ref="BX202" r:id="rId201" xr:uid="{00000000-0004-0000-0200-0000C8000000}"/>
    <hyperlink ref="BX203" r:id="rId202" xr:uid="{00000000-0004-0000-0200-0000C9000000}"/>
    <hyperlink ref="BX204" r:id="rId203" xr:uid="{00000000-0004-0000-0200-0000CA000000}"/>
    <hyperlink ref="BX205" r:id="rId204" xr:uid="{00000000-0004-0000-0200-0000CB000000}"/>
    <hyperlink ref="BX206" r:id="rId205" xr:uid="{00000000-0004-0000-0200-0000CC000000}"/>
    <hyperlink ref="BX207" r:id="rId206" xr:uid="{00000000-0004-0000-0200-0000CD000000}"/>
    <hyperlink ref="BX208" r:id="rId207" xr:uid="{00000000-0004-0000-0200-0000CE000000}"/>
    <hyperlink ref="BX209" r:id="rId208" xr:uid="{00000000-0004-0000-0200-0000CF000000}"/>
    <hyperlink ref="BX210" r:id="rId209" xr:uid="{00000000-0004-0000-0200-0000D0000000}"/>
    <hyperlink ref="BX211" r:id="rId210" xr:uid="{00000000-0004-0000-0200-0000D1000000}"/>
    <hyperlink ref="BX212" r:id="rId211" xr:uid="{00000000-0004-0000-0200-0000D2000000}"/>
    <hyperlink ref="BX213" r:id="rId212" xr:uid="{00000000-0004-0000-0200-0000D3000000}"/>
    <hyperlink ref="BX214" r:id="rId213" xr:uid="{00000000-0004-0000-0200-0000D4000000}"/>
    <hyperlink ref="BX215" r:id="rId214" xr:uid="{00000000-0004-0000-0200-0000D5000000}"/>
    <hyperlink ref="BX216" r:id="rId215" xr:uid="{00000000-0004-0000-0200-0000D6000000}"/>
    <hyperlink ref="BX217" r:id="rId216" xr:uid="{00000000-0004-0000-0200-0000D7000000}"/>
    <hyperlink ref="BX218" r:id="rId217" xr:uid="{00000000-0004-0000-0200-0000D8000000}"/>
    <hyperlink ref="BX219" r:id="rId218" xr:uid="{00000000-0004-0000-0200-0000D9000000}"/>
    <hyperlink ref="BX220" r:id="rId219" xr:uid="{00000000-0004-0000-0200-0000DA000000}"/>
    <hyperlink ref="BX221" r:id="rId220" xr:uid="{00000000-0004-0000-0200-0000DB000000}"/>
    <hyperlink ref="BX222" r:id="rId221" xr:uid="{00000000-0004-0000-0200-0000DC000000}"/>
    <hyperlink ref="BX223" r:id="rId222" xr:uid="{00000000-0004-0000-0200-0000DD000000}"/>
    <hyperlink ref="BX224" r:id="rId223" xr:uid="{00000000-0004-0000-0200-0000DE000000}"/>
    <hyperlink ref="BX225" r:id="rId224" xr:uid="{00000000-0004-0000-0200-0000DF000000}"/>
    <hyperlink ref="BX226" r:id="rId225" xr:uid="{00000000-0004-0000-0200-0000E0000000}"/>
    <hyperlink ref="BX227" r:id="rId226" xr:uid="{00000000-0004-0000-0200-0000E1000000}"/>
    <hyperlink ref="BX228" r:id="rId227" xr:uid="{00000000-0004-0000-0200-0000E2000000}"/>
    <hyperlink ref="BX229" r:id="rId228" xr:uid="{00000000-0004-0000-0200-0000E3000000}"/>
    <hyperlink ref="BX230" r:id="rId229" xr:uid="{00000000-0004-0000-0200-0000E4000000}"/>
    <hyperlink ref="BX231" r:id="rId230" xr:uid="{00000000-0004-0000-0200-0000E5000000}"/>
    <hyperlink ref="BX232" r:id="rId231" xr:uid="{00000000-0004-0000-0200-0000E6000000}"/>
    <hyperlink ref="BX233" r:id="rId232" xr:uid="{00000000-0004-0000-0200-0000E7000000}"/>
    <hyperlink ref="BX234" r:id="rId233" xr:uid="{00000000-0004-0000-0200-0000E8000000}"/>
    <hyperlink ref="BX235" r:id="rId234" xr:uid="{00000000-0004-0000-0200-0000E9000000}"/>
    <hyperlink ref="BX236" r:id="rId235" xr:uid="{00000000-0004-0000-0200-0000EA000000}"/>
    <hyperlink ref="BX237" r:id="rId236" xr:uid="{00000000-0004-0000-0200-0000EB000000}"/>
    <hyperlink ref="BX238" r:id="rId237" xr:uid="{00000000-0004-0000-0200-0000EC000000}"/>
    <hyperlink ref="BX239" r:id="rId238" xr:uid="{00000000-0004-0000-0200-0000ED000000}"/>
    <hyperlink ref="BX240" r:id="rId239" xr:uid="{00000000-0004-0000-0200-0000EE000000}"/>
    <hyperlink ref="BX241" r:id="rId240" xr:uid="{00000000-0004-0000-0200-0000EF000000}"/>
    <hyperlink ref="BX242" r:id="rId241" xr:uid="{00000000-0004-0000-0200-0000F0000000}"/>
    <hyperlink ref="BX243" r:id="rId242" xr:uid="{00000000-0004-0000-0200-0000F1000000}"/>
    <hyperlink ref="BX244" r:id="rId243" xr:uid="{00000000-0004-0000-0200-0000F2000000}"/>
    <hyperlink ref="BX245" r:id="rId244" xr:uid="{00000000-0004-0000-0200-0000F3000000}"/>
    <hyperlink ref="BX246" r:id="rId245" xr:uid="{00000000-0004-0000-0200-0000F4000000}"/>
    <hyperlink ref="BX247" r:id="rId246" xr:uid="{00000000-0004-0000-0200-0000F5000000}"/>
    <hyperlink ref="BX248" r:id="rId247" xr:uid="{00000000-0004-0000-0200-0000F6000000}"/>
    <hyperlink ref="BX249" r:id="rId248" xr:uid="{00000000-0004-0000-0200-0000F7000000}"/>
    <hyperlink ref="BX250" r:id="rId249" xr:uid="{00000000-0004-0000-0200-0000F8000000}"/>
    <hyperlink ref="BX251" r:id="rId250" xr:uid="{00000000-0004-0000-0200-0000F9000000}"/>
    <hyperlink ref="BX252" r:id="rId251" xr:uid="{00000000-0004-0000-0200-0000FA000000}"/>
    <hyperlink ref="BX253" r:id="rId252" xr:uid="{00000000-0004-0000-0200-0000FB000000}"/>
    <hyperlink ref="BX254" r:id="rId253" xr:uid="{00000000-0004-0000-0200-0000FC000000}"/>
    <hyperlink ref="BX255" r:id="rId254" xr:uid="{00000000-0004-0000-0200-0000FD000000}"/>
    <hyperlink ref="BX256" r:id="rId255" xr:uid="{00000000-0004-0000-0200-0000FE000000}"/>
    <hyperlink ref="BX257" r:id="rId256" xr:uid="{00000000-0004-0000-0200-0000FF000000}"/>
    <hyperlink ref="BX258" r:id="rId257" xr:uid="{00000000-0004-0000-0200-000000010000}"/>
    <hyperlink ref="BX259" r:id="rId258" xr:uid="{00000000-0004-0000-0200-000001010000}"/>
    <hyperlink ref="BX260" r:id="rId259" xr:uid="{00000000-0004-0000-0200-000002010000}"/>
    <hyperlink ref="BX261" r:id="rId260" xr:uid="{00000000-0004-0000-0200-000003010000}"/>
    <hyperlink ref="BX262" r:id="rId261" xr:uid="{00000000-0004-0000-0200-000004010000}"/>
    <hyperlink ref="BX263" r:id="rId262" xr:uid="{00000000-0004-0000-0200-000005010000}"/>
    <hyperlink ref="BX264" r:id="rId263" xr:uid="{00000000-0004-0000-0200-000006010000}"/>
    <hyperlink ref="BX265" r:id="rId264" xr:uid="{00000000-0004-0000-0200-000007010000}"/>
    <hyperlink ref="BX266" r:id="rId265" xr:uid="{00000000-0004-0000-0200-000008010000}"/>
    <hyperlink ref="BX267" r:id="rId266" xr:uid="{00000000-0004-0000-0200-000009010000}"/>
    <hyperlink ref="BX268" r:id="rId267" xr:uid="{00000000-0004-0000-0200-00000A010000}"/>
    <hyperlink ref="BX269" r:id="rId268" xr:uid="{00000000-0004-0000-0200-00000B010000}"/>
    <hyperlink ref="BX270" r:id="rId269" xr:uid="{00000000-0004-0000-0200-00000C010000}"/>
    <hyperlink ref="BX271" r:id="rId270" xr:uid="{00000000-0004-0000-0200-00000D010000}"/>
    <hyperlink ref="BX272" r:id="rId271" xr:uid="{00000000-0004-0000-0200-00000E010000}"/>
    <hyperlink ref="BX273" r:id="rId272" xr:uid="{00000000-0004-0000-0200-00000F010000}"/>
    <hyperlink ref="BX274" r:id="rId273" xr:uid="{00000000-0004-0000-0200-000010010000}"/>
    <hyperlink ref="BX275" r:id="rId274" xr:uid="{00000000-0004-0000-0200-000011010000}"/>
    <hyperlink ref="BX276" r:id="rId275" xr:uid="{00000000-0004-0000-0200-000012010000}"/>
    <hyperlink ref="BX277" r:id="rId276" xr:uid="{00000000-0004-0000-0200-000013010000}"/>
    <hyperlink ref="BX278" r:id="rId277" xr:uid="{00000000-0004-0000-0200-000014010000}"/>
    <hyperlink ref="BX279" r:id="rId278" xr:uid="{00000000-0004-0000-0200-000015010000}"/>
    <hyperlink ref="BX280" r:id="rId279" xr:uid="{00000000-0004-0000-0200-000016010000}"/>
    <hyperlink ref="BX281" r:id="rId280" xr:uid="{00000000-0004-0000-0200-000017010000}"/>
    <hyperlink ref="BX282" r:id="rId281" xr:uid="{00000000-0004-0000-0200-000018010000}"/>
    <hyperlink ref="BX283" r:id="rId282" xr:uid="{00000000-0004-0000-0200-000019010000}"/>
    <hyperlink ref="BX284" r:id="rId283" xr:uid="{00000000-0004-0000-0200-00001A010000}"/>
    <hyperlink ref="BX285" r:id="rId284" xr:uid="{00000000-0004-0000-0200-00001B010000}"/>
    <hyperlink ref="BX286" r:id="rId285" xr:uid="{00000000-0004-0000-0200-00001C010000}"/>
    <hyperlink ref="BX287" r:id="rId286" xr:uid="{00000000-0004-0000-0200-00001D010000}"/>
    <hyperlink ref="BX288" r:id="rId287" xr:uid="{00000000-0004-0000-0200-00001E010000}"/>
    <hyperlink ref="BX289" r:id="rId288" xr:uid="{00000000-0004-0000-0200-00001F010000}"/>
    <hyperlink ref="BX290" r:id="rId289" xr:uid="{00000000-0004-0000-0200-000020010000}"/>
    <hyperlink ref="BX291" r:id="rId290" xr:uid="{00000000-0004-0000-0200-000021010000}"/>
    <hyperlink ref="BX292" r:id="rId291" xr:uid="{00000000-0004-0000-0200-000022010000}"/>
    <hyperlink ref="BX293" r:id="rId292" xr:uid="{00000000-0004-0000-0200-000023010000}"/>
    <hyperlink ref="BX294" r:id="rId293" xr:uid="{00000000-0004-0000-0200-000024010000}"/>
    <hyperlink ref="BX295" r:id="rId294" xr:uid="{00000000-0004-0000-0200-000025010000}"/>
    <hyperlink ref="BX296" r:id="rId295" xr:uid="{00000000-0004-0000-0200-000026010000}"/>
    <hyperlink ref="BX297" r:id="rId296" xr:uid="{00000000-0004-0000-0200-000027010000}"/>
    <hyperlink ref="BX298" r:id="rId297" xr:uid="{00000000-0004-0000-0200-000028010000}"/>
    <hyperlink ref="BX299" r:id="rId298" xr:uid="{00000000-0004-0000-0200-000029010000}"/>
    <hyperlink ref="BX300" r:id="rId299" xr:uid="{00000000-0004-0000-0200-00002A010000}"/>
    <hyperlink ref="BX301" r:id="rId300" xr:uid="{00000000-0004-0000-0200-00002B010000}"/>
    <hyperlink ref="BX302" r:id="rId301" xr:uid="{00000000-0004-0000-0200-00002C010000}"/>
    <hyperlink ref="BX303" r:id="rId302" xr:uid="{00000000-0004-0000-0200-00002D010000}"/>
    <hyperlink ref="BX304" r:id="rId303" xr:uid="{00000000-0004-0000-0200-00002E010000}"/>
    <hyperlink ref="BX305" r:id="rId304" xr:uid="{00000000-0004-0000-0200-00002F010000}"/>
    <hyperlink ref="BX306" r:id="rId305" xr:uid="{00000000-0004-0000-0200-000030010000}"/>
    <hyperlink ref="BX307" r:id="rId306" xr:uid="{00000000-0004-0000-0200-000031010000}"/>
    <hyperlink ref="BX308" r:id="rId307" xr:uid="{00000000-0004-0000-0200-000032010000}"/>
    <hyperlink ref="BX309" r:id="rId308" xr:uid="{00000000-0004-0000-0200-000033010000}"/>
    <hyperlink ref="BX310" r:id="rId309" xr:uid="{00000000-0004-0000-0200-000034010000}"/>
    <hyperlink ref="BX311" r:id="rId310" xr:uid="{00000000-0004-0000-0200-000035010000}"/>
    <hyperlink ref="BX312" r:id="rId311" xr:uid="{00000000-0004-0000-0200-000036010000}"/>
    <hyperlink ref="BX313" r:id="rId312" xr:uid="{00000000-0004-0000-0200-00003701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3" customWidth="1"/>
    <col min="2" max="2" width="40" customWidth="1"/>
    <col min="3" max="3" width="6" customWidth="1"/>
    <col min="4" max="5" width="8" customWidth="1"/>
    <col min="6" max="6" width="18" customWidth="1"/>
    <col min="7" max="7" width="7" customWidth="1"/>
    <col min="8" max="8" width="40" customWidth="1"/>
    <col min="9" max="9" width="39" customWidth="1"/>
    <col min="10" max="10" width="13" customWidth="1"/>
    <col min="11" max="11" width="14" customWidth="1"/>
    <col min="12" max="12" width="13" customWidth="1"/>
    <col min="13" max="13" width="18" customWidth="1"/>
    <col min="14" max="14" width="24" customWidth="1"/>
    <col min="15" max="15" width="32" customWidth="1"/>
    <col min="16" max="16" width="16" customWidth="1"/>
    <col min="17" max="17" width="19" customWidth="1"/>
    <col min="18" max="18" width="16" customWidth="1"/>
    <col min="19" max="19" width="17" customWidth="1"/>
    <col min="20" max="20" width="18" customWidth="1"/>
    <col min="21" max="21" width="14" customWidth="1"/>
    <col min="22" max="22" width="17" customWidth="1"/>
    <col min="23" max="23" width="19" customWidth="1"/>
    <col min="24" max="24" width="16" customWidth="1"/>
    <col min="25" max="25" width="40" customWidth="1"/>
    <col min="26" max="26" width="9" customWidth="1"/>
    <col min="27" max="27" width="16" customWidth="1"/>
    <col min="28" max="28" width="22" customWidth="1"/>
    <col min="29" max="29" width="40" customWidth="1"/>
  </cols>
  <sheetData>
    <row r="1" spans="1:29"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4.25" customHeight="1" x14ac:dyDescent="0.3">
      <c r="A2" s="3" t="s">
        <v>29</v>
      </c>
      <c r="B2" s="3" t="s">
        <v>95</v>
      </c>
      <c r="C2" s="3" t="s">
        <v>97</v>
      </c>
      <c r="D2" s="3" t="s">
        <v>100</v>
      </c>
      <c r="E2" s="3" t="s">
        <v>132</v>
      </c>
      <c r="F2" s="3" t="s">
        <v>135</v>
      </c>
      <c r="G2" s="3" t="s">
        <v>137</v>
      </c>
      <c r="H2" s="3" t="s">
        <v>95</v>
      </c>
      <c r="I2" s="3" t="s">
        <v>140</v>
      </c>
      <c r="J2" s="3" t="s">
        <v>141</v>
      </c>
      <c r="K2" s="3" t="s">
        <v>143</v>
      </c>
      <c r="L2" s="3" t="s">
        <v>144</v>
      </c>
      <c r="M2" s="3" t="s">
        <v>146</v>
      </c>
      <c r="N2" s="3" t="s">
        <v>147</v>
      </c>
      <c r="P2" s="3">
        <v>159508.12</v>
      </c>
      <c r="Q2" s="3">
        <v>25099.63</v>
      </c>
      <c r="R2" s="3">
        <v>134408.49400000001</v>
      </c>
      <c r="S2" s="3">
        <v>18975</v>
      </c>
      <c r="T2" s="3">
        <v>19280</v>
      </c>
      <c r="U2" s="3">
        <v>275</v>
      </c>
      <c r="V2" s="3">
        <v>18975</v>
      </c>
      <c r="W2" s="3">
        <v>41832.71</v>
      </c>
      <c r="X2" s="3" t="s">
        <v>155</v>
      </c>
      <c r="Y2" s="3" t="s">
        <v>156</v>
      </c>
      <c r="Z2" s="3">
        <v>1</v>
      </c>
      <c r="AA2" s="3">
        <v>134408.49</v>
      </c>
      <c r="AB2" s="3" t="s">
        <v>159</v>
      </c>
      <c r="AC2" s="4" t="s">
        <v>162</v>
      </c>
    </row>
    <row r="3" spans="1:29" ht="14.25" customHeight="1" x14ac:dyDescent="0.3">
      <c r="A3" s="3" t="s">
        <v>197</v>
      </c>
      <c r="B3" s="3" t="s">
        <v>198</v>
      </c>
      <c r="C3" s="3" t="s">
        <v>212</v>
      </c>
      <c r="D3" s="3" t="s">
        <v>229</v>
      </c>
      <c r="E3" s="3" t="s">
        <v>205</v>
      </c>
      <c r="F3" s="3" t="s">
        <v>230</v>
      </c>
      <c r="G3" s="3" t="s">
        <v>137</v>
      </c>
      <c r="H3" s="3" t="s">
        <v>198</v>
      </c>
      <c r="J3" s="3" t="s">
        <v>232</v>
      </c>
      <c r="K3" s="3" t="s">
        <v>143</v>
      </c>
      <c r="L3" s="3" t="s">
        <v>234</v>
      </c>
      <c r="M3" s="3" t="s">
        <v>146</v>
      </c>
      <c r="N3" s="3" t="s">
        <v>147</v>
      </c>
      <c r="P3" s="3">
        <v>11176.56</v>
      </c>
      <c r="Q3" s="3">
        <v>1500</v>
      </c>
      <c r="R3" s="3">
        <v>9676.56</v>
      </c>
      <c r="S3" s="3">
        <v>1035</v>
      </c>
      <c r="T3" s="3">
        <v>1061</v>
      </c>
      <c r="U3" s="3">
        <v>1</v>
      </c>
      <c r="V3" s="3">
        <v>1035</v>
      </c>
      <c r="W3" s="3">
        <v>15</v>
      </c>
      <c r="X3" s="3" t="s">
        <v>238</v>
      </c>
      <c r="Y3" s="3" t="s">
        <v>239</v>
      </c>
      <c r="Z3" s="3">
        <v>8</v>
      </c>
      <c r="AA3" s="3">
        <v>9676.56</v>
      </c>
      <c r="AB3" s="3" t="s">
        <v>159</v>
      </c>
      <c r="AC3" s="4" t="s">
        <v>240</v>
      </c>
    </row>
    <row r="4" spans="1:29" ht="14.25" customHeight="1" x14ac:dyDescent="0.3">
      <c r="A4" s="3" t="s">
        <v>284</v>
      </c>
      <c r="B4" s="3" t="s">
        <v>285</v>
      </c>
      <c r="C4" s="3" t="s">
        <v>212</v>
      </c>
      <c r="D4" s="3" t="s">
        <v>286</v>
      </c>
      <c r="E4" s="3" t="s">
        <v>205</v>
      </c>
      <c r="F4" s="3" t="s">
        <v>288</v>
      </c>
      <c r="G4" s="3" t="s">
        <v>137</v>
      </c>
      <c r="H4" s="3" t="s">
        <v>285</v>
      </c>
      <c r="I4" s="3" t="s">
        <v>291</v>
      </c>
      <c r="J4" s="3" t="s">
        <v>292</v>
      </c>
      <c r="K4" s="3" t="s">
        <v>143</v>
      </c>
      <c r="L4" s="3" t="s">
        <v>293</v>
      </c>
      <c r="M4" s="3" t="s">
        <v>146</v>
      </c>
      <c r="N4" s="3" t="s">
        <v>294</v>
      </c>
      <c r="P4" s="3">
        <v>474240</v>
      </c>
      <c r="Q4" s="3">
        <v>11980.8</v>
      </c>
      <c r="R4" s="3">
        <v>462259.20000000001</v>
      </c>
      <c r="S4" s="3">
        <v>49920</v>
      </c>
      <c r="T4" s="3">
        <v>50250</v>
      </c>
      <c r="U4" s="3">
        <v>780</v>
      </c>
      <c r="V4" s="3">
        <v>49920</v>
      </c>
      <c r="W4" s="3">
        <v>49.92</v>
      </c>
      <c r="X4" s="3" t="s">
        <v>298</v>
      </c>
      <c r="Y4" s="3" t="s">
        <v>299</v>
      </c>
      <c r="Z4" s="3">
        <v>0</v>
      </c>
      <c r="AA4" s="3">
        <v>0</v>
      </c>
      <c r="AB4" s="3" t="s">
        <v>159</v>
      </c>
      <c r="AC4" s="4" t="s">
        <v>301</v>
      </c>
    </row>
    <row r="5" spans="1:29" ht="14.25" customHeight="1" x14ac:dyDescent="0.3">
      <c r="A5" s="3" t="s">
        <v>217</v>
      </c>
      <c r="B5" s="3" t="s">
        <v>218</v>
      </c>
      <c r="C5" s="3" t="s">
        <v>297</v>
      </c>
      <c r="D5" s="3" t="s">
        <v>329</v>
      </c>
      <c r="E5" s="3" t="s">
        <v>205</v>
      </c>
      <c r="F5" s="3" t="s">
        <v>330</v>
      </c>
      <c r="G5" s="3" t="s">
        <v>137</v>
      </c>
      <c r="H5" s="3" t="s">
        <v>218</v>
      </c>
      <c r="J5" s="3" t="s">
        <v>331</v>
      </c>
      <c r="K5" s="3" t="s">
        <v>143</v>
      </c>
      <c r="L5" s="3" t="s">
        <v>334</v>
      </c>
      <c r="M5" s="3" t="s">
        <v>146</v>
      </c>
      <c r="N5" s="3" t="s">
        <v>147</v>
      </c>
      <c r="O5" s="3" t="s">
        <v>335</v>
      </c>
      <c r="P5" s="3">
        <v>12592.5</v>
      </c>
      <c r="Q5" s="3">
        <v>0</v>
      </c>
      <c r="R5" s="3">
        <v>12592.5</v>
      </c>
      <c r="S5" s="3">
        <v>1242</v>
      </c>
      <c r="T5" s="3">
        <v>1300</v>
      </c>
      <c r="U5" s="3">
        <v>18</v>
      </c>
      <c r="V5" s="3">
        <v>1242</v>
      </c>
      <c r="W5" s="3">
        <v>1242</v>
      </c>
      <c r="X5" s="3" t="s">
        <v>155</v>
      </c>
      <c r="Y5" s="3" t="s">
        <v>337</v>
      </c>
      <c r="Z5" s="3">
        <v>4</v>
      </c>
      <c r="AA5" s="3">
        <v>12592.5</v>
      </c>
      <c r="AB5" s="3" t="s">
        <v>159</v>
      </c>
      <c r="AC5" s="4" t="s">
        <v>338</v>
      </c>
    </row>
    <row r="6" spans="1:29" ht="14.25" customHeight="1" x14ac:dyDescent="0.3">
      <c r="A6" s="3" t="s">
        <v>308</v>
      </c>
      <c r="B6" s="3" t="s">
        <v>309</v>
      </c>
      <c r="C6" s="3" t="s">
        <v>212</v>
      </c>
      <c r="D6" s="3" t="s">
        <v>310</v>
      </c>
      <c r="E6" s="3" t="s">
        <v>132</v>
      </c>
      <c r="F6" s="3" t="s">
        <v>346</v>
      </c>
      <c r="G6" s="3" t="s">
        <v>137</v>
      </c>
      <c r="H6" s="3" t="s">
        <v>309</v>
      </c>
      <c r="J6" s="3" t="s">
        <v>347</v>
      </c>
      <c r="K6" s="3" t="s">
        <v>143</v>
      </c>
      <c r="L6" s="3" t="s">
        <v>348</v>
      </c>
      <c r="M6" s="3" t="s">
        <v>146</v>
      </c>
      <c r="N6" s="3" t="s">
        <v>147</v>
      </c>
      <c r="P6" s="3">
        <v>7275.18</v>
      </c>
      <c r="Q6" s="3">
        <v>0</v>
      </c>
      <c r="R6" s="3">
        <v>7275.18</v>
      </c>
      <c r="S6" s="3">
        <v>220</v>
      </c>
      <c r="T6" s="3">
        <v>220</v>
      </c>
      <c r="U6" s="3">
        <v>8</v>
      </c>
      <c r="V6" s="3">
        <v>220</v>
      </c>
      <c r="W6" s="3">
        <v>220</v>
      </c>
      <c r="X6" s="3" t="s">
        <v>349</v>
      </c>
      <c r="Y6" s="3" t="s">
        <v>313</v>
      </c>
      <c r="Z6" s="3">
        <v>1</v>
      </c>
      <c r="AA6" s="3">
        <v>7275.18</v>
      </c>
      <c r="AB6" s="3" t="s">
        <v>159</v>
      </c>
      <c r="AC6" s="4" t="s">
        <v>350</v>
      </c>
    </row>
    <row r="7" spans="1:29" ht="14.25" customHeight="1" x14ac:dyDescent="0.3">
      <c r="A7" s="3" t="s">
        <v>217</v>
      </c>
      <c r="B7" s="3" t="s">
        <v>218</v>
      </c>
      <c r="C7" s="3" t="s">
        <v>297</v>
      </c>
      <c r="D7" s="3" t="s">
        <v>362</v>
      </c>
      <c r="E7" s="3" t="s">
        <v>132</v>
      </c>
      <c r="F7" s="3" t="s">
        <v>363</v>
      </c>
      <c r="G7" s="3" t="s">
        <v>137</v>
      </c>
      <c r="H7" s="3" t="s">
        <v>218</v>
      </c>
      <c r="I7" s="3" t="s">
        <v>291</v>
      </c>
      <c r="J7" s="3" t="s">
        <v>364</v>
      </c>
      <c r="K7" s="3" t="s">
        <v>143</v>
      </c>
      <c r="L7" s="3" t="s">
        <v>365</v>
      </c>
      <c r="M7" s="3" t="s">
        <v>146</v>
      </c>
      <c r="N7" s="3" t="s">
        <v>147</v>
      </c>
      <c r="O7" s="3" t="s">
        <v>366</v>
      </c>
      <c r="P7" s="3">
        <v>401596.13</v>
      </c>
      <c r="Q7" s="3">
        <v>62749.4</v>
      </c>
      <c r="R7" s="3">
        <v>338846.73499999999</v>
      </c>
      <c r="S7" s="3">
        <v>56925</v>
      </c>
      <c r="T7" s="3">
        <v>57980</v>
      </c>
      <c r="U7" s="3">
        <v>825</v>
      </c>
      <c r="V7" s="3">
        <v>56925</v>
      </c>
      <c r="W7" s="3">
        <v>125498.79</v>
      </c>
      <c r="X7" s="3" t="s">
        <v>155</v>
      </c>
      <c r="Y7" s="3" t="s">
        <v>337</v>
      </c>
      <c r="Z7" s="3">
        <v>1</v>
      </c>
      <c r="AA7" s="3">
        <v>338846.73</v>
      </c>
      <c r="AB7" s="3" t="s">
        <v>159</v>
      </c>
      <c r="AC7" s="4" t="s">
        <v>369</v>
      </c>
    </row>
    <row r="8" spans="1:29" ht="14.25" customHeight="1" x14ac:dyDescent="0.3">
      <c r="A8" s="3" t="s">
        <v>197</v>
      </c>
      <c r="B8" s="3" t="s">
        <v>198</v>
      </c>
      <c r="C8" s="3" t="s">
        <v>297</v>
      </c>
      <c r="D8" s="3" t="s">
        <v>386</v>
      </c>
      <c r="E8" s="3" t="s">
        <v>205</v>
      </c>
      <c r="F8" s="3" t="s">
        <v>387</v>
      </c>
      <c r="G8" s="3" t="s">
        <v>137</v>
      </c>
      <c r="H8" s="3" t="s">
        <v>198</v>
      </c>
      <c r="J8" s="3" t="s">
        <v>388</v>
      </c>
      <c r="K8" s="3" t="s">
        <v>143</v>
      </c>
      <c r="L8" s="3" t="s">
        <v>390</v>
      </c>
      <c r="M8" s="3" t="s">
        <v>146</v>
      </c>
      <c r="N8" s="3" t="s">
        <v>147</v>
      </c>
      <c r="O8" s="3" t="s">
        <v>335</v>
      </c>
      <c r="P8" s="3">
        <v>106700.54</v>
      </c>
      <c r="Q8" s="3">
        <v>8408.43</v>
      </c>
      <c r="R8" s="3">
        <v>98292.11</v>
      </c>
      <c r="S8" s="3">
        <v>19070</v>
      </c>
      <c r="T8" s="3">
        <v>19350</v>
      </c>
      <c r="U8" s="3">
        <v>490</v>
      </c>
      <c r="V8" s="3">
        <v>19070</v>
      </c>
      <c r="W8" s="3">
        <v>42042.14</v>
      </c>
      <c r="X8" s="3" t="s">
        <v>155</v>
      </c>
      <c r="Y8" s="3" t="s">
        <v>337</v>
      </c>
      <c r="Z8" s="3">
        <v>2</v>
      </c>
      <c r="AA8" s="3">
        <v>98292.11</v>
      </c>
      <c r="AB8" s="3" t="s">
        <v>159</v>
      </c>
      <c r="AC8" s="4" t="s">
        <v>395</v>
      </c>
    </row>
    <row r="9" spans="1:29" ht="14.25" customHeight="1" x14ac:dyDescent="0.3">
      <c r="A9" s="3" t="s">
        <v>152</v>
      </c>
      <c r="B9" s="3" t="s">
        <v>153</v>
      </c>
      <c r="C9" s="3" t="s">
        <v>97</v>
      </c>
      <c r="D9" s="3" t="s">
        <v>417</v>
      </c>
      <c r="E9" s="3" t="s">
        <v>132</v>
      </c>
      <c r="F9" s="3" t="s">
        <v>418</v>
      </c>
      <c r="G9" s="3" t="s">
        <v>137</v>
      </c>
      <c r="H9" s="3" t="s">
        <v>153</v>
      </c>
      <c r="I9" s="3" t="s">
        <v>291</v>
      </c>
      <c r="J9" s="3" t="s">
        <v>421</v>
      </c>
      <c r="K9" s="3" t="s">
        <v>143</v>
      </c>
      <c r="L9" s="3" t="s">
        <v>365</v>
      </c>
      <c r="M9" s="3" t="s">
        <v>146</v>
      </c>
      <c r="N9" s="3" t="s">
        <v>147</v>
      </c>
      <c r="O9" s="3" t="s">
        <v>366</v>
      </c>
      <c r="P9" s="3">
        <v>146413</v>
      </c>
      <c r="Q9" s="3">
        <v>16732.919999999998</v>
      </c>
      <c r="R9" s="3">
        <v>129680.084</v>
      </c>
      <c r="S9" s="3">
        <v>18975</v>
      </c>
      <c r="T9" s="3">
        <v>19140</v>
      </c>
      <c r="U9" s="3">
        <v>275</v>
      </c>
      <c r="V9" s="3">
        <v>18975</v>
      </c>
      <c r="W9" s="3">
        <v>41832.29</v>
      </c>
      <c r="X9" s="3" t="s">
        <v>155</v>
      </c>
      <c r="Y9" s="3" t="s">
        <v>156</v>
      </c>
      <c r="Z9" s="3">
        <v>1</v>
      </c>
      <c r="AA9" s="3">
        <v>129680.08</v>
      </c>
      <c r="AB9" s="3" t="s">
        <v>159</v>
      </c>
      <c r="AC9" s="4" t="s">
        <v>427</v>
      </c>
    </row>
    <row r="10" spans="1:29" ht="14.25" customHeight="1" x14ac:dyDescent="0.3">
      <c r="A10" s="3" t="s">
        <v>152</v>
      </c>
      <c r="B10" s="3" t="s">
        <v>153</v>
      </c>
      <c r="C10" s="3" t="s">
        <v>97</v>
      </c>
      <c r="D10" s="3" t="s">
        <v>431</v>
      </c>
      <c r="E10" s="3" t="s">
        <v>132</v>
      </c>
      <c r="F10" s="3" t="s">
        <v>418</v>
      </c>
      <c r="G10" s="3" t="s">
        <v>137</v>
      </c>
      <c r="H10" s="3" t="s">
        <v>153</v>
      </c>
      <c r="I10" s="3" t="s">
        <v>291</v>
      </c>
      <c r="J10" s="3" t="s">
        <v>421</v>
      </c>
      <c r="K10" s="3" t="s">
        <v>143</v>
      </c>
      <c r="L10" s="3" t="s">
        <v>365</v>
      </c>
      <c r="M10" s="3" t="s">
        <v>146</v>
      </c>
      <c r="N10" s="3" t="s">
        <v>147</v>
      </c>
      <c r="O10" s="3" t="s">
        <v>366</v>
      </c>
      <c r="P10" s="3">
        <v>146413</v>
      </c>
      <c r="Q10" s="3">
        <v>16732.91</v>
      </c>
      <c r="R10" s="3">
        <v>129680.09</v>
      </c>
      <c r="S10" s="3">
        <v>18975</v>
      </c>
      <c r="T10" s="3">
        <v>19190</v>
      </c>
      <c r="U10" s="3">
        <v>275</v>
      </c>
      <c r="V10" s="3">
        <v>18975</v>
      </c>
      <c r="W10" s="3">
        <v>41832.29</v>
      </c>
      <c r="X10" s="3" t="s">
        <v>155</v>
      </c>
      <c r="Y10" s="3" t="s">
        <v>156</v>
      </c>
      <c r="Z10" s="3">
        <v>1</v>
      </c>
      <c r="AA10" s="3">
        <v>129680.09</v>
      </c>
      <c r="AB10" s="3" t="s">
        <v>159</v>
      </c>
      <c r="AC10" s="4" t="s">
        <v>441</v>
      </c>
    </row>
    <row r="11" spans="1:29" ht="14.25" customHeight="1" x14ac:dyDescent="0.3">
      <c r="A11" s="3" t="s">
        <v>197</v>
      </c>
      <c r="B11" s="3" t="s">
        <v>198</v>
      </c>
      <c r="C11" s="3" t="s">
        <v>297</v>
      </c>
      <c r="D11" s="3" t="s">
        <v>447</v>
      </c>
      <c r="E11" s="3" t="s">
        <v>205</v>
      </c>
      <c r="F11" s="3" t="s">
        <v>449</v>
      </c>
      <c r="G11" s="3" t="s">
        <v>137</v>
      </c>
      <c r="H11" s="3" t="s">
        <v>198</v>
      </c>
      <c r="J11" s="3" t="s">
        <v>452</v>
      </c>
      <c r="K11" s="3" t="s">
        <v>143</v>
      </c>
      <c r="L11" s="3" t="s">
        <v>390</v>
      </c>
      <c r="M11" s="3" t="s">
        <v>146</v>
      </c>
      <c r="N11" s="3" t="s">
        <v>147</v>
      </c>
      <c r="O11" s="3" t="s">
        <v>335</v>
      </c>
      <c r="P11" s="3">
        <v>83247.070000000007</v>
      </c>
      <c r="Q11" s="3">
        <v>0</v>
      </c>
      <c r="R11" s="3">
        <v>83247.070000000007</v>
      </c>
      <c r="S11" s="3">
        <v>18975</v>
      </c>
      <c r="T11" s="3">
        <v>19210</v>
      </c>
      <c r="U11" s="3">
        <v>275</v>
      </c>
      <c r="V11" s="3">
        <v>18975</v>
      </c>
      <c r="W11" s="3">
        <v>41832.701000000001</v>
      </c>
      <c r="X11" s="3" t="s">
        <v>155</v>
      </c>
      <c r="Y11" s="3" t="s">
        <v>337</v>
      </c>
      <c r="Z11" s="3">
        <v>1</v>
      </c>
      <c r="AA11" s="3">
        <v>83247.070000000007</v>
      </c>
      <c r="AB11" s="3" t="s">
        <v>159</v>
      </c>
      <c r="AC11" s="4" t="s">
        <v>455</v>
      </c>
    </row>
    <row r="12" spans="1:29" ht="14.25" customHeight="1" x14ac:dyDescent="0.3">
      <c r="A12" s="3" t="s">
        <v>217</v>
      </c>
      <c r="B12" s="3" t="s">
        <v>218</v>
      </c>
      <c r="C12" s="3" t="s">
        <v>297</v>
      </c>
      <c r="D12" s="3" t="s">
        <v>467</v>
      </c>
      <c r="E12" s="3" t="s">
        <v>205</v>
      </c>
      <c r="F12" s="3" t="s">
        <v>449</v>
      </c>
      <c r="G12" s="3" t="s">
        <v>137</v>
      </c>
      <c r="H12" s="3" t="s">
        <v>218</v>
      </c>
      <c r="J12" s="3" t="s">
        <v>469</v>
      </c>
      <c r="K12" s="3" t="s">
        <v>143</v>
      </c>
      <c r="L12" s="3" t="s">
        <v>471</v>
      </c>
      <c r="M12" s="3" t="s">
        <v>146</v>
      </c>
      <c r="N12" s="3" t="s">
        <v>147</v>
      </c>
      <c r="O12" s="3" t="s">
        <v>366</v>
      </c>
      <c r="P12" s="3">
        <v>7392.98</v>
      </c>
      <c r="Q12" s="3">
        <v>0</v>
      </c>
      <c r="R12" s="3">
        <v>7392.98</v>
      </c>
      <c r="S12" s="3">
        <v>1380</v>
      </c>
      <c r="T12" s="3">
        <v>1456</v>
      </c>
      <c r="U12" s="3">
        <v>3</v>
      </c>
      <c r="V12" s="3">
        <v>1380</v>
      </c>
      <c r="W12" s="3">
        <v>3042.38</v>
      </c>
      <c r="X12" s="3" t="s">
        <v>155</v>
      </c>
      <c r="Y12" s="3" t="s">
        <v>337</v>
      </c>
      <c r="Z12" s="3">
        <v>1</v>
      </c>
      <c r="AA12" s="3">
        <v>7392.98</v>
      </c>
      <c r="AB12" s="3" t="s">
        <v>159</v>
      </c>
      <c r="AC12" s="4" t="s">
        <v>472</v>
      </c>
    </row>
    <row r="13" spans="1:29" ht="14.25" customHeight="1" x14ac:dyDescent="0.3">
      <c r="A13" s="3" t="s">
        <v>284</v>
      </c>
      <c r="B13" s="3" t="s">
        <v>285</v>
      </c>
      <c r="C13" s="3" t="s">
        <v>212</v>
      </c>
      <c r="D13" s="3" t="s">
        <v>482</v>
      </c>
      <c r="E13" s="3" t="s">
        <v>205</v>
      </c>
      <c r="F13" s="3" t="s">
        <v>483</v>
      </c>
      <c r="G13" s="3" t="s">
        <v>137</v>
      </c>
      <c r="H13" s="3" t="s">
        <v>285</v>
      </c>
      <c r="J13" s="3" t="s">
        <v>232</v>
      </c>
      <c r="K13" s="3" t="s">
        <v>143</v>
      </c>
      <c r="L13" s="3" t="s">
        <v>293</v>
      </c>
      <c r="M13" s="3" t="s">
        <v>146</v>
      </c>
      <c r="N13" s="3" t="s">
        <v>294</v>
      </c>
      <c r="P13" s="3">
        <v>237120</v>
      </c>
      <c r="Q13" s="3">
        <v>5990.4</v>
      </c>
      <c r="R13" s="3">
        <v>231129.60000000001</v>
      </c>
      <c r="S13" s="3">
        <v>24960</v>
      </c>
      <c r="T13" s="3">
        <v>25230</v>
      </c>
      <c r="U13" s="3">
        <v>390</v>
      </c>
      <c r="V13" s="3">
        <v>24960</v>
      </c>
      <c r="W13" s="3">
        <v>24.96</v>
      </c>
      <c r="X13" s="3" t="s">
        <v>298</v>
      </c>
      <c r="Y13" s="3" t="s">
        <v>299</v>
      </c>
      <c r="Z13" s="3">
        <v>0</v>
      </c>
      <c r="AA13" s="3">
        <v>0</v>
      </c>
      <c r="AB13" s="3" t="s">
        <v>159</v>
      </c>
      <c r="AC13" s="4" t="s">
        <v>486</v>
      </c>
    </row>
    <row r="14" spans="1:29" ht="14.25" customHeight="1" x14ac:dyDescent="0.3">
      <c r="A14" s="3" t="s">
        <v>284</v>
      </c>
      <c r="B14" s="3" t="s">
        <v>285</v>
      </c>
      <c r="C14" s="3" t="s">
        <v>212</v>
      </c>
      <c r="D14" s="3" t="s">
        <v>496</v>
      </c>
      <c r="E14" s="3" t="s">
        <v>205</v>
      </c>
      <c r="F14" s="3" t="s">
        <v>483</v>
      </c>
      <c r="G14" s="3" t="s">
        <v>137</v>
      </c>
      <c r="H14" s="3" t="s">
        <v>285</v>
      </c>
      <c r="J14" s="3" t="s">
        <v>232</v>
      </c>
      <c r="K14" s="3" t="s">
        <v>143</v>
      </c>
      <c r="L14" s="3" t="s">
        <v>293</v>
      </c>
      <c r="M14" s="3" t="s">
        <v>146</v>
      </c>
      <c r="N14" s="3" t="s">
        <v>294</v>
      </c>
      <c r="P14" s="3">
        <v>237120</v>
      </c>
      <c r="Q14" s="3">
        <v>5990.4</v>
      </c>
      <c r="R14" s="3">
        <v>231129.60000000001</v>
      </c>
      <c r="S14" s="3">
        <v>24960</v>
      </c>
      <c r="T14" s="3">
        <v>25110</v>
      </c>
      <c r="U14" s="3">
        <v>390</v>
      </c>
      <c r="V14" s="3">
        <v>24960</v>
      </c>
      <c r="W14" s="3">
        <v>24.96</v>
      </c>
      <c r="X14" s="3" t="s">
        <v>298</v>
      </c>
      <c r="Y14" s="3" t="s">
        <v>299</v>
      </c>
      <c r="Z14" s="3">
        <v>0</v>
      </c>
      <c r="AA14" s="3">
        <v>0</v>
      </c>
      <c r="AB14" s="3" t="s">
        <v>159</v>
      </c>
      <c r="AC14" s="4" t="s">
        <v>498</v>
      </c>
    </row>
    <row r="15" spans="1:29" ht="14.25" customHeight="1" x14ac:dyDescent="0.3">
      <c r="A15" s="3" t="s">
        <v>197</v>
      </c>
      <c r="B15" s="3" t="s">
        <v>198</v>
      </c>
      <c r="C15" s="3" t="s">
        <v>97</v>
      </c>
      <c r="D15" s="3" t="s">
        <v>505</v>
      </c>
      <c r="E15" s="3" t="s">
        <v>205</v>
      </c>
      <c r="F15" s="3" t="s">
        <v>506</v>
      </c>
      <c r="G15" s="3" t="s">
        <v>137</v>
      </c>
      <c r="H15" s="3" t="s">
        <v>198</v>
      </c>
      <c r="J15" s="3" t="s">
        <v>507</v>
      </c>
      <c r="K15" s="3" t="s">
        <v>143</v>
      </c>
      <c r="L15" s="3" t="s">
        <v>509</v>
      </c>
      <c r="M15" s="3" t="s">
        <v>146</v>
      </c>
      <c r="N15" s="3" t="s">
        <v>147</v>
      </c>
      <c r="P15" s="3">
        <v>101437.67</v>
      </c>
      <c r="Q15" s="3">
        <v>0</v>
      </c>
      <c r="R15" s="3">
        <v>101437.67</v>
      </c>
      <c r="S15" s="3">
        <v>9463</v>
      </c>
      <c r="T15" s="3">
        <v>9640</v>
      </c>
      <c r="U15" s="3">
        <v>141</v>
      </c>
      <c r="V15" s="3">
        <v>9463</v>
      </c>
      <c r="W15" s="3">
        <v>20865.669999999998</v>
      </c>
      <c r="X15" s="3" t="s">
        <v>514</v>
      </c>
      <c r="Y15" s="3" t="s">
        <v>515</v>
      </c>
      <c r="Z15" s="3">
        <v>2</v>
      </c>
      <c r="AA15" s="3">
        <v>101437.67</v>
      </c>
      <c r="AB15" s="3" t="s">
        <v>159</v>
      </c>
      <c r="AC15" s="4" t="s">
        <v>517</v>
      </c>
    </row>
    <row r="16" spans="1:29" ht="14.25" customHeight="1" x14ac:dyDescent="0.3">
      <c r="A16" s="3" t="s">
        <v>284</v>
      </c>
      <c r="B16" s="3" t="s">
        <v>285</v>
      </c>
      <c r="C16" s="3" t="s">
        <v>212</v>
      </c>
      <c r="D16" s="3" t="s">
        <v>528</v>
      </c>
      <c r="E16" s="3" t="s">
        <v>205</v>
      </c>
      <c r="F16" s="3" t="s">
        <v>288</v>
      </c>
      <c r="G16" s="3" t="s">
        <v>137</v>
      </c>
      <c r="H16" s="3" t="s">
        <v>285</v>
      </c>
      <c r="I16" s="3" t="s">
        <v>291</v>
      </c>
      <c r="J16" s="3" t="s">
        <v>292</v>
      </c>
      <c r="K16" s="3" t="s">
        <v>143</v>
      </c>
      <c r="L16" s="3" t="s">
        <v>293</v>
      </c>
      <c r="M16" s="3" t="s">
        <v>146</v>
      </c>
      <c r="N16" s="3" t="s">
        <v>294</v>
      </c>
      <c r="P16" s="3">
        <v>224215.04000000001</v>
      </c>
      <c r="Q16" s="3">
        <v>6005.76</v>
      </c>
      <c r="R16" s="3">
        <v>218209.28</v>
      </c>
      <c r="S16" s="3">
        <v>25024</v>
      </c>
      <c r="T16" s="3">
        <v>25330</v>
      </c>
      <c r="U16" s="3">
        <v>391</v>
      </c>
      <c r="V16" s="3">
        <v>25024</v>
      </c>
      <c r="W16" s="3">
        <v>25.024000000000001</v>
      </c>
      <c r="X16" s="3" t="s">
        <v>298</v>
      </c>
      <c r="Y16" s="3" t="s">
        <v>299</v>
      </c>
      <c r="Z16" s="3">
        <v>0</v>
      </c>
      <c r="AA16" s="3">
        <v>0</v>
      </c>
      <c r="AB16" s="3" t="s">
        <v>159</v>
      </c>
      <c r="AC16" s="4" t="s">
        <v>532</v>
      </c>
    </row>
    <row r="17" spans="1:29" ht="14.25" customHeight="1" x14ac:dyDescent="0.3">
      <c r="A17" s="3" t="s">
        <v>197</v>
      </c>
      <c r="B17" s="3" t="s">
        <v>198</v>
      </c>
      <c r="C17" s="3" t="s">
        <v>97</v>
      </c>
      <c r="D17" s="3" t="s">
        <v>536</v>
      </c>
      <c r="E17" s="3" t="s">
        <v>205</v>
      </c>
      <c r="F17" s="3" t="s">
        <v>537</v>
      </c>
      <c r="G17" s="3" t="s">
        <v>137</v>
      </c>
      <c r="H17" s="3" t="s">
        <v>198</v>
      </c>
      <c r="I17" s="3" t="s">
        <v>140</v>
      </c>
      <c r="J17" s="3" t="s">
        <v>538</v>
      </c>
      <c r="K17" s="3" t="s">
        <v>143</v>
      </c>
      <c r="L17" s="3" t="s">
        <v>509</v>
      </c>
      <c r="M17" s="3" t="s">
        <v>146</v>
      </c>
      <c r="N17" s="3" t="s">
        <v>294</v>
      </c>
      <c r="P17" s="3">
        <v>53970.27</v>
      </c>
      <c r="Q17" s="3">
        <v>0</v>
      </c>
      <c r="R17" s="3">
        <v>53970.27</v>
      </c>
      <c r="S17" s="3">
        <v>5100</v>
      </c>
      <c r="T17" s="3">
        <v>5210</v>
      </c>
      <c r="U17" s="3">
        <v>85</v>
      </c>
      <c r="V17" s="3">
        <v>5100</v>
      </c>
      <c r="W17" s="3">
        <v>11243.571</v>
      </c>
      <c r="X17" s="3" t="s">
        <v>238</v>
      </c>
      <c r="Y17" s="3" t="s">
        <v>239</v>
      </c>
      <c r="Z17" s="3">
        <v>1</v>
      </c>
      <c r="AA17" s="3">
        <v>53970.27</v>
      </c>
      <c r="AB17" s="3" t="s">
        <v>159</v>
      </c>
      <c r="AC17" s="4" t="s">
        <v>541</v>
      </c>
    </row>
    <row r="18" spans="1:29" ht="14.25" customHeight="1" x14ac:dyDescent="0.3">
      <c r="A18" s="3" t="s">
        <v>29</v>
      </c>
      <c r="B18" s="3" t="s">
        <v>95</v>
      </c>
      <c r="C18" s="3" t="s">
        <v>212</v>
      </c>
      <c r="D18" s="3" t="s">
        <v>552</v>
      </c>
      <c r="E18" s="3" t="s">
        <v>132</v>
      </c>
      <c r="F18" s="3" t="s">
        <v>553</v>
      </c>
      <c r="G18" s="3" t="s">
        <v>137</v>
      </c>
      <c r="H18" s="3" t="s">
        <v>95</v>
      </c>
      <c r="J18" s="3" t="s">
        <v>554</v>
      </c>
      <c r="K18" s="3" t="s">
        <v>143</v>
      </c>
      <c r="L18" s="3" t="s">
        <v>365</v>
      </c>
      <c r="M18" s="3" t="s">
        <v>146</v>
      </c>
      <c r="N18" s="3" t="s">
        <v>556</v>
      </c>
      <c r="P18" s="3">
        <v>168690.4</v>
      </c>
      <c r="Q18" s="3">
        <v>0</v>
      </c>
      <c r="R18" s="3">
        <v>168690.4</v>
      </c>
      <c r="S18" s="3">
        <v>18975</v>
      </c>
      <c r="T18" s="3">
        <v>19140</v>
      </c>
      <c r="U18" s="3">
        <v>275</v>
      </c>
      <c r="V18" s="3">
        <v>18975</v>
      </c>
      <c r="W18" s="3">
        <v>41832.71</v>
      </c>
      <c r="X18" s="3" t="s">
        <v>155</v>
      </c>
      <c r="Y18" s="3" t="s">
        <v>156</v>
      </c>
      <c r="Z18" s="3">
        <v>1</v>
      </c>
      <c r="AA18" s="3">
        <v>168690.4</v>
      </c>
      <c r="AB18" s="3" t="s">
        <v>159</v>
      </c>
      <c r="AC18" s="4" t="s">
        <v>560</v>
      </c>
    </row>
    <row r="19" spans="1:29" ht="14.25" customHeight="1" x14ac:dyDescent="0.3">
      <c r="A19" s="3" t="s">
        <v>177</v>
      </c>
      <c r="B19" s="3" t="s">
        <v>179</v>
      </c>
      <c r="C19" s="3" t="s">
        <v>97</v>
      </c>
      <c r="D19" s="3" t="s">
        <v>569</v>
      </c>
      <c r="E19" s="3" t="s">
        <v>570</v>
      </c>
      <c r="F19" s="3" t="s">
        <v>573</v>
      </c>
      <c r="G19" s="3" t="s">
        <v>137</v>
      </c>
      <c r="H19" s="3" t="s">
        <v>179</v>
      </c>
      <c r="I19" s="3" t="s">
        <v>574</v>
      </c>
      <c r="J19" s="3" t="s">
        <v>575</v>
      </c>
      <c r="K19" s="3" t="s">
        <v>576</v>
      </c>
      <c r="L19" s="3" t="s">
        <v>577</v>
      </c>
      <c r="M19" s="3" t="s">
        <v>146</v>
      </c>
      <c r="N19" s="3" t="s">
        <v>147</v>
      </c>
      <c r="P19" s="3">
        <v>410.04</v>
      </c>
      <c r="Q19" s="3">
        <v>0</v>
      </c>
      <c r="R19" s="3">
        <v>410.04</v>
      </c>
      <c r="S19" s="3">
        <v>60</v>
      </c>
      <c r="T19" s="3">
        <v>82</v>
      </c>
      <c r="U19" s="3">
        <v>1</v>
      </c>
      <c r="V19" s="3">
        <v>60</v>
      </c>
      <c r="W19" s="3">
        <v>60</v>
      </c>
      <c r="X19" s="3" t="s">
        <v>578</v>
      </c>
      <c r="Y19" s="3" t="s">
        <v>579</v>
      </c>
      <c r="Z19" s="3">
        <v>1</v>
      </c>
      <c r="AA19" s="3">
        <v>410.04</v>
      </c>
      <c r="AB19" s="3" t="s">
        <v>159</v>
      </c>
      <c r="AC19" s="4" t="s">
        <v>580</v>
      </c>
    </row>
    <row r="20" spans="1:29" ht="14.25" customHeight="1" x14ac:dyDescent="0.3">
      <c r="A20" s="3" t="s">
        <v>217</v>
      </c>
      <c r="B20" s="3" t="s">
        <v>218</v>
      </c>
      <c r="C20" s="3" t="s">
        <v>297</v>
      </c>
      <c r="D20" s="3" t="s">
        <v>586</v>
      </c>
      <c r="E20" s="3" t="s">
        <v>132</v>
      </c>
      <c r="F20" s="3" t="s">
        <v>589</v>
      </c>
      <c r="G20" s="3" t="s">
        <v>137</v>
      </c>
      <c r="H20" s="3" t="s">
        <v>218</v>
      </c>
      <c r="I20" s="3" t="s">
        <v>140</v>
      </c>
      <c r="J20" s="3" t="s">
        <v>592</v>
      </c>
      <c r="K20" s="3" t="s">
        <v>143</v>
      </c>
      <c r="L20" s="3" t="s">
        <v>365</v>
      </c>
      <c r="M20" s="3" t="s">
        <v>146</v>
      </c>
      <c r="N20" s="3" t="s">
        <v>556</v>
      </c>
      <c r="P20" s="3">
        <v>91575.62</v>
      </c>
      <c r="Q20" s="3">
        <v>0</v>
      </c>
      <c r="R20" s="3">
        <v>91575.62</v>
      </c>
      <c r="S20" s="3">
        <v>19320</v>
      </c>
      <c r="T20" s="3">
        <v>19610</v>
      </c>
      <c r="U20" s="3">
        <v>280</v>
      </c>
      <c r="V20" s="3">
        <v>19320</v>
      </c>
      <c r="W20" s="3">
        <v>19320</v>
      </c>
      <c r="X20" s="3" t="s">
        <v>155</v>
      </c>
      <c r="Y20" s="3" t="s">
        <v>337</v>
      </c>
      <c r="Z20" s="3">
        <v>1</v>
      </c>
      <c r="AA20" s="3">
        <v>91575.62</v>
      </c>
      <c r="AB20" s="3" t="s">
        <v>159</v>
      </c>
      <c r="AC20" s="4" t="s">
        <v>593</v>
      </c>
    </row>
    <row r="21" spans="1:29" ht="14.25" customHeight="1" x14ac:dyDescent="0.3">
      <c r="A21" s="3" t="s">
        <v>217</v>
      </c>
      <c r="B21" s="3" t="s">
        <v>218</v>
      </c>
      <c r="C21" s="3" t="s">
        <v>297</v>
      </c>
      <c r="D21" s="3" t="s">
        <v>610</v>
      </c>
      <c r="E21" s="3" t="s">
        <v>132</v>
      </c>
      <c r="F21" s="3" t="s">
        <v>589</v>
      </c>
      <c r="G21" s="3" t="s">
        <v>137</v>
      </c>
      <c r="H21" s="3" t="s">
        <v>218</v>
      </c>
      <c r="I21" s="3" t="s">
        <v>291</v>
      </c>
      <c r="J21" s="3" t="s">
        <v>611</v>
      </c>
      <c r="K21" s="3" t="s">
        <v>143</v>
      </c>
      <c r="L21" s="3" t="s">
        <v>365</v>
      </c>
      <c r="M21" s="3" t="s">
        <v>146</v>
      </c>
      <c r="N21" s="3" t="s">
        <v>556</v>
      </c>
      <c r="P21" s="3">
        <v>117740.08</v>
      </c>
      <c r="Q21" s="3">
        <v>9127.14</v>
      </c>
      <c r="R21" s="3">
        <v>108612.94</v>
      </c>
      <c r="S21" s="3">
        <v>20700</v>
      </c>
      <c r="T21" s="3">
        <v>20830</v>
      </c>
      <c r="U21" s="3">
        <v>1</v>
      </c>
      <c r="V21" s="3">
        <v>20700</v>
      </c>
      <c r="W21" s="3">
        <v>45635.69</v>
      </c>
      <c r="X21" s="3" t="s">
        <v>155</v>
      </c>
      <c r="Y21" s="3" t="s">
        <v>337</v>
      </c>
      <c r="Z21" s="3">
        <v>1</v>
      </c>
      <c r="AA21" s="3">
        <v>108612.94</v>
      </c>
      <c r="AB21" s="3" t="s">
        <v>159</v>
      </c>
      <c r="AC21" s="4" t="s">
        <v>613</v>
      </c>
    </row>
    <row r="22" spans="1:29" ht="14.25" customHeight="1" x14ac:dyDescent="0.3">
      <c r="A22" s="3" t="s">
        <v>217</v>
      </c>
      <c r="B22" s="3" t="s">
        <v>218</v>
      </c>
      <c r="C22" s="3" t="s">
        <v>297</v>
      </c>
      <c r="D22" s="3" t="s">
        <v>620</v>
      </c>
      <c r="E22" s="3" t="s">
        <v>132</v>
      </c>
      <c r="F22" s="3" t="s">
        <v>621</v>
      </c>
      <c r="G22" s="3" t="s">
        <v>623</v>
      </c>
      <c r="H22" s="3" t="s">
        <v>218</v>
      </c>
      <c r="I22" s="3" t="s">
        <v>291</v>
      </c>
      <c r="J22" s="3" t="s">
        <v>626</v>
      </c>
      <c r="K22" s="3" t="s">
        <v>143</v>
      </c>
      <c r="L22" s="3" t="s">
        <v>365</v>
      </c>
      <c r="M22" s="3" t="s">
        <v>146</v>
      </c>
      <c r="N22" s="3" t="s">
        <v>556</v>
      </c>
      <c r="P22" s="3">
        <v>325058.43</v>
      </c>
      <c r="Q22" s="3">
        <v>0</v>
      </c>
      <c r="R22" s="3">
        <v>325058.43</v>
      </c>
      <c r="S22" s="3">
        <v>62100</v>
      </c>
      <c r="T22" s="3">
        <v>62240</v>
      </c>
      <c r="U22" s="3">
        <v>3</v>
      </c>
      <c r="V22" s="3">
        <v>62100</v>
      </c>
      <c r="W22" s="3">
        <v>136907.06</v>
      </c>
      <c r="X22" s="3" t="s">
        <v>155</v>
      </c>
      <c r="Y22" s="3" t="s">
        <v>337</v>
      </c>
      <c r="Z22" s="3">
        <v>1</v>
      </c>
      <c r="AA22" s="3">
        <v>325058.43</v>
      </c>
      <c r="AB22" s="3" t="s">
        <v>159</v>
      </c>
      <c r="AC22" s="4" t="s">
        <v>627</v>
      </c>
    </row>
    <row r="23" spans="1:29" ht="14.25" customHeight="1" x14ac:dyDescent="0.3">
      <c r="A23" s="3" t="s">
        <v>210</v>
      </c>
      <c r="B23" s="3" t="s">
        <v>211</v>
      </c>
      <c r="C23" s="3" t="s">
        <v>212</v>
      </c>
      <c r="D23" s="3" t="s">
        <v>639</v>
      </c>
      <c r="E23" s="3" t="s">
        <v>132</v>
      </c>
      <c r="F23" s="3" t="s">
        <v>641</v>
      </c>
      <c r="G23" s="3" t="s">
        <v>137</v>
      </c>
      <c r="H23" s="3" t="s">
        <v>211</v>
      </c>
      <c r="J23" s="3" t="s">
        <v>644</v>
      </c>
      <c r="K23" s="3" t="s">
        <v>143</v>
      </c>
      <c r="L23" s="3" t="s">
        <v>144</v>
      </c>
      <c r="M23" s="3" t="s">
        <v>146</v>
      </c>
      <c r="N23" s="3" t="s">
        <v>147</v>
      </c>
      <c r="P23" s="3">
        <v>155262.1</v>
      </c>
      <c r="Q23" s="3">
        <v>0</v>
      </c>
      <c r="R23" s="3">
        <v>155262.1</v>
      </c>
      <c r="S23" s="3">
        <v>18975</v>
      </c>
      <c r="T23" s="3">
        <v>19250</v>
      </c>
      <c r="U23" s="3">
        <v>275</v>
      </c>
      <c r="V23" s="3">
        <v>18975</v>
      </c>
      <c r="W23" s="3">
        <v>41832.71</v>
      </c>
      <c r="X23" s="3" t="s">
        <v>646</v>
      </c>
      <c r="Y23" s="3" t="s">
        <v>216</v>
      </c>
      <c r="Z23" s="3">
        <v>1</v>
      </c>
      <c r="AA23" s="3">
        <v>155262.1</v>
      </c>
      <c r="AB23" s="3" t="s">
        <v>159</v>
      </c>
      <c r="AC23" s="4" t="s">
        <v>649</v>
      </c>
    </row>
    <row r="24" spans="1:29" ht="14.25" customHeight="1" x14ac:dyDescent="0.3">
      <c r="A24" s="3" t="s">
        <v>295</v>
      </c>
      <c r="B24" s="3" t="s">
        <v>296</v>
      </c>
      <c r="C24" s="3" t="s">
        <v>297</v>
      </c>
      <c r="D24" s="3" t="s">
        <v>665</v>
      </c>
      <c r="E24" s="3" t="s">
        <v>132</v>
      </c>
      <c r="F24" s="3" t="s">
        <v>666</v>
      </c>
      <c r="G24" s="3" t="s">
        <v>137</v>
      </c>
      <c r="H24" s="3" t="s">
        <v>296</v>
      </c>
      <c r="I24" s="3" t="s">
        <v>291</v>
      </c>
      <c r="J24" s="3" t="s">
        <v>667</v>
      </c>
      <c r="K24" s="3" t="s">
        <v>143</v>
      </c>
      <c r="L24" s="3" t="s">
        <v>365</v>
      </c>
      <c r="M24" s="3" t="s">
        <v>146</v>
      </c>
      <c r="N24" s="3" t="s">
        <v>556</v>
      </c>
      <c r="P24" s="3">
        <v>112057</v>
      </c>
      <c r="Q24" s="3">
        <v>10268.030000000001</v>
      </c>
      <c r="R24" s="3">
        <v>101788.97</v>
      </c>
      <c r="S24" s="3">
        <v>18975</v>
      </c>
      <c r="T24" s="3">
        <v>19250</v>
      </c>
      <c r="U24" s="3">
        <v>275</v>
      </c>
      <c r="V24" s="3">
        <v>18975</v>
      </c>
      <c r="W24" s="3">
        <v>30196.06</v>
      </c>
      <c r="X24" s="3" t="s">
        <v>155</v>
      </c>
      <c r="Y24" s="3" t="s">
        <v>337</v>
      </c>
      <c r="Z24" s="3">
        <v>2</v>
      </c>
      <c r="AA24" s="3">
        <v>101788.97</v>
      </c>
      <c r="AB24" s="3" t="s">
        <v>159</v>
      </c>
      <c r="AC24" s="4" t="s">
        <v>668</v>
      </c>
    </row>
    <row r="25" spans="1:29" ht="14.25" customHeight="1" x14ac:dyDescent="0.3">
      <c r="A25" s="3" t="s">
        <v>29</v>
      </c>
      <c r="B25" s="3" t="s">
        <v>95</v>
      </c>
      <c r="C25" s="3" t="s">
        <v>212</v>
      </c>
      <c r="D25" s="3" t="s">
        <v>682</v>
      </c>
      <c r="E25" s="3" t="s">
        <v>132</v>
      </c>
      <c r="F25" s="3" t="s">
        <v>685</v>
      </c>
      <c r="G25" s="3" t="s">
        <v>137</v>
      </c>
      <c r="H25" s="3" t="s">
        <v>95</v>
      </c>
      <c r="J25" s="3" t="s">
        <v>687</v>
      </c>
      <c r="K25" s="3" t="s">
        <v>143</v>
      </c>
      <c r="L25" s="3" t="s">
        <v>365</v>
      </c>
      <c r="M25" s="3" t="s">
        <v>146</v>
      </c>
      <c r="N25" s="3" t="s">
        <v>556</v>
      </c>
      <c r="P25" s="3">
        <v>401594.03</v>
      </c>
      <c r="Q25" s="3">
        <v>54762.82</v>
      </c>
      <c r="R25" s="3">
        <v>346831.20799999998</v>
      </c>
      <c r="S25" s="3">
        <v>41400</v>
      </c>
      <c r="T25" s="3">
        <v>41590</v>
      </c>
      <c r="U25" s="3">
        <v>2</v>
      </c>
      <c r="V25" s="3">
        <v>41400</v>
      </c>
      <c r="W25" s="3">
        <v>91271.37</v>
      </c>
      <c r="X25" s="3" t="s">
        <v>155</v>
      </c>
      <c r="Y25" s="3" t="s">
        <v>156</v>
      </c>
      <c r="Z25" s="3">
        <v>1</v>
      </c>
      <c r="AA25" s="3">
        <v>346831.21</v>
      </c>
      <c r="AB25" s="3" t="s">
        <v>159</v>
      </c>
      <c r="AC25" s="4" t="s">
        <v>690</v>
      </c>
    </row>
    <row r="26" spans="1:29" ht="14.25" customHeight="1" x14ac:dyDescent="0.3">
      <c r="A26" s="3" t="s">
        <v>29</v>
      </c>
      <c r="B26" s="3" t="s">
        <v>95</v>
      </c>
      <c r="C26" s="3" t="s">
        <v>212</v>
      </c>
      <c r="D26" s="3" t="s">
        <v>706</v>
      </c>
      <c r="E26" s="3" t="s">
        <v>132</v>
      </c>
      <c r="F26" s="3" t="s">
        <v>709</v>
      </c>
      <c r="G26" s="3" t="s">
        <v>137</v>
      </c>
      <c r="H26" s="3" t="s">
        <v>95</v>
      </c>
      <c r="I26" s="3" t="s">
        <v>140</v>
      </c>
      <c r="J26" s="3" t="s">
        <v>710</v>
      </c>
      <c r="K26" s="3" t="s">
        <v>143</v>
      </c>
      <c r="L26" s="3" t="s">
        <v>365</v>
      </c>
      <c r="M26" s="3" t="s">
        <v>146</v>
      </c>
      <c r="N26" s="3" t="s">
        <v>147</v>
      </c>
      <c r="O26" s="3" t="s">
        <v>335</v>
      </c>
      <c r="P26" s="3">
        <v>157500.15</v>
      </c>
      <c r="Q26" s="3">
        <v>0</v>
      </c>
      <c r="R26" s="3">
        <v>157500.15</v>
      </c>
      <c r="S26" s="3">
        <v>18975</v>
      </c>
      <c r="T26" s="3">
        <v>19180</v>
      </c>
      <c r="U26" s="3">
        <v>275</v>
      </c>
      <c r="V26" s="3">
        <v>18975</v>
      </c>
      <c r="W26" s="3">
        <v>41832.71</v>
      </c>
      <c r="X26" s="3" t="s">
        <v>714</v>
      </c>
      <c r="Y26" s="3" t="s">
        <v>716</v>
      </c>
      <c r="Z26" s="3">
        <v>1</v>
      </c>
      <c r="AA26" s="3">
        <v>157500.15</v>
      </c>
      <c r="AB26" s="3" t="s">
        <v>159</v>
      </c>
      <c r="AC26" s="4" t="s">
        <v>718</v>
      </c>
    </row>
    <row r="27" spans="1:29" ht="14.25" customHeight="1" x14ac:dyDescent="0.3">
      <c r="A27" s="3" t="s">
        <v>29</v>
      </c>
      <c r="B27" s="3" t="s">
        <v>95</v>
      </c>
      <c r="C27" s="3" t="s">
        <v>212</v>
      </c>
      <c r="D27" s="3" t="s">
        <v>732</v>
      </c>
      <c r="E27" s="3" t="s">
        <v>132</v>
      </c>
      <c r="F27" s="3" t="s">
        <v>709</v>
      </c>
      <c r="G27" s="3" t="s">
        <v>137</v>
      </c>
      <c r="H27" s="3" t="s">
        <v>95</v>
      </c>
      <c r="I27" s="3" t="s">
        <v>291</v>
      </c>
      <c r="J27" s="3" t="s">
        <v>734</v>
      </c>
      <c r="K27" s="3" t="s">
        <v>143</v>
      </c>
      <c r="L27" s="3" t="s">
        <v>365</v>
      </c>
      <c r="M27" s="3" t="s">
        <v>146</v>
      </c>
      <c r="N27" s="3" t="s">
        <v>147</v>
      </c>
      <c r="O27" s="3" t="s">
        <v>335</v>
      </c>
      <c r="P27" s="3">
        <v>159110.71</v>
      </c>
      <c r="Q27" s="3">
        <v>16733.080000000002</v>
      </c>
      <c r="R27" s="3">
        <v>142377.62599999999</v>
      </c>
      <c r="S27" s="3">
        <v>18975</v>
      </c>
      <c r="T27" s="3">
        <v>19160</v>
      </c>
      <c r="U27" s="3">
        <v>275</v>
      </c>
      <c r="V27" s="3">
        <v>18975</v>
      </c>
      <c r="W27" s="3">
        <v>41832.71</v>
      </c>
      <c r="X27" s="3" t="s">
        <v>714</v>
      </c>
      <c r="Y27" s="3" t="s">
        <v>716</v>
      </c>
      <c r="Z27" s="3">
        <v>1</v>
      </c>
      <c r="AA27" s="3">
        <v>142377.63</v>
      </c>
      <c r="AB27" s="3" t="s">
        <v>159</v>
      </c>
      <c r="AC27" s="4" t="s">
        <v>736</v>
      </c>
    </row>
    <row r="28" spans="1:29" ht="14.25" customHeight="1" x14ac:dyDescent="0.3">
      <c r="A28" s="3" t="s">
        <v>197</v>
      </c>
      <c r="B28" s="3" t="s">
        <v>198</v>
      </c>
      <c r="C28" s="3" t="s">
        <v>97</v>
      </c>
      <c r="D28" s="3" t="s">
        <v>743</v>
      </c>
      <c r="E28" s="3" t="s">
        <v>205</v>
      </c>
      <c r="F28" s="3" t="s">
        <v>702</v>
      </c>
      <c r="G28" s="3" t="s">
        <v>137</v>
      </c>
      <c r="H28" s="3" t="s">
        <v>198</v>
      </c>
      <c r="I28" s="3" t="s">
        <v>291</v>
      </c>
      <c r="J28" s="3" t="s">
        <v>747</v>
      </c>
      <c r="K28" s="3" t="s">
        <v>143</v>
      </c>
      <c r="L28" s="3" t="s">
        <v>234</v>
      </c>
      <c r="M28" s="3" t="s">
        <v>146</v>
      </c>
      <c r="N28" s="3" t="s">
        <v>147</v>
      </c>
      <c r="P28" s="3">
        <v>12393</v>
      </c>
      <c r="Q28" s="3">
        <v>1695</v>
      </c>
      <c r="R28" s="3">
        <v>10698</v>
      </c>
      <c r="S28" s="3">
        <v>1008</v>
      </c>
      <c r="T28" s="3">
        <v>1038</v>
      </c>
      <c r="U28" s="3">
        <v>1</v>
      </c>
      <c r="V28" s="3">
        <v>1008</v>
      </c>
      <c r="W28" s="3">
        <v>2222.27</v>
      </c>
      <c r="X28" s="3" t="s">
        <v>238</v>
      </c>
      <c r="Y28" s="3" t="s">
        <v>239</v>
      </c>
      <c r="Z28" s="3">
        <v>10</v>
      </c>
      <c r="AA28" s="3">
        <v>10698</v>
      </c>
      <c r="AB28" s="3" t="s">
        <v>159</v>
      </c>
      <c r="AC28" s="4" t="s">
        <v>622</v>
      </c>
    </row>
    <row r="29" spans="1:29" ht="14.25" customHeight="1" x14ac:dyDescent="0.3">
      <c r="A29" s="3" t="s">
        <v>210</v>
      </c>
      <c r="B29" s="3" t="s">
        <v>211</v>
      </c>
      <c r="C29" s="3" t="s">
        <v>212</v>
      </c>
      <c r="D29" s="3" t="s">
        <v>753</v>
      </c>
      <c r="E29" s="3" t="s">
        <v>132</v>
      </c>
      <c r="F29" s="3" t="s">
        <v>754</v>
      </c>
      <c r="G29" s="3" t="s">
        <v>137</v>
      </c>
      <c r="H29" s="3" t="s">
        <v>211</v>
      </c>
      <c r="J29" s="3" t="s">
        <v>755</v>
      </c>
      <c r="K29" s="3" t="s">
        <v>143</v>
      </c>
      <c r="L29" s="3" t="s">
        <v>144</v>
      </c>
      <c r="M29" s="3" t="s">
        <v>146</v>
      </c>
      <c r="N29" s="3" t="s">
        <v>147</v>
      </c>
      <c r="P29" s="3">
        <v>178891.9</v>
      </c>
      <c r="Q29" s="3">
        <v>27381.41</v>
      </c>
      <c r="R29" s="3">
        <v>151510.49</v>
      </c>
      <c r="S29" s="3">
        <v>20700</v>
      </c>
      <c r="T29" s="3">
        <v>20810</v>
      </c>
      <c r="U29" s="3">
        <v>1</v>
      </c>
      <c r="V29" s="3">
        <v>20700</v>
      </c>
      <c r="W29" s="3">
        <v>45635.69</v>
      </c>
      <c r="X29" s="3" t="s">
        <v>646</v>
      </c>
      <c r="Y29" s="3" t="s">
        <v>216</v>
      </c>
      <c r="Z29" s="3">
        <v>1</v>
      </c>
      <c r="AA29" s="3">
        <v>151510.49</v>
      </c>
      <c r="AB29" s="3" t="s">
        <v>159</v>
      </c>
      <c r="AC29" s="4" t="s">
        <v>761</v>
      </c>
    </row>
    <row r="30" spans="1:29" ht="14.25" customHeight="1" x14ac:dyDescent="0.3">
      <c r="A30" s="3" t="s">
        <v>197</v>
      </c>
      <c r="B30" s="3" t="s">
        <v>198</v>
      </c>
      <c r="C30" s="3" t="s">
        <v>297</v>
      </c>
      <c r="D30" s="3" t="s">
        <v>765</v>
      </c>
      <c r="E30" s="3" t="s">
        <v>205</v>
      </c>
      <c r="F30" s="3" t="s">
        <v>766</v>
      </c>
      <c r="G30" s="3" t="s">
        <v>137</v>
      </c>
      <c r="H30" s="3" t="s">
        <v>198</v>
      </c>
      <c r="I30" s="3" t="s">
        <v>140</v>
      </c>
      <c r="J30" s="3" t="s">
        <v>767</v>
      </c>
      <c r="K30" s="3" t="s">
        <v>143</v>
      </c>
      <c r="L30" s="3" t="s">
        <v>509</v>
      </c>
      <c r="M30" s="3" t="s">
        <v>146</v>
      </c>
      <c r="N30" s="3" t="s">
        <v>147</v>
      </c>
      <c r="P30" s="3">
        <v>48527.01</v>
      </c>
      <c r="Q30" s="3">
        <v>0</v>
      </c>
      <c r="R30" s="3">
        <v>48527.01</v>
      </c>
      <c r="S30" s="3">
        <v>6962</v>
      </c>
      <c r="T30" s="3">
        <v>7060</v>
      </c>
      <c r="U30" s="3">
        <v>101</v>
      </c>
      <c r="V30" s="3">
        <v>6962</v>
      </c>
      <c r="W30" s="3">
        <v>15348.591</v>
      </c>
      <c r="X30" s="3" t="s">
        <v>772</v>
      </c>
      <c r="Y30" s="3" t="s">
        <v>775</v>
      </c>
      <c r="Z30" s="3">
        <v>2</v>
      </c>
      <c r="AA30" s="3">
        <v>48527.01</v>
      </c>
      <c r="AB30" s="3" t="s">
        <v>159</v>
      </c>
      <c r="AC30" s="4" t="s">
        <v>778</v>
      </c>
    </row>
    <row r="31" spans="1:29" ht="14.25" customHeight="1" x14ac:dyDescent="0.3">
      <c r="A31" s="3" t="s">
        <v>217</v>
      </c>
      <c r="B31" s="3" t="s">
        <v>218</v>
      </c>
      <c r="C31" s="3" t="s">
        <v>297</v>
      </c>
      <c r="D31" s="3" t="s">
        <v>788</v>
      </c>
      <c r="E31" s="3" t="s">
        <v>132</v>
      </c>
      <c r="F31" s="3" t="s">
        <v>789</v>
      </c>
      <c r="G31" s="3" t="s">
        <v>137</v>
      </c>
      <c r="H31" s="3" t="s">
        <v>218</v>
      </c>
      <c r="J31" s="3" t="s">
        <v>790</v>
      </c>
      <c r="K31" s="3" t="s">
        <v>143</v>
      </c>
      <c r="L31" s="3" t="s">
        <v>365</v>
      </c>
      <c r="M31" s="3" t="s">
        <v>146</v>
      </c>
      <c r="N31" s="3" t="s">
        <v>556</v>
      </c>
      <c r="P31" s="3">
        <v>139645.21</v>
      </c>
      <c r="Q31" s="3">
        <v>27381.41</v>
      </c>
      <c r="R31" s="3">
        <v>112263.796</v>
      </c>
      <c r="S31" s="3">
        <v>20660</v>
      </c>
      <c r="T31" s="3">
        <v>20660</v>
      </c>
      <c r="U31" s="3">
        <v>1</v>
      </c>
      <c r="V31" s="3">
        <v>20660</v>
      </c>
      <c r="W31" s="3">
        <v>45635.69</v>
      </c>
      <c r="X31" s="3" t="s">
        <v>155</v>
      </c>
      <c r="Y31" s="3" t="s">
        <v>337</v>
      </c>
      <c r="Z31" s="3">
        <v>1</v>
      </c>
      <c r="AA31" s="3">
        <v>112263.8</v>
      </c>
      <c r="AB31" s="3" t="s">
        <v>159</v>
      </c>
      <c r="AC31" s="4" t="s">
        <v>792</v>
      </c>
    </row>
    <row r="32" spans="1:29" ht="14.25" customHeight="1" x14ac:dyDescent="0.3">
      <c r="A32" s="3" t="s">
        <v>152</v>
      </c>
      <c r="B32" s="3" t="s">
        <v>153</v>
      </c>
      <c r="C32" s="3" t="s">
        <v>212</v>
      </c>
      <c r="D32" s="3" t="s">
        <v>802</v>
      </c>
      <c r="E32" s="3" t="s">
        <v>132</v>
      </c>
      <c r="F32" s="3" t="s">
        <v>803</v>
      </c>
      <c r="G32" s="3" t="s">
        <v>137</v>
      </c>
      <c r="H32" s="3" t="s">
        <v>153</v>
      </c>
      <c r="I32" s="3" t="s">
        <v>140</v>
      </c>
      <c r="J32" s="3" t="s">
        <v>804</v>
      </c>
      <c r="K32" s="3" t="s">
        <v>143</v>
      </c>
      <c r="L32" s="3" t="s">
        <v>365</v>
      </c>
      <c r="M32" s="3" t="s">
        <v>146</v>
      </c>
      <c r="N32" s="3" t="s">
        <v>147</v>
      </c>
      <c r="O32" s="3" t="s">
        <v>366</v>
      </c>
      <c r="P32" s="3">
        <v>365720.65</v>
      </c>
      <c r="Q32" s="3">
        <v>18892.98</v>
      </c>
      <c r="R32" s="3">
        <v>346827.66899999999</v>
      </c>
      <c r="S32" s="3">
        <v>41400</v>
      </c>
      <c r="T32" s="3">
        <v>41490</v>
      </c>
      <c r="U32" s="3">
        <v>2</v>
      </c>
      <c r="V32" s="3">
        <v>41400</v>
      </c>
      <c r="W32" s="3">
        <v>91270.44</v>
      </c>
      <c r="X32" s="3" t="s">
        <v>155</v>
      </c>
      <c r="Y32" s="3" t="s">
        <v>156</v>
      </c>
      <c r="Z32" s="3">
        <v>1</v>
      </c>
      <c r="AA32" s="3">
        <v>346827.67</v>
      </c>
      <c r="AB32" s="3" t="s">
        <v>159</v>
      </c>
      <c r="AC32" s="4" t="s">
        <v>809</v>
      </c>
    </row>
    <row r="33" spans="1:29" ht="14.25" customHeight="1" x14ac:dyDescent="0.3">
      <c r="A33" s="3" t="s">
        <v>152</v>
      </c>
      <c r="B33" s="3" t="s">
        <v>153</v>
      </c>
      <c r="C33" s="3" t="s">
        <v>212</v>
      </c>
      <c r="D33" s="3" t="s">
        <v>815</v>
      </c>
      <c r="E33" s="3" t="s">
        <v>132</v>
      </c>
      <c r="F33" s="3" t="s">
        <v>803</v>
      </c>
      <c r="G33" s="3" t="s">
        <v>137</v>
      </c>
      <c r="H33" s="3" t="s">
        <v>153</v>
      </c>
      <c r="I33" s="3" t="s">
        <v>140</v>
      </c>
      <c r="J33" s="3" t="s">
        <v>804</v>
      </c>
      <c r="K33" s="3" t="s">
        <v>143</v>
      </c>
      <c r="L33" s="3" t="s">
        <v>365</v>
      </c>
      <c r="M33" s="3" t="s">
        <v>146</v>
      </c>
      <c r="N33" s="3" t="s">
        <v>147</v>
      </c>
      <c r="O33" s="3" t="s">
        <v>366</v>
      </c>
      <c r="P33" s="3">
        <v>365766.29</v>
      </c>
      <c r="Q33" s="3">
        <v>18938.62</v>
      </c>
      <c r="R33" s="3">
        <v>346827.674</v>
      </c>
      <c r="S33" s="3">
        <v>41400</v>
      </c>
      <c r="T33" s="3">
        <v>41460</v>
      </c>
      <c r="U33" s="3">
        <v>2</v>
      </c>
      <c r="V33" s="3">
        <v>41400</v>
      </c>
      <c r="W33" s="3">
        <v>91270.44</v>
      </c>
      <c r="X33" s="3" t="s">
        <v>155</v>
      </c>
      <c r="Y33" s="3" t="s">
        <v>156</v>
      </c>
      <c r="Z33" s="3">
        <v>1</v>
      </c>
      <c r="AA33" s="3">
        <v>346827.67</v>
      </c>
      <c r="AB33" s="3" t="s">
        <v>159</v>
      </c>
      <c r="AC33" s="4" t="s">
        <v>819</v>
      </c>
    </row>
    <row r="34" spans="1:29" ht="14.25" customHeight="1" x14ac:dyDescent="0.3">
      <c r="A34" s="3" t="s">
        <v>217</v>
      </c>
      <c r="B34" s="3" t="s">
        <v>218</v>
      </c>
      <c r="C34" s="3" t="s">
        <v>297</v>
      </c>
      <c r="D34" s="3" t="s">
        <v>831</v>
      </c>
      <c r="E34" s="3" t="s">
        <v>132</v>
      </c>
      <c r="F34" s="3" t="s">
        <v>832</v>
      </c>
      <c r="G34" s="3" t="s">
        <v>137</v>
      </c>
      <c r="H34" s="3" t="s">
        <v>218</v>
      </c>
      <c r="I34" s="3" t="s">
        <v>140</v>
      </c>
      <c r="J34" s="3" t="s">
        <v>833</v>
      </c>
      <c r="K34" s="3" t="s">
        <v>143</v>
      </c>
      <c r="L34" s="3" t="s">
        <v>365</v>
      </c>
      <c r="M34" s="3" t="s">
        <v>146</v>
      </c>
      <c r="N34" s="3" t="s">
        <v>556</v>
      </c>
      <c r="P34" s="3">
        <v>121390.94</v>
      </c>
      <c r="Q34" s="3">
        <v>9127.14</v>
      </c>
      <c r="R34" s="3">
        <v>112263.8</v>
      </c>
      <c r="S34" s="3">
        <v>20700</v>
      </c>
      <c r="T34" s="3">
        <v>20730</v>
      </c>
      <c r="U34" s="3">
        <v>1</v>
      </c>
      <c r="V34" s="3">
        <v>20700</v>
      </c>
      <c r="W34" s="3">
        <v>45635.69</v>
      </c>
      <c r="X34" s="3" t="s">
        <v>155</v>
      </c>
      <c r="Y34" s="3" t="s">
        <v>337</v>
      </c>
      <c r="Z34" s="3">
        <v>1</v>
      </c>
      <c r="AA34" s="3">
        <v>112263.8</v>
      </c>
      <c r="AB34" s="3" t="s">
        <v>159</v>
      </c>
      <c r="AC34" s="4" t="s">
        <v>839</v>
      </c>
    </row>
    <row r="35" spans="1:29" ht="14.25" customHeight="1" x14ac:dyDescent="0.3">
      <c r="A35" s="3" t="s">
        <v>210</v>
      </c>
      <c r="B35" s="3" t="s">
        <v>211</v>
      </c>
      <c r="C35" s="3" t="s">
        <v>212</v>
      </c>
      <c r="D35" s="3" t="s">
        <v>844</v>
      </c>
      <c r="E35" s="3" t="s">
        <v>132</v>
      </c>
      <c r="F35" s="3" t="s">
        <v>845</v>
      </c>
      <c r="G35" s="3" t="s">
        <v>137</v>
      </c>
      <c r="H35" s="3" t="s">
        <v>211</v>
      </c>
      <c r="I35" s="3" t="s">
        <v>140</v>
      </c>
      <c r="J35" s="3" t="s">
        <v>804</v>
      </c>
      <c r="K35" s="3" t="s">
        <v>143</v>
      </c>
      <c r="L35" s="3" t="s">
        <v>144</v>
      </c>
      <c r="M35" s="3" t="s">
        <v>146</v>
      </c>
      <c r="N35" s="3" t="s">
        <v>147</v>
      </c>
      <c r="P35" s="3">
        <v>189388.11</v>
      </c>
      <c r="Q35" s="3">
        <v>0</v>
      </c>
      <c r="R35" s="3">
        <v>189388.11</v>
      </c>
      <c r="S35" s="3">
        <v>20700</v>
      </c>
      <c r="T35" s="3">
        <v>20710</v>
      </c>
      <c r="U35" s="3">
        <v>1</v>
      </c>
      <c r="V35" s="3">
        <v>20700</v>
      </c>
      <c r="W35" s="3">
        <v>45635.69</v>
      </c>
      <c r="X35" s="3" t="s">
        <v>646</v>
      </c>
      <c r="Y35" s="3" t="s">
        <v>216</v>
      </c>
      <c r="Z35" s="3">
        <v>1</v>
      </c>
      <c r="AA35" s="3">
        <v>189388.11</v>
      </c>
      <c r="AB35" s="3" t="s">
        <v>159</v>
      </c>
      <c r="AC35" s="4" t="s">
        <v>850</v>
      </c>
    </row>
    <row r="36" spans="1:29" ht="14.25" customHeight="1" x14ac:dyDescent="0.3">
      <c r="A36" s="3" t="s">
        <v>217</v>
      </c>
      <c r="B36" s="3" t="s">
        <v>218</v>
      </c>
      <c r="C36" s="3" t="s">
        <v>297</v>
      </c>
      <c r="D36" s="3" t="s">
        <v>858</v>
      </c>
      <c r="E36" s="3" t="s">
        <v>132</v>
      </c>
      <c r="F36" s="3" t="s">
        <v>859</v>
      </c>
      <c r="G36" s="3" t="s">
        <v>137</v>
      </c>
      <c r="H36" s="3" t="s">
        <v>218</v>
      </c>
      <c r="I36" s="3" t="s">
        <v>291</v>
      </c>
      <c r="J36" s="3" t="s">
        <v>861</v>
      </c>
      <c r="K36" s="3" t="s">
        <v>143</v>
      </c>
      <c r="L36" s="3" t="s">
        <v>365</v>
      </c>
      <c r="M36" s="3" t="s">
        <v>146</v>
      </c>
      <c r="N36" s="3" t="s">
        <v>556</v>
      </c>
      <c r="P36" s="3">
        <v>129462.37</v>
      </c>
      <c r="Q36" s="3">
        <v>25555.99</v>
      </c>
      <c r="R36" s="3">
        <v>103906.38400000001</v>
      </c>
      <c r="S36" s="3">
        <v>19320</v>
      </c>
      <c r="T36" s="3">
        <v>19600</v>
      </c>
      <c r="U36" s="3">
        <v>280</v>
      </c>
      <c r="V36" s="3">
        <v>19320</v>
      </c>
      <c r="W36" s="3">
        <v>42593.31</v>
      </c>
      <c r="X36" s="3" t="s">
        <v>155</v>
      </c>
      <c r="Y36" s="3" t="s">
        <v>337</v>
      </c>
      <c r="Z36" s="3">
        <v>1</v>
      </c>
      <c r="AA36" s="3">
        <v>103906.38</v>
      </c>
      <c r="AB36" s="3" t="s">
        <v>159</v>
      </c>
      <c r="AC36" s="4" t="s">
        <v>870</v>
      </c>
    </row>
    <row r="37" spans="1:29" ht="14.25" customHeight="1" x14ac:dyDescent="0.3">
      <c r="A37" s="3" t="s">
        <v>241</v>
      </c>
      <c r="B37" s="3" t="s">
        <v>242</v>
      </c>
      <c r="C37" s="3" t="s">
        <v>212</v>
      </c>
      <c r="D37" s="3" t="s">
        <v>881</v>
      </c>
      <c r="E37" s="3" t="s">
        <v>132</v>
      </c>
      <c r="F37" s="3" t="s">
        <v>883</v>
      </c>
      <c r="G37" s="3" t="s">
        <v>137</v>
      </c>
      <c r="H37" s="3" t="s">
        <v>242</v>
      </c>
      <c r="I37" s="3" t="s">
        <v>140</v>
      </c>
      <c r="J37" s="3" t="s">
        <v>884</v>
      </c>
      <c r="K37" s="3" t="s">
        <v>143</v>
      </c>
      <c r="L37" s="3" t="s">
        <v>886</v>
      </c>
      <c r="M37" s="3" t="s">
        <v>146</v>
      </c>
      <c r="N37" s="3" t="s">
        <v>147</v>
      </c>
      <c r="P37" s="3">
        <v>165568.35</v>
      </c>
      <c r="Q37" s="3">
        <v>8670.77</v>
      </c>
      <c r="R37" s="3">
        <v>156897.57999999999</v>
      </c>
      <c r="S37" s="3">
        <v>19665</v>
      </c>
      <c r="T37" s="3">
        <v>19870</v>
      </c>
      <c r="U37" s="3">
        <v>285</v>
      </c>
      <c r="V37" s="3">
        <v>19665</v>
      </c>
      <c r="W37" s="3">
        <v>43353.85</v>
      </c>
      <c r="X37" s="3" t="s">
        <v>888</v>
      </c>
      <c r="Y37" s="3" t="s">
        <v>269</v>
      </c>
      <c r="Z37" s="3">
        <v>1</v>
      </c>
      <c r="AA37" s="3">
        <v>156897.57999999999</v>
      </c>
      <c r="AB37" s="3" t="s">
        <v>159</v>
      </c>
      <c r="AC37" s="4" t="s">
        <v>889</v>
      </c>
    </row>
    <row r="38" spans="1:29" ht="14.25" customHeight="1" x14ac:dyDescent="0.3">
      <c r="A38" s="3" t="s">
        <v>295</v>
      </c>
      <c r="B38" s="3" t="s">
        <v>296</v>
      </c>
      <c r="C38" s="3" t="s">
        <v>297</v>
      </c>
      <c r="D38" s="3" t="s">
        <v>899</v>
      </c>
      <c r="E38" s="3" t="s">
        <v>132</v>
      </c>
      <c r="F38" s="3" t="s">
        <v>900</v>
      </c>
      <c r="G38" s="3" t="s">
        <v>137</v>
      </c>
      <c r="H38" s="3" t="s">
        <v>296</v>
      </c>
      <c r="I38" s="3" t="s">
        <v>291</v>
      </c>
      <c r="J38" s="3" t="s">
        <v>901</v>
      </c>
      <c r="K38" s="3" t="s">
        <v>143</v>
      </c>
      <c r="L38" s="3" t="s">
        <v>365</v>
      </c>
      <c r="M38" s="3" t="s">
        <v>146</v>
      </c>
      <c r="N38" s="3" t="s">
        <v>556</v>
      </c>
      <c r="P38" s="3">
        <v>110776.87</v>
      </c>
      <c r="Q38" s="3">
        <v>0</v>
      </c>
      <c r="R38" s="3">
        <v>110776.87</v>
      </c>
      <c r="S38" s="3">
        <v>18975</v>
      </c>
      <c r="T38" s="3">
        <v>19210</v>
      </c>
      <c r="U38" s="3">
        <v>275</v>
      </c>
      <c r="V38" s="3">
        <v>18975</v>
      </c>
      <c r="W38" s="3">
        <v>18975</v>
      </c>
      <c r="X38" s="3" t="s">
        <v>155</v>
      </c>
      <c r="Y38" s="3" t="s">
        <v>337</v>
      </c>
      <c r="Z38" s="3">
        <v>1</v>
      </c>
      <c r="AA38" s="3">
        <v>110776.87</v>
      </c>
      <c r="AB38" s="3" t="s">
        <v>159</v>
      </c>
      <c r="AC38" s="4" t="s">
        <v>902</v>
      </c>
    </row>
    <row r="39" spans="1:29" ht="14.25" customHeight="1" x14ac:dyDescent="0.3">
      <c r="A39" s="3" t="s">
        <v>210</v>
      </c>
      <c r="B39" s="3" t="s">
        <v>211</v>
      </c>
      <c r="C39" s="3" t="s">
        <v>212</v>
      </c>
      <c r="D39" s="3" t="s">
        <v>906</v>
      </c>
      <c r="E39" s="3" t="s">
        <v>132</v>
      </c>
      <c r="F39" s="3" t="s">
        <v>908</v>
      </c>
      <c r="G39" s="3" t="s">
        <v>137</v>
      </c>
      <c r="H39" s="3" t="s">
        <v>211</v>
      </c>
      <c r="I39" s="3" t="s">
        <v>140</v>
      </c>
      <c r="J39" s="3" t="s">
        <v>884</v>
      </c>
      <c r="K39" s="3" t="s">
        <v>143</v>
      </c>
      <c r="L39" s="3" t="s">
        <v>144</v>
      </c>
      <c r="M39" s="3" t="s">
        <v>146</v>
      </c>
      <c r="N39" s="3" t="s">
        <v>147</v>
      </c>
      <c r="P39" s="3">
        <v>159382.63</v>
      </c>
      <c r="Q39" s="3">
        <v>0</v>
      </c>
      <c r="R39" s="3">
        <v>159382.63</v>
      </c>
      <c r="S39" s="3">
        <v>18975</v>
      </c>
      <c r="T39" s="3">
        <v>19270</v>
      </c>
      <c r="U39" s="3">
        <v>275</v>
      </c>
      <c r="V39" s="3">
        <v>18975</v>
      </c>
      <c r="W39" s="3">
        <v>41832.71</v>
      </c>
      <c r="X39" s="3" t="s">
        <v>646</v>
      </c>
      <c r="Y39" s="3" t="s">
        <v>216</v>
      </c>
      <c r="Z39" s="3">
        <v>1</v>
      </c>
      <c r="AA39" s="3">
        <v>159382.63</v>
      </c>
      <c r="AB39" s="3" t="s">
        <v>159</v>
      </c>
      <c r="AC39" s="4" t="s">
        <v>914</v>
      </c>
    </row>
    <row r="40" spans="1:29" ht="14.25" customHeight="1" x14ac:dyDescent="0.3">
      <c r="A40" s="3" t="s">
        <v>29</v>
      </c>
      <c r="B40" s="3" t="s">
        <v>95</v>
      </c>
      <c r="C40" s="3" t="s">
        <v>212</v>
      </c>
      <c r="D40" s="3" t="s">
        <v>926</v>
      </c>
      <c r="E40" s="3" t="s">
        <v>132</v>
      </c>
      <c r="F40" s="3" t="s">
        <v>927</v>
      </c>
      <c r="G40" s="3" t="s">
        <v>137</v>
      </c>
      <c r="H40" s="3" t="s">
        <v>95</v>
      </c>
      <c r="J40" s="3" t="s">
        <v>928</v>
      </c>
      <c r="K40" s="3" t="s">
        <v>143</v>
      </c>
      <c r="L40" s="3" t="s">
        <v>144</v>
      </c>
      <c r="M40" s="3" t="s">
        <v>146</v>
      </c>
      <c r="N40" s="3" t="s">
        <v>556</v>
      </c>
      <c r="P40" s="3">
        <v>154830.64000000001</v>
      </c>
      <c r="Q40" s="3">
        <v>26455.47</v>
      </c>
      <c r="R40" s="3">
        <v>128375.17</v>
      </c>
      <c r="S40" s="3">
        <v>20000</v>
      </c>
      <c r="T40" s="3">
        <v>20210</v>
      </c>
      <c r="U40" s="3">
        <v>20</v>
      </c>
      <c r="V40" s="3">
        <v>20000</v>
      </c>
      <c r="W40" s="3">
        <v>44092.45</v>
      </c>
      <c r="X40" s="3" t="s">
        <v>155</v>
      </c>
      <c r="Y40" s="3" t="s">
        <v>156</v>
      </c>
      <c r="Z40" s="3">
        <v>1</v>
      </c>
      <c r="AA40" s="3">
        <v>128375.17</v>
      </c>
      <c r="AB40" s="3" t="s">
        <v>159</v>
      </c>
      <c r="AC40" s="4" t="s">
        <v>931</v>
      </c>
    </row>
    <row r="41" spans="1:29" ht="14.25" customHeight="1" x14ac:dyDescent="0.3">
      <c r="A41" s="3" t="s">
        <v>152</v>
      </c>
      <c r="B41" s="3" t="s">
        <v>153</v>
      </c>
      <c r="C41" s="3" t="s">
        <v>212</v>
      </c>
      <c r="D41" s="3" t="s">
        <v>942</v>
      </c>
      <c r="E41" s="3" t="s">
        <v>132</v>
      </c>
      <c r="F41" s="3" t="s">
        <v>944</v>
      </c>
      <c r="G41" s="3" t="s">
        <v>137</v>
      </c>
      <c r="H41" s="3" t="s">
        <v>153</v>
      </c>
      <c r="I41" s="3" t="s">
        <v>140</v>
      </c>
      <c r="J41" s="3" t="s">
        <v>945</v>
      </c>
      <c r="K41" s="3" t="s">
        <v>143</v>
      </c>
      <c r="L41" s="3" t="s">
        <v>365</v>
      </c>
      <c r="M41" s="3" t="s">
        <v>146</v>
      </c>
      <c r="N41" s="3" t="s">
        <v>147</v>
      </c>
      <c r="O41" s="3" t="s">
        <v>366</v>
      </c>
      <c r="P41" s="3">
        <v>167517.39000000001</v>
      </c>
      <c r="Q41" s="3">
        <v>8366.4599999999991</v>
      </c>
      <c r="R41" s="3">
        <v>159150.93</v>
      </c>
      <c r="S41" s="3">
        <v>18975</v>
      </c>
      <c r="T41" s="3">
        <v>19200</v>
      </c>
      <c r="U41" s="3">
        <v>275</v>
      </c>
      <c r="V41" s="3">
        <v>18975</v>
      </c>
      <c r="W41" s="3">
        <v>41832.29</v>
      </c>
      <c r="X41" s="3" t="s">
        <v>155</v>
      </c>
      <c r="Y41" s="3" t="s">
        <v>156</v>
      </c>
      <c r="Z41" s="3">
        <v>1</v>
      </c>
      <c r="AA41" s="3">
        <v>159150.93</v>
      </c>
      <c r="AB41" s="3" t="s">
        <v>159</v>
      </c>
      <c r="AC41" s="4" t="s">
        <v>947</v>
      </c>
    </row>
    <row r="42" spans="1:29" ht="14.25" customHeight="1" x14ac:dyDescent="0.3">
      <c r="A42" s="3" t="s">
        <v>29</v>
      </c>
      <c r="B42" s="3" t="s">
        <v>95</v>
      </c>
      <c r="C42" s="3" t="s">
        <v>212</v>
      </c>
      <c r="D42" s="3" t="s">
        <v>961</v>
      </c>
      <c r="E42" s="3" t="s">
        <v>132</v>
      </c>
      <c r="F42" s="3" t="s">
        <v>944</v>
      </c>
      <c r="G42" s="3" t="s">
        <v>137</v>
      </c>
      <c r="H42" s="3" t="s">
        <v>95</v>
      </c>
      <c r="J42" s="3" t="s">
        <v>963</v>
      </c>
      <c r="K42" s="3" t="s">
        <v>143</v>
      </c>
      <c r="L42" s="3" t="s">
        <v>365</v>
      </c>
      <c r="M42" s="3" t="s">
        <v>146</v>
      </c>
      <c r="N42" s="3" t="s">
        <v>556</v>
      </c>
      <c r="P42" s="3">
        <v>141767.24</v>
      </c>
      <c r="Q42" s="3">
        <v>9127.14</v>
      </c>
      <c r="R42" s="3">
        <v>132640.10399999999</v>
      </c>
      <c r="S42" s="3">
        <v>20700</v>
      </c>
      <c r="T42" s="3">
        <v>20710</v>
      </c>
      <c r="U42" s="3">
        <v>1</v>
      </c>
      <c r="V42" s="3">
        <v>20700</v>
      </c>
      <c r="W42" s="3">
        <v>45635.68</v>
      </c>
      <c r="X42" s="3" t="s">
        <v>155</v>
      </c>
      <c r="Y42" s="3" t="s">
        <v>156</v>
      </c>
      <c r="Z42" s="3">
        <v>1</v>
      </c>
      <c r="AA42" s="3">
        <v>132640.1</v>
      </c>
      <c r="AB42" s="3" t="s">
        <v>159</v>
      </c>
      <c r="AC42" s="4" t="s">
        <v>971</v>
      </c>
    </row>
    <row r="43" spans="1:29" ht="14.25" customHeight="1" x14ac:dyDescent="0.3">
      <c r="A43" s="3" t="s">
        <v>29</v>
      </c>
      <c r="B43" s="3" t="s">
        <v>95</v>
      </c>
      <c r="C43" s="3" t="s">
        <v>212</v>
      </c>
      <c r="D43" s="3" t="s">
        <v>986</v>
      </c>
      <c r="E43" s="3" t="s">
        <v>132</v>
      </c>
      <c r="F43" s="3" t="s">
        <v>944</v>
      </c>
      <c r="G43" s="3" t="s">
        <v>137</v>
      </c>
      <c r="H43" s="3" t="s">
        <v>95</v>
      </c>
      <c r="J43" s="3" t="s">
        <v>963</v>
      </c>
      <c r="K43" s="3" t="s">
        <v>143</v>
      </c>
      <c r="L43" s="3" t="s">
        <v>365</v>
      </c>
      <c r="M43" s="3" t="s">
        <v>146</v>
      </c>
      <c r="N43" s="3" t="s">
        <v>556</v>
      </c>
      <c r="P43" s="3">
        <v>111351.06</v>
      </c>
      <c r="Q43" s="3">
        <v>27381.41</v>
      </c>
      <c r="R43" s="3">
        <v>83969.652000000002</v>
      </c>
      <c r="S43" s="3">
        <v>20700</v>
      </c>
      <c r="T43" s="3">
        <v>20880</v>
      </c>
      <c r="U43" s="3">
        <v>1</v>
      </c>
      <c r="V43" s="3">
        <v>20700</v>
      </c>
      <c r="W43" s="3">
        <v>45635.68</v>
      </c>
      <c r="X43" s="3" t="s">
        <v>155</v>
      </c>
      <c r="Y43" s="3" t="s">
        <v>156</v>
      </c>
      <c r="Z43" s="3">
        <v>1</v>
      </c>
      <c r="AA43" s="3">
        <v>83969.65</v>
      </c>
      <c r="AB43" s="3" t="s">
        <v>159</v>
      </c>
      <c r="AC43" s="4" t="s">
        <v>989</v>
      </c>
    </row>
    <row r="44" spans="1:29" ht="14.25" customHeight="1" x14ac:dyDescent="0.3">
      <c r="A44" s="3" t="s">
        <v>210</v>
      </c>
      <c r="B44" s="3" t="s">
        <v>211</v>
      </c>
      <c r="C44" s="3" t="s">
        <v>212</v>
      </c>
      <c r="D44" s="3" t="s">
        <v>1002</v>
      </c>
      <c r="E44" s="3" t="s">
        <v>132</v>
      </c>
      <c r="F44" s="3" t="s">
        <v>1003</v>
      </c>
      <c r="G44" s="3" t="s">
        <v>137</v>
      </c>
      <c r="H44" s="3" t="s">
        <v>211</v>
      </c>
      <c r="J44" s="3" t="s">
        <v>963</v>
      </c>
      <c r="K44" s="3" t="s">
        <v>143</v>
      </c>
      <c r="L44" s="3" t="s">
        <v>144</v>
      </c>
      <c r="M44" s="3" t="s">
        <v>146</v>
      </c>
      <c r="N44" s="3" t="s">
        <v>147</v>
      </c>
      <c r="P44" s="3">
        <v>132115.32</v>
      </c>
      <c r="Q44" s="3">
        <v>27381.41</v>
      </c>
      <c r="R44" s="3">
        <v>104733.91</v>
      </c>
      <c r="S44" s="3">
        <v>20700</v>
      </c>
      <c r="T44" s="3">
        <v>20770</v>
      </c>
      <c r="U44" s="3">
        <v>1</v>
      </c>
      <c r="V44" s="3">
        <v>20700</v>
      </c>
      <c r="W44" s="3">
        <v>45635.69</v>
      </c>
      <c r="X44" s="3" t="s">
        <v>646</v>
      </c>
      <c r="Y44" s="3" t="s">
        <v>216</v>
      </c>
      <c r="Z44" s="3">
        <v>1</v>
      </c>
      <c r="AA44" s="3">
        <v>104733.91</v>
      </c>
      <c r="AB44" s="3" t="s">
        <v>159</v>
      </c>
      <c r="AC44" s="4" t="s">
        <v>1005</v>
      </c>
    </row>
    <row r="45" spans="1:29" ht="14.25" customHeight="1" x14ac:dyDescent="0.3">
      <c r="A45" s="3" t="s">
        <v>29</v>
      </c>
      <c r="B45" s="3" t="s">
        <v>95</v>
      </c>
      <c r="C45" s="3" t="s">
        <v>212</v>
      </c>
      <c r="D45" s="3" t="s">
        <v>1015</v>
      </c>
      <c r="E45" s="3" t="s">
        <v>132</v>
      </c>
      <c r="F45" s="3" t="s">
        <v>1016</v>
      </c>
      <c r="G45" s="3" t="s">
        <v>137</v>
      </c>
      <c r="H45" s="3" t="s">
        <v>95</v>
      </c>
      <c r="I45" s="3" t="s">
        <v>140</v>
      </c>
      <c r="J45" s="3" t="s">
        <v>1017</v>
      </c>
      <c r="K45" s="3" t="s">
        <v>143</v>
      </c>
      <c r="L45" s="3" t="s">
        <v>365</v>
      </c>
      <c r="M45" s="3" t="s">
        <v>146</v>
      </c>
      <c r="N45" s="3" t="s">
        <v>556</v>
      </c>
      <c r="P45" s="3">
        <v>178017.17</v>
      </c>
      <c r="Q45" s="3">
        <v>27381.41</v>
      </c>
      <c r="R45" s="3">
        <v>150635.76</v>
      </c>
      <c r="S45" s="3">
        <v>20700</v>
      </c>
      <c r="T45" s="3">
        <v>20730</v>
      </c>
      <c r="U45" s="3">
        <v>1</v>
      </c>
      <c r="V45" s="3">
        <v>20700</v>
      </c>
      <c r="W45" s="3">
        <v>45635.68</v>
      </c>
      <c r="X45" s="3" t="s">
        <v>155</v>
      </c>
      <c r="Y45" s="3" t="s">
        <v>156</v>
      </c>
      <c r="Z45" s="3">
        <v>1</v>
      </c>
      <c r="AA45" s="3">
        <v>150635.76</v>
      </c>
      <c r="AB45" s="3" t="s">
        <v>159</v>
      </c>
      <c r="AC45" s="4" t="s">
        <v>1022</v>
      </c>
    </row>
    <row r="46" spans="1:29" ht="14.25" customHeight="1" x14ac:dyDescent="0.3">
      <c r="A46" s="3" t="s">
        <v>29</v>
      </c>
      <c r="B46" s="3" t="s">
        <v>95</v>
      </c>
      <c r="C46" s="3" t="s">
        <v>212</v>
      </c>
      <c r="D46" s="3" t="s">
        <v>1032</v>
      </c>
      <c r="E46" s="3" t="s">
        <v>132</v>
      </c>
      <c r="F46" s="3" t="s">
        <v>1016</v>
      </c>
      <c r="G46" s="3" t="s">
        <v>137</v>
      </c>
      <c r="H46" s="3" t="s">
        <v>95</v>
      </c>
      <c r="I46" s="3" t="s">
        <v>140</v>
      </c>
      <c r="J46" s="3" t="s">
        <v>1017</v>
      </c>
      <c r="K46" s="3" t="s">
        <v>143</v>
      </c>
      <c r="L46" s="3" t="s">
        <v>365</v>
      </c>
      <c r="M46" s="3" t="s">
        <v>146</v>
      </c>
      <c r="N46" s="3" t="s">
        <v>556</v>
      </c>
      <c r="P46" s="3">
        <v>163581.09</v>
      </c>
      <c r="Q46" s="3">
        <v>0</v>
      </c>
      <c r="R46" s="3">
        <v>163581.09</v>
      </c>
      <c r="S46" s="3">
        <v>20700</v>
      </c>
      <c r="T46" s="3">
        <v>20710</v>
      </c>
      <c r="U46" s="3">
        <v>1</v>
      </c>
      <c r="V46" s="3">
        <v>20700</v>
      </c>
      <c r="W46" s="3">
        <v>45635.68</v>
      </c>
      <c r="X46" s="3" t="s">
        <v>155</v>
      </c>
      <c r="Y46" s="3" t="s">
        <v>156</v>
      </c>
      <c r="Z46" s="3">
        <v>1</v>
      </c>
      <c r="AA46" s="3">
        <v>163581.09</v>
      </c>
      <c r="AB46" s="3" t="s">
        <v>159</v>
      </c>
      <c r="AC46" s="4" t="s">
        <v>1036</v>
      </c>
    </row>
    <row r="47" spans="1:29" ht="14.25" customHeight="1" x14ac:dyDescent="0.3">
      <c r="A47" s="3" t="s">
        <v>227</v>
      </c>
      <c r="B47" s="3" t="s">
        <v>228</v>
      </c>
      <c r="C47" s="3" t="s">
        <v>97</v>
      </c>
      <c r="D47" s="3" t="s">
        <v>1046</v>
      </c>
      <c r="E47" s="3" t="s">
        <v>205</v>
      </c>
      <c r="F47" s="3" t="s">
        <v>1047</v>
      </c>
      <c r="G47" s="3" t="s">
        <v>137</v>
      </c>
      <c r="H47" s="3" t="s">
        <v>228</v>
      </c>
      <c r="I47" s="3" t="s">
        <v>1048</v>
      </c>
      <c r="J47" s="3" t="s">
        <v>1049</v>
      </c>
      <c r="K47" s="3" t="s">
        <v>143</v>
      </c>
      <c r="L47" s="3" t="s">
        <v>509</v>
      </c>
      <c r="M47" s="3" t="s">
        <v>146</v>
      </c>
      <c r="N47" s="3" t="s">
        <v>147</v>
      </c>
      <c r="P47" s="3">
        <v>46349.03</v>
      </c>
      <c r="Q47" s="3">
        <v>0</v>
      </c>
      <c r="R47" s="3">
        <v>46349.03</v>
      </c>
      <c r="S47" s="3">
        <v>24115</v>
      </c>
      <c r="T47" s="3">
        <v>24390</v>
      </c>
      <c r="U47" s="3">
        <v>371</v>
      </c>
      <c r="V47" s="3">
        <v>24115</v>
      </c>
      <c r="W47" s="3">
        <v>24.114999999999998</v>
      </c>
      <c r="X47" s="3" t="s">
        <v>1054</v>
      </c>
      <c r="Y47" s="3" t="s">
        <v>1055</v>
      </c>
      <c r="Z47" s="3">
        <v>1</v>
      </c>
      <c r="AA47" s="3">
        <v>46349.03</v>
      </c>
      <c r="AB47" s="3" t="s">
        <v>159</v>
      </c>
      <c r="AC47" s="4" t="s">
        <v>1056</v>
      </c>
    </row>
    <row r="48" spans="1:29" ht="14.25" customHeight="1" x14ac:dyDescent="0.3">
      <c r="A48" s="3" t="s">
        <v>210</v>
      </c>
      <c r="B48" s="3" t="s">
        <v>211</v>
      </c>
      <c r="C48" s="3" t="s">
        <v>212</v>
      </c>
      <c r="D48" s="3" t="s">
        <v>1065</v>
      </c>
      <c r="E48" s="3" t="s">
        <v>132</v>
      </c>
      <c r="F48" s="3" t="s">
        <v>1066</v>
      </c>
      <c r="G48" s="3" t="s">
        <v>137</v>
      </c>
      <c r="H48" s="3" t="s">
        <v>211</v>
      </c>
      <c r="J48" s="3" t="s">
        <v>1068</v>
      </c>
      <c r="K48" s="3" t="s">
        <v>143</v>
      </c>
      <c r="L48" s="3" t="s">
        <v>144</v>
      </c>
      <c r="M48" s="3" t="s">
        <v>146</v>
      </c>
      <c r="N48" s="3" t="s">
        <v>147</v>
      </c>
      <c r="P48" s="3">
        <v>139645.21</v>
      </c>
      <c r="Q48" s="3">
        <v>10039.85</v>
      </c>
      <c r="R48" s="3">
        <v>129605.35799999999</v>
      </c>
      <c r="S48" s="3">
        <v>20700</v>
      </c>
      <c r="T48" s="3">
        <v>20830</v>
      </c>
      <c r="U48" s="3">
        <v>1</v>
      </c>
      <c r="V48" s="3">
        <v>20700</v>
      </c>
      <c r="W48" s="3">
        <v>45635.69</v>
      </c>
      <c r="X48" s="3" t="s">
        <v>646</v>
      </c>
      <c r="Y48" s="3" t="s">
        <v>216</v>
      </c>
      <c r="Z48" s="3">
        <v>1</v>
      </c>
      <c r="AA48" s="3">
        <v>129605.36</v>
      </c>
      <c r="AB48" s="3" t="s">
        <v>159</v>
      </c>
      <c r="AC48" s="4" t="s">
        <v>1072</v>
      </c>
    </row>
    <row r="49" spans="1:29" ht="14.25" customHeight="1" x14ac:dyDescent="0.3">
      <c r="A49" s="3" t="s">
        <v>210</v>
      </c>
      <c r="B49" s="3" t="s">
        <v>211</v>
      </c>
      <c r="C49" s="3" t="s">
        <v>212</v>
      </c>
      <c r="D49" s="3" t="s">
        <v>1084</v>
      </c>
      <c r="E49" s="3" t="s">
        <v>132</v>
      </c>
      <c r="F49" s="3" t="s">
        <v>1066</v>
      </c>
      <c r="G49" s="3" t="s">
        <v>137</v>
      </c>
      <c r="H49" s="3" t="s">
        <v>211</v>
      </c>
      <c r="J49" s="3" t="s">
        <v>1068</v>
      </c>
      <c r="K49" s="3" t="s">
        <v>143</v>
      </c>
      <c r="L49" s="3" t="s">
        <v>144</v>
      </c>
      <c r="M49" s="3" t="s">
        <v>146</v>
      </c>
      <c r="N49" s="3" t="s">
        <v>147</v>
      </c>
      <c r="P49" s="3">
        <v>171590.19</v>
      </c>
      <c r="Q49" s="3">
        <v>10039.85</v>
      </c>
      <c r="R49" s="3">
        <v>161550.33799999999</v>
      </c>
      <c r="S49" s="3">
        <v>20700</v>
      </c>
      <c r="T49" s="3">
        <v>20850</v>
      </c>
      <c r="U49" s="3">
        <v>1</v>
      </c>
      <c r="V49" s="3">
        <v>20700</v>
      </c>
      <c r="W49" s="3">
        <v>45635.69</v>
      </c>
      <c r="X49" s="3" t="s">
        <v>646</v>
      </c>
      <c r="Y49" s="3" t="s">
        <v>216</v>
      </c>
      <c r="Z49" s="3">
        <v>1</v>
      </c>
      <c r="AA49" s="3">
        <v>161550.34</v>
      </c>
      <c r="AB49" s="3" t="s">
        <v>159</v>
      </c>
      <c r="AC49" s="4" t="s">
        <v>1085</v>
      </c>
    </row>
    <row r="50" spans="1:29" ht="14.25" customHeight="1" x14ac:dyDescent="0.3">
      <c r="A50" s="3" t="s">
        <v>197</v>
      </c>
      <c r="B50" s="3" t="s">
        <v>198</v>
      </c>
      <c r="C50" s="3" t="s">
        <v>297</v>
      </c>
      <c r="D50" s="3" t="s">
        <v>1093</v>
      </c>
      <c r="E50" s="3" t="s">
        <v>205</v>
      </c>
      <c r="F50" s="3" t="s">
        <v>1095</v>
      </c>
      <c r="G50" s="3" t="s">
        <v>137</v>
      </c>
      <c r="H50" s="3" t="s">
        <v>198</v>
      </c>
      <c r="I50" s="3" t="s">
        <v>140</v>
      </c>
      <c r="J50" s="3" t="s">
        <v>1097</v>
      </c>
      <c r="K50" s="3" t="s">
        <v>143</v>
      </c>
      <c r="L50" s="3" t="s">
        <v>390</v>
      </c>
      <c r="M50" s="3" t="s">
        <v>146</v>
      </c>
      <c r="N50" s="3" t="s">
        <v>147</v>
      </c>
      <c r="O50" s="3" t="s">
        <v>335</v>
      </c>
      <c r="P50" s="3">
        <v>123407.14</v>
      </c>
      <c r="Q50" s="3">
        <v>0</v>
      </c>
      <c r="R50" s="3">
        <v>123407.14</v>
      </c>
      <c r="S50" s="3">
        <v>18975</v>
      </c>
      <c r="T50" s="3">
        <v>19210</v>
      </c>
      <c r="U50" s="3">
        <v>275</v>
      </c>
      <c r="V50" s="3">
        <v>18975</v>
      </c>
      <c r="W50" s="3">
        <v>41832.93</v>
      </c>
      <c r="X50" s="3" t="s">
        <v>155</v>
      </c>
      <c r="Y50" s="3" t="s">
        <v>337</v>
      </c>
      <c r="Z50" s="3">
        <v>2</v>
      </c>
      <c r="AA50" s="3">
        <v>123407.14</v>
      </c>
      <c r="AB50" s="3" t="s">
        <v>159</v>
      </c>
      <c r="AC50" s="4" t="s">
        <v>822</v>
      </c>
    </row>
    <row r="51" spans="1:29" ht="14.25" customHeight="1" x14ac:dyDescent="0.3">
      <c r="A51" s="3" t="s">
        <v>29</v>
      </c>
      <c r="B51" s="3" t="s">
        <v>95</v>
      </c>
      <c r="C51" s="3" t="s">
        <v>212</v>
      </c>
      <c r="D51" s="3" t="s">
        <v>1116</v>
      </c>
      <c r="E51" s="3" t="s">
        <v>132</v>
      </c>
      <c r="F51" s="3" t="s">
        <v>1117</v>
      </c>
      <c r="G51" s="3" t="s">
        <v>137</v>
      </c>
      <c r="H51" s="3" t="s">
        <v>95</v>
      </c>
      <c r="I51" s="3" t="s">
        <v>140</v>
      </c>
      <c r="J51" s="3" t="s">
        <v>1119</v>
      </c>
      <c r="K51" s="3" t="s">
        <v>143</v>
      </c>
      <c r="L51" s="3" t="s">
        <v>365</v>
      </c>
      <c r="M51" s="3" t="s">
        <v>146</v>
      </c>
      <c r="N51" s="3" t="s">
        <v>147</v>
      </c>
      <c r="O51" s="3" t="s">
        <v>335</v>
      </c>
      <c r="P51" s="3">
        <v>146979.23000000001</v>
      </c>
      <c r="Q51" s="3">
        <v>0</v>
      </c>
      <c r="R51" s="3">
        <v>146979.23000000001</v>
      </c>
      <c r="S51" s="3">
        <v>18975</v>
      </c>
      <c r="T51" s="3">
        <v>19120</v>
      </c>
      <c r="U51" s="3">
        <v>275</v>
      </c>
      <c r="V51" s="3">
        <v>18975</v>
      </c>
      <c r="W51" s="3">
        <v>41832.71</v>
      </c>
      <c r="X51" s="3" t="s">
        <v>714</v>
      </c>
      <c r="Y51" s="3" t="s">
        <v>716</v>
      </c>
      <c r="Z51" s="3">
        <v>1</v>
      </c>
      <c r="AA51" s="3">
        <v>146979.23000000001</v>
      </c>
      <c r="AB51" s="3" t="s">
        <v>159</v>
      </c>
      <c r="AC51" s="4" t="s">
        <v>1120</v>
      </c>
    </row>
    <row r="52" spans="1:29" ht="14.25" customHeight="1" x14ac:dyDescent="0.3">
      <c r="A52" s="3" t="s">
        <v>217</v>
      </c>
      <c r="B52" s="3" t="s">
        <v>218</v>
      </c>
      <c r="C52" s="3" t="s">
        <v>212</v>
      </c>
      <c r="D52" s="3" t="s">
        <v>1130</v>
      </c>
      <c r="E52" s="3" t="s">
        <v>132</v>
      </c>
      <c r="F52" s="3" t="s">
        <v>1131</v>
      </c>
      <c r="G52" s="3" t="s">
        <v>137</v>
      </c>
      <c r="H52" s="3" t="s">
        <v>218</v>
      </c>
      <c r="I52" s="3" t="s">
        <v>140</v>
      </c>
      <c r="J52" s="3" t="s">
        <v>1132</v>
      </c>
      <c r="K52" s="3" t="s">
        <v>143</v>
      </c>
      <c r="L52" s="3" t="s">
        <v>365</v>
      </c>
      <c r="M52" s="3" t="s">
        <v>146</v>
      </c>
      <c r="N52" s="3" t="s">
        <v>556</v>
      </c>
      <c r="P52" s="3">
        <v>146946.92000000001</v>
      </c>
      <c r="Q52" s="3">
        <v>21296.66</v>
      </c>
      <c r="R52" s="3">
        <v>125650.26</v>
      </c>
      <c r="S52" s="3">
        <v>19320</v>
      </c>
      <c r="T52" s="3">
        <v>19620</v>
      </c>
      <c r="U52" s="3">
        <v>280</v>
      </c>
      <c r="V52" s="3">
        <v>19320</v>
      </c>
      <c r="W52" s="3">
        <v>42593.31</v>
      </c>
      <c r="X52" s="3" t="s">
        <v>155</v>
      </c>
      <c r="Y52" s="3" t="s">
        <v>156</v>
      </c>
      <c r="Z52" s="3">
        <v>1</v>
      </c>
      <c r="AA52" s="3">
        <v>125650.26</v>
      </c>
      <c r="AB52" s="3" t="s">
        <v>159</v>
      </c>
      <c r="AC52" s="4" t="s">
        <v>1138</v>
      </c>
    </row>
    <row r="53" spans="1:29" ht="14.25" customHeight="1" x14ac:dyDescent="0.3">
      <c r="A53" s="3" t="s">
        <v>29</v>
      </c>
      <c r="B53" s="3" t="s">
        <v>95</v>
      </c>
      <c r="C53" s="3" t="s">
        <v>212</v>
      </c>
      <c r="D53" s="3" t="s">
        <v>1147</v>
      </c>
      <c r="E53" s="3" t="s">
        <v>132</v>
      </c>
      <c r="F53" s="3" t="s">
        <v>1131</v>
      </c>
      <c r="G53" s="3" t="s">
        <v>137</v>
      </c>
      <c r="H53" s="3" t="s">
        <v>95</v>
      </c>
      <c r="J53" s="3" t="s">
        <v>1149</v>
      </c>
      <c r="K53" s="3" t="s">
        <v>143</v>
      </c>
      <c r="L53" s="3" t="s">
        <v>144</v>
      </c>
      <c r="M53" s="3" t="s">
        <v>146</v>
      </c>
      <c r="N53" s="3" t="s">
        <v>556</v>
      </c>
      <c r="P53" s="3">
        <v>138152.51999999999</v>
      </c>
      <c r="Q53" s="3">
        <v>0</v>
      </c>
      <c r="R53" s="3">
        <v>138152.51999999999</v>
      </c>
      <c r="S53" s="3">
        <v>18975</v>
      </c>
      <c r="T53" s="3">
        <v>19210</v>
      </c>
      <c r="U53" s="3">
        <v>275</v>
      </c>
      <c r="V53" s="3">
        <v>18975</v>
      </c>
      <c r="W53" s="3">
        <v>41832.71</v>
      </c>
      <c r="X53" s="3" t="s">
        <v>155</v>
      </c>
      <c r="Y53" s="3" t="s">
        <v>156</v>
      </c>
      <c r="Z53" s="3">
        <v>1</v>
      </c>
      <c r="AA53" s="3">
        <v>138152.51999999999</v>
      </c>
      <c r="AB53" s="3" t="s">
        <v>159</v>
      </c>
      <c r="AC53" s="4" t="s">
        <v>1155</v>
      </c>
    </row>
    <row r="54" spans="1:29" ht="14.25" customHeight="1" x14ac:dyDescent="0.3">
      <c r="A54" s="3" t="s">
        <v>29</v>
      </c>
      <c r="B54" s="3" t="s">
        <v>95</v>
      </c>
      <c r="C54" s="3" t="s">
        <v>212</v>
      </c>
      <c r="D54" s="3" t="s">
        <v>1160</v>
      </c>
      <c r="E54" s="3" t="s">
        <v>132</v>
      </c>
      <c r="F54" s="3" t="s">
        <v>1161</v>
      </c>
      <c r="G54" s="3" t="s">
        <v>137</v>
      </c>
      <c r="H54" s="3" t="s">
        <v>95</v>
      </c>
      <c r="I54" s="3" t="s">
        <v>140</v>
      </c>
      <c r="J54" s="3" t="s">
        <v>1164</v>
      </c>
      <c r="K54" s="3" t="s">
        <v>143</v>
      </c>
      <c r="L54" s="3" t="s">
        <v>886</v>
      </c>
      <c r="M54" s="3" t="s">
        <v>146</v>
      </c>
      <c r="N54" s="3" t="s">
        <v>147</v>
      </c>
      <c r="P54" s="3">
        <v>146650.26</v>
      </c>
      <c r="Q54" s="3">
        <v>9127.14</v>
      </c>
      <c r="R54" s="3">
        <v>137523.12400000001</v>
      </c>
      <c r="S54" s="3">
        <v>20700</v>
      </c>
      <c r="T54" s="3">
        <v>20720</v>
      </c>
      <c r="U54" s="3">
        <v>1</v>
      </c>
      <c r="V54" s="3">
        <v>20700</v>
      </c>
      <c r="W54" s="3">
        <v>45635.68</v>
      </c>
      <c r="X54" s="3" t="s">
        <v>888</v>
      </c>
      <c r="Y54" s="3" t="s">
        <v>269</v>
      </c>
      <c r="Z54" s="3">
        <v>1</v>
      </c>
      <c r="AA54" s="3">
        <v>137523.12</v>
      </c>
      <c r="AB54" s="3" t="s">
        <v>159</v>
      </c>
      <c r="AC54" s="4" t="s">
        <v>1168</v>
      </c>
    </row>
    <row r="55" spans="1:29" ht="14.25" customHeight="1" x14ac:dyDescent="0.3">
      <c r="A55" s="3" t="s">
        <v>210</v>
      </c>
      <c r="B55" s="3" t="s">
        <v>211</v>
      </c>
      <c r="C55" s="3" t="s">
        <v>212</v>
      </c>
      <c r="D55" s="3" t="s">
        <v>1176</v>
      </c>
      <c r="E55" s="3" t="s">
        <v>132</v>
      </c>
      <c r="F55" s="3" t="s">
        <v>1179</v>
      </c>
      <c r="G55" s="3" t="s">
        <v>137</v>
      </c>
      <c r="H55" s="3" t="s">
        <v>211</v>
      </c>
      <c r="I55" s="3" t="s">
        <v>291</v>
      </c>
      <c r="J55" s="3" t="s">
        <v>1181</v>
      </c>
      <c r="K55" s="3" t="s">
        <v>143</v>
      </c>
      <c r="L55" s="3" t="s">
        <v>144</v>
      </c>
      <c r="M55" s="3" t="s">
        <v>146</v>
      </c>
      <c r="N55" s="3" t="s">
        <v>147</v>
      </c>
      <c r="P55" s="3">
        <v>169308.41</v>
      </c>
      <c r="Q55" s="3">
        <v>456.22</v>
      </c>
      <c r="R55" s="3">
        <v>168852.19</v>
      </c>
      <c r="S55" s="3">
        <v>20700</v>
      </c>
      <c r="T55" s="3">
        <v>20710</v>
      </c>
      <c r="U55" s="3">
        <v>1</v>
      </c>
      <c r="V55" s="3">
        <v>20700</v>
      </c>
      <c r="W55" s="3">
        <v>45635.69</v>
      </c>
      <c r="X55" s="3" t="s">
        <v>646</v>
      </c>
      <c r="Y55" s="3" t="s">
        <v>216</v>
      </c>
      <c r="Z55" s="3">
        <v>1</v>
      </c>
      <c r="AA55" s="3">
        <v>168852.19</v>
      </c>
      <c r="AB55" s="3" t="s">
        <v>159</v>
      </c>
      <c r="AC55" s="4" t="s">
        <v>1184</v>
      </c>
    </row>
    <row r="56" spans="1:29" ht="14.25" customHeight="1" x14ac:dyDescent="0.3">
      <c r="A56" s="3" t="s">
        <v>210</v>
      </c>
      <c r="B56" s="3" t="s">
        <v>211</v>
      </c>
      <c r="C56" s="3" t="s">
        <v>212</v>
      </c>
      <c r="D56" s="3" t="s">
        <v>1196</v>
      </c>
      <c r="E56" s="3" t="s">
        <v>132</v>
      </c>
      <c r="F56" s="3" t="s">
        <v>1179</v>
      </c>
      <c r="G56" s="3" t="s">
        <v>137</v>
      </c>
      <c r="H56" s="3" t="s">
        <v>211</v>
      </c>
      <c r="I56" s="3" t="s">
        <v>291</v>
      </c>
      <c r="J56" s="3" t="s">
        <v>1181</v>
      </c>
      <c r="K56" s="3" t="s">
        <v>143</v>
      </c>
      <c r="L56" s="3" t="s">
        <v>144</v>
      </c>
      <c r="M56" s="3" t="s">
        <v>146</v>
      </c>
      <c r="N56" s="3" t="s">
        <v>147</v>
      </c>
      <c r="P56" s="3">
        <v>169308.41</v>
      </c>
      <c r="Q56" s="3">
        <v>456.22</v>
      </c>
      <c r="R56" s="3">
        <v>168852.19</v>
      </c>
      <c r="S56" s="3">
        <v>20700</v>
      </c>
      <c r="T56" s="3">
        <v>20850</v>
      </c>
      <c r="U56" s="3">
        <v>1</v>
      </c>
      <c r="V56" s="3">
        <v>20700</v>
      </c>
      <c r="W56" s="3">
        <v>45635.69</v>
      </c>
      <c r="X56" s="3" t="s">
        <v>646</v>
      </c>
      <c r="Y56" s="3" t="s">
        <v>216</v>
      </c>
      <c r="Z56" s="3">
        <v>1</v>
      </c>
      <c r="AA56" s="3">
        <v>168852.19</v>
      </c>
      <c r="AB56" s="3" t="s">
        <v>159</v>
      </c>
      <c r="AC56" s="4" t="s">
        <v>1199</v>
      </c>
    </row>
    <row r="57" spans="1:29" ht="14.25" customHeight="1" x14ac:dyDescent="0.3">
      <c r="A57" s="3" t="s">
        <v>29</v>
      </c>
      <c r="B57" s="3" t="s">
        <v>95</v>
      </c>
      <c r="C57" s="3" t="s">
        <v>212</v>
      </c>
      <c r="D57" s="3" t="s">
        <v>1212</v>
      </c>
      <c r="E57" s="3" t="s">
        <v>132</v>
      </c>
      <c r="F57" s="3" t="s">
        <v>1214</v>
      </c>
      <c r="G57" s="3" t="s">
        <v>137</v>
      </c>
      <c r="H57" s="3" t="s">
        <v>95</v>
      </c>
      <c r="J57" s="3" t="s">
        <v>1218</v>
      </c>
      <c r="K57" s="3" t="s">
        <v>143</v>
      </c>
      <c r="L57" s="3" t="s">
        <v>144</v>
      </c>
      <c r="M57" s="3" t="s">
        <v>146</v>
      </c>
      <c r="N57" s="3" t="s">
        <v>556</v>
      </c>
      <c r="P57" s="3">
        <v>131459.29</v>
      </c>
      <c r="Q57" s="3">
        <v>0</v>
      </c>
      <c r="R57" s="3">
        <v>131459.29</v>
      </c>
      <c r="S57" s="3">
        <v>18975</v>
      </c>
      <c r="T57" s="3">
        <v>19230</v>
      </c>
      <c r="U57" s="3">
        <v>275</v>
      </c>
      <c r="V57" s="3">
        <v>18975</v>
      </c>
      <c r="W57" s="3">
        <v>41832.71</v>
      </c>
      <c r="X57" s="3" t="s">
        <v>155</v>
      </c>
      <c r="Y57" s="3" t="s">
        <v>156</v>
      </c>
      <c r="Z57" s="3">
        <v>1</v>
      </c>
      <c r="AA57" s="3">
        <v>131459.29</v>
      </c>
      <c r="AB57" s="3" t="s">
        <v>159</v>
      </c>
      <c r="AC57" s="4" t="s">
        <v>1220</v>
      </c>
    </row>
    <row r="58" spans="1:29" ht="14.25" customHeight="1" x14ac:dyDescent="0.3">
      <c r="A58" s="3" t="s">
        <v>152</v>
      </c>
      <c r="B58" s="3" t="s">
        <v>153</v>
      </c>
      <c r="C58" s="3" t="s">
        <v>212</v>
      </c>
      <c r="D58" s="3" t="s">
        <v>1233</v>
      </c>
      <c r="E58" s="3" t="s">
        <v>132</v>
      </c>
      <c r="F58" s="3" t="s">
        <v>1008</v>
      </c>
      <c r="G58" s="3" t="s">
        <v>137</v>
      </c>
      <c r="H58" s="3" t="s">
        <v>153</v>
      </c>
      <c r="I58" s="3" t="s">
        <v>140</v>
      </c>
      <c r="J58" s="3" t="s">
        <v>1234</v>
      </c>
      <c r="K58" s="3" t="s">
        <v>143</v>
      </c>
      <c r="L58" s="3" t="s">
        <v>365</v>
      </c>
      <c r="M58" s="3" t="s">
        <v>146</v>
      </c>
      <c r="N58" s="3" t="s">
        <v>147</v>
      </c>
      <c r="O58" s="3" t="s">
        <v>366</v>
      </c>
      <c r="P58" s="3">
        <v>137209.89000000001</v>
      </c>
      <c r="Q58" s="3">
        <v>7529.81</v>
      </c>
      <c r="R58" s="3">
        <v>129680.08</v>
      </c>
      <c r="S58" s="3">
        <v>18975</v>
      </c>
      <c r="T58" s="3">
        <v>19220</v>
      </c>
      <c r="U58" s="3">
        <v>275</v>
      </c>
      <c r="V58" s="3">
        <v>18975</v>
      </c>
      <c r="W58" s="3">
        <v>41832.29</v>
      </c>
      <c r="X58" s="3" t="s">
        <v>155</v>
      </c>
      <c r="Y58" s="3" t="s">
        <v>156</v>
      </c>
      <c r="Z58" s="3">
        <v>1</v>
      </c>
      <c r="AA58" s="3">
        <v>129680.08</v>
      </c>
      <c r="AB58" s="3" t="s">
        <v>159</v>
      </c>
      <c r="AC58" s="4" t="s">
        <v>1236</v>
      </c>
    </row>
    <row r="59" spans="1:29" ht="14.25" customHeight="1" x14ac:dyDescent="0.3">
      <c r="A59" s="3" t="s">
        <v>152</v>
      </c>
      <c r="B59" s="3" t="s">
        <v>153</v>
      </c>
      <c r="C59" s="3" t="s">
        <v>212</v>
      </c>
      <c r="D59" s="3" t="s">
        <v>1248</v>
      </c>
      <c r="E59" s="3" t="s">
        <v>132</v>
      </c>
      <c r="F59" s="3" t="s">
        <v>1250</v>
      </c>
      <c r="G59" s="3" t="s">
        <v>137</v>
      </c>
      <c r="H59" s="3" t="s">
        <v>153</v>
      </c>
      <c r="I59" s="3" t="s">
        <v>140</v>
      </c>
      <c r="J59" s="3" t="s">
        <v>1234</v>
      </c>
      <c r="K59" s="3" t="s">
        <v>143</v>
      </c>
      <c r="L59" s="3" t="s">
        <v>365</v>
      </c>
      <c r="M59" s="3" t="s">
        <v>146</v>
      </c>
      <c r="N59" s="3" t="s">
        <v>147</v>
      </c>
      <c r="O59" s="3" t="s">
        <v>366</v>
      </c>
      <c r="P59" s="3">
        <v>416603.26</v>
      </c>
      <c r="Q59" s="3">
        <v>79365.600000000006</v>
      </c>
      <c r="R59" s="3">
        <v>337237.66</v>
      </c>
      <c r="S59" s="3">
        <v>60000</v>
      </c>
      <c r="T59" s="3">
        <v>60360</v>
      </c>
      <c r="U59" s="3">
        <v>60</v>
      </c>
      <c r="V59" s="3">
        <v>60000</v>
      </c>
      <c r="W59" s="3">
        <v>132276</v>
      </c>
      <c r="X59" s="3" t="s">
        <v>155</v>
      </c>
      <c r="Y59" s="3" t="s">
        <v>156</v>
      </c>
      <c r="Z59" s="3">
        <v>1</v>
      </c>
      <c r="AA59" s="3">
        <v>337237.66</v>
      </c>
      <c r="AB59" s="3" t="s">
        <v>159</v>
      </c>
      <c r="AC59" s="4" t="s">
        <v>1253</v>
      </c>
    </row>
    <row r="60" spans="1:29" ht="14.25" customHeight="1" x14ac:dyDescent="0.3">
      <c r="A60" s="3" t="s">
        <v>152</v>
      </c>
      <c r="B60" s="3" t="s">
        <v>153</v>
      </c>
      <c r="C60" s="3" t="s">
        <v>212</v>
      </c>
      <c r="D60" s="3" t="s">
        <v>1264</v>
      </c>
      <c r="E60" s="3" t="s">
        <v>132</v>
      </c>
      <c r="F60" s="3" t="s">
        <v>1266</v>
      </c>
      <c r="G60" s="3" t="s">
        <v>137</v>
      </c>
      <c r="H60" s="3" t="s">
        <v>153</v>
      </c>
      <c r="J60" s="3" t="s">
        <v>1268</v>
      </c>
      <c r="K60" s="3" t="s">
        <v>143</v>
      </c>
      <c r="L60" s="3" t="s">
        <v>365</v>
      </c>
      <c r="M60" s="3" t="s">
        <v>146</v>
      </c>
      <c r="N60" s="3" t="s">
        <v>147</v>
      </c>
      <c r="O60" s="3" t="s">
        <v>366</v>
      </c>
      <c r="P60" s="3">
        <v>162005.03</v>
      </c>
      <c r="Q60" s="3">
        <v>27381.13</v>
      </c>
      <c r="R60" s="3">
        <v>134623.9</v>
      </c>
      <c r="S60" s="3">
        <v>20700</v>
      </c>
      <c r="T60" s="3">
        <v>20790</v>
      </c>
      <c r="U60" s="3">
        <v>1</v>
      </c>
      <c r="V60" s="3">
        <v>20700</v>
      </c>
      <c r="W60" s="3">
        <v>45635.22</v>
      </c>
      <c r="X60" s="3" t="s">
        <v>155</v>
      </c>
      <c r="Y60" s="3" t="s">
        <v>156</v>
      </c>
      <c r="Z60" s="3">
        <v>1</v>
      </c>
      <c r="AA60" s="3">
        <v>134623.9</v>
      </c>
      <c r="AB60" s="3" t="s">
        <v>159</v>
      </c>
      <c r="AC60" s="4" t="s">
        <v>1269</v>
      </c>
    </row>
    <row r="61" spans="1:29" ht="14.25" customHeight="1" x14ac:dyDescent="0.3">
      <c r="A61" s="3" t="s">
        <v>257</v>
      </c>
      <c r="B61" s="3" t="s">
        <v>260</v>
      </c>
      <c r="C61" s="3" t="s">
        <v>212</v>
      </c>
      <c r="D61" s="3" t="s">
        <v>1279</v>
      </c>
      <c r="E61" s="3" t="s">
        <v>132</v>
      </c>
      <c r="F61" s="3" t="s">
        <v>1266</v>
      </c>
      <c r="G61" s="3" t="s">
        <v>623</v>
      </c>
      <c r="H61" s="3" t="s">
        <v>260</v>
      </c>
      <c r="I61" s="3" t="s">
        <v>140</v>
      </c>
      <c r="J61" s="3" t="s">
        <v>1234</v>
      </c>
      <c r="K61" s="3" t="s">
        <v>143</v>
      </c>
      <c r="L61" s="3" t="s">
        <v>365</v>
      </c>
      <c r="M61" s="3" t="s">
        <v>146</v>
      </c>
      <c r="N61" s="3" t="s">
        <v>294</v>
      </c>
      <c r="P61" s="3">
        <v>127170.16</v>
      </c>
      <c r="Q61" s="3">
        <v>8366.4599999999991</v>
      </c>
      <c r="R61" s="3">
        <v>118803.702</v>
      </c>
      <c r="S61" s="3">
        <v>18975</v>
      </c>
      <c r="T61" s="3">
        <v>19160</v>
      </c>
      <c r="U61" s="3">
        <v>275</v>
      </c>
      <c r="V61" s="3">
        <v>18975</v>
      </c>
      <c r="W61" s="3">
        <v>41832.29</v>
      </c>
      <c r="X61" s="3" t="s">
        <v>888</v>
      </c>
      <c r="Y61" s="3" t="s">
        <v>269</v>
      </c>
      <c r="Z61" s="3">
        <v>1</v>
      </c>
      <c r="AA61" s="3">
        <v>118803.7</v>
      </c>
      <c r="AB61" s="3" t="s">
        <v>159</v>
      </c>
      <c r="AC61" s="4" t="s">
        <v>1282</v>
      </c>
    </row>
    <row r="62" spans="1:29" ht="14.25" customHeight="1" x14ac:dyDescent="0.3">
      <c r="A62" s="3" t="s">
        <v>217</v>
      </c>
      <c r="B62" s="3" t="s">
        <v>218</v>
      </c>
      <c r="C62" s="3" t="s">
        <v>212</v>
      </c>
      <c r="D62" s="3" t="s">
        <v>1293</v>
      </c>
      <c r="E62" s="3" t="s">
        <v>132</v>
      </c>
      <c r="F62" s="3" t="s">
        <v>1294</v>
      </c>
      <c r="G62" s="3" t="s">
        <v>137</v>
      </c>
      <c r="H62" s="3" t="s">
        <v>218</v>
      </c>
      <c r="J62" s="3" t="s">
        <v>1296</v>
      </c>
      <c r="K62" s="3" t="s">
        <v>143</v>
      </c>
      <c r="L62" s="3" t="s">
        <v>365</v>
      </c>
      <c r="M62" s="3" t="s">
        <v>146</v>
      </c>
      <c r="N62" s="3" t="s">
        <v>556</v>
      </c>
      <c r="P62" s="3">
        <v>167323.26</v>
      </c>
      <c r="Q62" s="3">
        <v>27381.41</v>
      </c>
      <c r="R62" s="3">
        <v>139941.84599999999</v>
      </c>
      <c r="S62" s="3">
        <v>20670</v>
      </c>
      <c r="T62" s="3">
        <v>20670</v>
      </c>
      <c r="U62" s="3">
        <v>1</v>
      </c>
      <c r="V62" s="3">
        <v>20670</v>
      </c>
      <c r="W62" s="3">
        <v>45635.69</v>
      </c>
      <c r="X62" s="3" t="s">
        <v>155</v>
      </c>
      <c r="Y62" s="3" t="s">
        <v>156</v>
      </c>
      <c r="Z62" s="3">
        <v>1</v>
      </c>
      <c r="AA62" s="3">
        <v>139941.85</v>
      </c>
      <c r="AB62" s="3" t="s">
        <v>159</v>
      </c>
      <c r="AC62" s="4" t="s">
        <v>1302</v>
      </c>
    </row>
    <row r="63" spans="1:29" ht="14.25" customHeight="1" x14ac:dyDescent="0.3">
      <c r="A63" s="3" t="s">
        <v>217</v>
      </c>
      <c r="B63" s="3" t="s">
        <v>218</v>
      </c>
      <c r="C63" s="3" t="s">
        <v>212</v>
      </c>
      <c r="D63" s="3" t="s">
        <v>1315</v>
      </c>
      <c r="E63" s="3" t="s">
        <v>132</v>
      </c>
      <c r="F63" s="3" t="s">
        <v>1294</v>
      </c>
      <c r="G63" s="3" t="s">
        <v>137</v>
      </c>
      <c r="H63" s="3" t="s">
        <v>218</v>
      </c>
      <c r="I63" s="3" t="s">
        <v>140</v>
      </c>
      <c r="J63" s="3" t="s">
        <v>1316</v>
      </c>
      <c r="K63" s="3" t="s">
        <v>143</v>
      </c>
      <c r="L63" s="3" t="s">
        <v>365</v>
      </c>
      <c r="M63" s="3" t="s">
        <v>146</v>
      </c>
      <c r="N63" s="3" t="s">
        <v>556</v>
      </c>
      <c r="P63" s="3">
        <v>194535.89</v>
      </c>
      <c r="Q63" s="3">
        <v>22046.23</v>
      </c>
      <c r="R63" s="3">
        <v>172489.66</v>
      </c>
      <c r="S63" s="3">
        <v>20000</v>
      </c>
      <c r="T63" s="3">
        <v>20080</v>
      </c>
      <c r="U63" s="3">
        <v>20</v>
      </c>
      <c r="V63" s="3">
        <v>20000</v>
      </c>
      <c r="W63" s="3">
        <v>44092.45</v>
      </c>
      <c r="X63" s="3" t="s">
        <v>155</v>
      </c>
      <c r="Y63" s="3" t="s">
        <v>156</v>
      </c>
      <c r="Z63" s="3">
        <v>1</v>
      </c>
      <c r="AA63" s="3">
        <v>172489.66</v>
      </c>
      <c r="AB63" s="3" t="s">
        <v>159</v>
      </c>
      <c r="AC63" s="4" t="s">
        <v>1322</v>
      </c>
    </row>
    <row r="64" spans="1:29" ht="14.25" customHeight="1" x14ac:dyDescent="0.3">
      <c r="A64" s="3" t="s">
        <v>217</v>
      </c>
      <c r="B64" s="3" t="s">
        <v>218</v>
      </c>
      <c r="C64" s="3" t="s">
        <v>212</v>
      </c>
      <c r="D64" s="3" t="s">
        <v>1332</v>
      </c>
      <c r="E64" s="3" t="s">
        <v>132</v>
      </c>
      <c r="F64" s="3" t="s">
        <v>1294</v>
      </c>
      <c r="G64" s="3" t="s">
        <v>137</v>
      </c>
      <c r="H64" s="3" t="s">
        <v>218</v>
      </c>
      <c r="I64" s="3" t="s">
        <v>140</v>
      </c>
      <c r="J64" s="3" t="s">
        <v>1234</v>
      </c>
      <c r="K64" s="3" t="s">
        <v>143</v>
      </c>
      <c r="L64" s="3" t="s">
        <v>365</v>
      </c>
      <c r="M64" s="3" t="s">
        <v>146</v>
      </c>
      <c r="N64" s="3" t="s">
        <v>556</v>
      </c>
      <c r="P64" s="3">
        <v>145285</v>
      </c>
      <c r="Q64" s="3">
        <v>20916.36</v>
      </c>
      <c r="R64" s="3">
        <v>124368.647</v>
      </c>
      <c r="S64" s="3">
        <v>18975</v>
      </c>
      <c r="T64" s="3">
        <v>19140</v>
      </c>
      <c r="U64" s="3">
        <v>275</v>
      </c>
      <c r="V64" s="3">
        <v>18975</v>
      </c>
      <c r="W64" s="3">
        <v>41832.71</v>
      </c>
      <c r="X64" s="3" t="s">
        <v>155</v>
      </c>
      <c r="Y64" s="3" t="s">
        <v>156</v>
      </c>
      <c r="Z64" s="3">
        <v>1</v>
      </c>
      <c r="AA64" s="3">
        <v>124368.65</v>
      </c>
      <c r="AB64" s="3" t="s">
        <v>159</v>
      </c>
      <c r="AC64" s="4" t="s">
        <v>1340</v>
      </c>
    </row>
    <row r="65" spans="1:29" ht="14.25" customHeight="1" x14ac:dyDescent="0.3">
      <c r="A65" s="3" t="s">
        <v>29</v>
      </c>
      <c r="B65" s="3" t="s">
        <v>95</v>
      </c>
      <c r="C65" s="3" t="s">
        <v>212</v>
      </c>
      <c r="D65" s="3" t="s">
        <v>1354</v>
      </c>
      <c r="E65" s="3" t="s">
        <v>132</v>
      </c>
      <c r="F65" s="3" t="s">
        <v>1294</v>
      </c>
      <c r="G65" s="3" t="s">
        <v>137</v>
      </c>
      <c r="H65" s="3" t="s">
        <v>95</v>
      </c>
      <c r="I65" s="3" t="s">
        <v>140</v>
      </c>
      <c r="J65" s="3" t="s">
        <v>1234</v>
      </c>
      <c r="K65" s="3" t="s">
        <v>143</v>
      </c>
      <c r="L65" s="3" t="s">
        <v>144</v>
      </c>
      <c r="M65" s="3" t="s">
        <v>146</v>
      </c>
      <c r="N65" s="3" t="s">
        <v>556</v>
      </c>
      <c r="P65" s="3">
        <v>148315.96</v>
      </c>
      <c r="Q65" s="3">
        <v>27381.41</v>
      </c>
      <c r="R65" s="3">
        <v>120934.55</v>
      </c>
      <c r="S65" s="3">
        <v>20690</v>
      </c>
      <c r="T65" s="3">
        <v>20690</v>
      </c>
      <c r="U65" s="3">
        <v>1</v>
      </c>
      <c r="V65" s="3">
        <v>20690</v>
      </c>
      <c r="W65" s="3">
        <v>45635.68</v>
      </c>
      <c r="X65" s="3" t="s">
        <v>155</v>
      </c>
      <c r="Y65" s="3" t="s">
        <v>156</v>
      </c>
      <c r="Z65" s="3">
        <v>1</v>
      </c>
      <c r="AA65" s="3">
        <v>120934.55</v>
      </c>
      <c r="AB65" s="3" t="s">
        <v>159</v>
      </c>
      <c r="AC65" s="4" t="s">
        <v>1359</v>
      </c>
    </row>
    <row r="66" spans="1:29" ht="14.25" customHeight="1" x14ac:dyDescent="0.3">
      <c r="A66" s="3" t="s">
        <v>227</v>
      </c>
      <c r="B66" s="3" t="s">
        <v>228</v>
      </c>
      <c r="C66" s="3" t="s">
        <v>212</v>
      </c>
      <c r="D66" s="3" t="s">
        <v>1376</v>
      </c>
      <c r="E66" s="3" t="s">
        <v>132</v>
      </c>
      <c r="F66" s="3" t="s">
        <v>1294</v>
      </c>
      <c r="G66" s="3" t="s">
        <v>137</v>
      </c>
      <c r="H66" s="3" t="s">
        <v>228</v>
      </c>
      <c r="I66" s="3" t="s">
        <v>140</v>
      </c>
      <c r="J66" s="3" t="s">
        <v>1234</v>
      </c>
      <c r="K66" s="3" t="s">
        <v>143</v>
      </c>
      <c r="L66" s="3" t="s">
        <v>365</v>
      </c>
      <c r="M66" s="3" t="s">
        <v>146</v>
      </c>
      <c r="N66" s="3" t="s">
        <v>147</v>
      </c>
      <c r="O66" s="3" t="s">
        <v>366</v>
      </c>
      <c r="P66" s="3">
        <v>141790.09</v>
      </c>
      <c r="Q66" s="3">
        <v>11408.92</v>
      </c>
      <c r="R66" s="3">
        <v>130381.17</v>
      </c>
      <c r="S66" s="3">
        <v>20670</v>
      </c>
      <c r="T66" s="3">
        <v>20670</v>
      </c>
      <c r="U66" s="3">
        <v>1</v>
      </c>
      <c r="V66" s="3">
        <v>20670</v>
      </c>
      <c r="W66" s="3">
        <v>45635.69</v>
      </c>
      <c r="X66" s="3" t="s">
        <v>155</v>
      </c>
      <c r="Y66" s="3" t="s">
        <v>156</v>
      </c>
      <c r="Z66" s="3">
        <v>1</v>
      </c>
      <c r="AA66" s="3">
        <v>130381.17</v>
      </c>
      <c r="AB66" s="3" t="s">
        <v>159</v>
      </c>
      <c r="AC66" s="4" t="s">
        <v>1378</v>
      </c>
    </row>
    <row r="67" spans="1:29" ht="14.25" customHeight="1" x14ac:dyDescent="0.3">
      <c r="A67" s="3" t="s">
        <v>217</v>
      </c>
      <c r="B67" s="3" t="s">
        <v>218</v>
      </c>
      <c r="C67" s="3" t="s">
        <v>212</v>
      </c>
      <c r="D67" s="3" t="s">
        <v>1387</v>
      </c>
      <c r="E67" s="3" t="s">
        <v>132</v>
      </c>
      <c r="F67" s="3" t="s">
        <v>1294</v>
      </c>
      <c r="G67" s="3" t="s">
        <v>137</v>
      </c>
      <c r="H67" s="3" t="s">
        <v>218</v>
      </c>
      <c r="I67" s="3" t="s">
        <v>140</v>
      </c>
      <c r="J67" s="3" t="s">
        <v>1234</v>
      </c>
      <c r="K67" s="3" t="s">
        <v>143</v>
      </c>
      <c r="L67" s="3" t="s">
        <v>365</v>
      </c>
      <c r="M67" s="3" t="s">
        <v>146</v>
      </c>
      <c r="N67" s="3" t="s">
        <v>556</v>
      </c>
      <c r="P67" s="3">
        <v>145285</v>
      </c>
      <c r="Q67" s="3">
        <v>20916.36</v>
      </c>
      <c r="R67" s="3">
        <v>124368.64</v>
      </c>
      <c r="S67" s="3">
        <v>18975</v>
      </c>
      <c r="T67" s="3">
        <v>19150</v>
      </c>
      <c r="U67" s="3">
        <v>275</v>
      </c>
      <c r="V67" s="3">
        <v>18975</v>
      </c>
      <c r="W67" s="3">
        <v>41832.71</v>
      </c>
      <c r="X67" s="3" t="s">
        <v>155</v>
      </c>
      <c r="Y67" s="3" t="s">
        <v>156</v>
      </c>
      <c r="Z67" s="3">
        <v>1</v>
      </c>
      <c r="AA67" s="3">
        <v>124368.64</v>
      </c>
      <c r="AB67" s="3" t="s">
        <v>159</v>
      </c>
      <c r="AC67" s="4" t="s">
        <v>1394</v>
      </c>
    </row>
    <row r="68" spans="1:29" ht="14.25" customHeight="1" x14ac:dyDescent="0.3">
      <c r="A68" s="3" t="s">
        <v>210</v>
      </c>
      <c r="B68" s="3" t="s">
        <v>211</v>
      </c>
      <c r="C68" s="3" t="s">
        <v>212</v>
      </c>
      <c r="D68" s="3" t="s">
        <v>1408</v>
      </c>
      <c r="E68" s="3" t="s">
        <v>132</v>
      </c>
      <c r="F68" s="3" t="s">
        <v>1410</v>
      </c>
      <c r="G68" s="3" t="s">
        <v>137</v>
      </c>
      <c r="H68" s="3" t="s">
        <v>211</v>
      </c>
      <c r="J68" s="3" t="s">
        <v>1296</v>
      </c>
      <c r="K68" s="3" t="s">
        <v>143</v>
      </c>
      <c r="L68" s="3" t="s">
        <v>144</v>
      </c>
      <c r="M68" s="3" t="s">
        <v>146</v>
      </c>
      <c r="N68" s="3" t="s">
        <v>147</v>
      </c>
      <c r="P68" s="3">
        <v>148315.99</v>
      </c>
      <c r="Q68" s="3">
        <v>456.22</v>
      </c>
      <c r="R68" s="3">
        <v>147859.76999999999</v>
      </c>
      <c r="S68" s="3">
        <v>20700</v>
      </c>
      <c r="T68" s="3">
        <v>20730</v>
      </c>
      <c r="U68" s="3">
        <v>1</v>
      </c>
      <c r="V68" s="3">
        <v>20700</v>
      </c>
      <c r="W68" s="3">
        <v>46635.69</v>
      </c>
      <c r="X68" s="3" t="s">
        <v>646</v>
      </c>
      <c r="Y68" s="3" t="s">
        <v>216</v>
      </c>
      <c r="Z68" s="3">
        <v>1</v>
      </c>
      <c r="AA68" s="3">
        <v>147859.76999999999</v>
      </c>
      <c r="AB68" s="3" t="s">
        <v>159</v>
      </c>
      <c r="AC68" s="4" t="s">
        <v>1412</v>
      </c>
    </row>
    <row r="69" spans="1:29" ht="14.25" customHeight="1" x14ac:dyDescent="0.3">
      <c r="A69" s="3" t="s">
        <v>152</v>
      </c>
      <c r="B69" s="3" t="s">
        <v>153</v>
      </c>
      <c r="C69" s="3" t="s">
        <v>212</v>
      </c>
      <c r="D69" s="3" t="s">
        <v>1426</v>
      </c>
      <c r="E69" s="3" t="s">
        <v>132</v>
      </c>
      <c r="F69" s="3" t="s">
        <v>1427</v>
      </c>
      <c r="G69" s="3" t="s">
        <v>137</v>
      </c>
      <c r="H69" s="3" t="s">
        <v>153</v>
      </c>
      <c r="I69" s="3" t="s">
        <v>291</v>
      </c>
      <c r="J69" s="3" t="s">
        <v>1428</v>
      </c>
      <c r="K69" s="3" t="s">
        <v>143</v>
      </c>
      <c r="L69" s="3" t="s">
        <v>365</v>
      </c>
      <c r="M69" s="3" t="s">
        <v>146</v>
      </c>
      <c r="N69" s="3" t="s">
        <v>147</v>
      </c>
      <c r="O69" s="3" t="s">
        <v>366</v>
      </c>
      <c r="P69" s="3">
        <v>156034.42000000001</v>
      </c>
      <c r="Q69" s="3">
        <v>16732.91</v>
      </c>
      <c r="R69" s="3">
        <v>139301.51</v>
      </c>
      <c r="S69" s="3">
        <v>18975</v>
      </c>
      <c r="T69" s="3">
        <v>19210</v>
      </c>
      <c r="U69" s="3">
        <v>275</v>
      </c>
      <c r="V69" s="3">
        <v>18975</v>
      </c>
      <c r="W69" s="3">
        <v>41832.29</v>
      </c>
      <c r="X69" s="3" t="s">
        <v>155</v>
      </c>
      <c r="Y69" s="3" t="s">
        <v>156</v>
      </c>
      <c r="Z69" s="3">
        <v>1</v>
      </c>
      <c r="AA69" s="3">
        <v>139301.51</v>
      </c>
      <c r="AB69" s="3" t="s">
        <v>159</v>
      </c>
      <c r="AC69" s="4" t="s">
        <v>1435</v>
      </c>
    </row>
    <row r="70" spans="1:29" ht="14.25" customHeight="1" x14ac:dyDescent="0.3">
      <c r="A70" s="3" t="s">
        <v>210</v>
      </c>
      <c r="B70" s="3" t="s">
        <v>211</v>
      </c>
      <c r="C70" s="3" t="s">
        <v>212</v>
      </c>
      <c r="D70" s="3" t="s">
        <v>1443</v>
      </c>
      <c r="E70" s="3" t="s">
        <v>132</v>
      </c>
      <c r="F70" s="3" t="s">
        <v>1444</v>
      </c>
      <c r="G70" s="3" t="s">
        <v>137</v>
      </c>
      <c r="H70" s="3" t="s">
        <v>211</v>
      </c>
      <c r="J70" s="3" t="s">
        <v>1445</v>
      </c>
      <c r="K70" s="3" t="s">
        <v>143</v>
      </c>
      <c r="L70" s="3" t="s">
        <v>144</v>
      </c>
      <c r="M70" s="3" t="s">
        <v>146</v>
      </c>
      <c r="N70" s="3" t="s">
        <v>556</v>
      </c>
      <c r="P70" s="3">
        <v>165201.20000000001</v>
      </c>
      <c r="Q70" s="3">
        <v>27381.41</v>
      </c>
      <c r="R70" s="3">
        <v>137819.78599999999</v>
      </c>
      <c r="S70" s="3">
        <v>20670</v>
      </c>
      <c r="T70" s="3">
        <v>20670</v>
      </c>
      <c r="U70" s="3">
        <v>1</v>
      </c>
      <c r="V70" s="3">
        <v>20670</v>
      </c>
      <c r="W70" s="3">
        <v>45635.69</v>
      </c>
      <c r="X70" s="3" t="s">
        <v>646</v>
      </c>
      <c r="Y70" s="3" t="s">
        <v>216</v>
      </c>
      <c r="Z70" s="3">
        <v>1</v>
      </c>
      <c r="AA70" s="3">
        <v>137819.79</v>
      </c>
      <c r="AB70" s="3" t="s">
        <v>159</v>
      </c>
      <c r="AC70" s="4" t="s">
        <v>1452</v>
      </c>
    </row>
    <row r="71" spans="1:29" ht="14.25" customHeight="1" x14ac:dyDescent="0.3">
      <c r="A71" s="3" t="s">
        <v>152</v>
      </c>
      <c r="B71" s="3" t="s">
        <v>153</v>
      </c>
      <c r="C71" s="3" t="s">
        <v>212</v>
      </c>
      <c r="D71" s="3" t="s">
        <v>1463</v>
      </c>
      <c r="E71" s="3" t="s">
        <v>132</v>
      </c>
      <c r="F71" s="3" t="s">
        <v>1464</v>
      </c>
      <c r="G71" s="3" t="s">
        <v>137</v>
      </c>
      <c r="H71" s="3" t="s">
        <v>153</v>
      </c>
      <c r="I71" s="3" t="s">
        <v>140</v>
      </c>
      <c r="J71" s="3" t="s">
        <v>1316</v>
      </c>
      <c r="K71" s="3" t="s">
        <v>143</v>
      </c>
      <c r="L71" s="3" t="s">
        <v>365</v>
      </c>
      <c r="M71" s="3" t="s">
        <v>146</v>
      </c>
      <c r="N71" s="3" t="s">
        <v>147</v>
      </c>
      <c r="O71" s="3" t="s">
        <v>366</v>
      </c>
      <c r="P71" s="3">
        <v>182540.88</v>
      </c>
      <c r="Q71" s="3">
        <v>27381.13</v>
      </c>
      <c r="R71" s="3">
        <v>155159.75</v>
      </c>
      <c r="S71" s="3">
        <v>20700</v>
      </c>
      <c r="T71" s="3">
        <v>20790</v>
      </c>
      <c r="U71" s="3">
        <v>1</v>
      </c>
      <c r="V71" s="3">
        <v>20700</v>
      </c>
      <c r="W71" s="3">
        <v>45635.22</v>
      </c>
      <c r="X71" s="3" t="s">
        <v>155</v>
      </c>
      <c r="Y71" s="3" t="s">
        <v>156</v>
      </c>
      <c r="Z71" s="3">
        <v>1</v>
      </c>
      <c r="AA71" s="3">
        <v>155159.75</v>
      </c>
      <c r="AB71" s="3" t="s">
        <v>159</v>
      </c>
      <c r="AC71" s="4" t="s">
        <v>1466</v>
      </c>
    </row>
    <row r="72" spans="1:29" ht="14.25" customHeight="1" x14ac:dyDescent="0.3">
      <c r="A72" s="3" t="s">
        <v>152</v>
      </c>
      <c r="B72" s="3" t="s">
        <v>153</v>
      </c>
      <c r="C72" s="3" t="s">
        <v>212</v>
      </c>
      <c r="D72" s="3" t="s">
        <v>1474</v>
      </c>
      <c r="E72" s="3" t="s">
        <v>132</v>
      </c>
      <c r="F72" s="3" t="s">
        <v>1464</v>
      </c>
      <c r="G72" s="3" t="s">
        <v>137</v>
      </c>
      <c r="H72" s="3" t="s">
        <v>153</v>
      </c>
      <c r="I72" s="3" t="s">
        <v>140</v>
      </c>
      <c r="J72" s="3" t="s">
        <v>1316</v>
      </c>
      <c r="K72" s="3" t="s">
        <v>143</v>
      </c>
      <c r="L72" s="3" t="s">
        <v>365</v>
      </c>
      <c r="M72" s="3" t="s">
        <v>146</v>
      </c>
      <c r="N72" s="3" t="s">
        <v>147</v>
      </c>
      <c r="O72" s="3" t="s">
        <v>366</v>
      </c>
      <c r="P72" s="3">
        <v>182198.62</v>
      </c>
      <c r="Q72" s="3">
        <v>18254.09</v>
      </c>
      <c r="R72" s="3">
        <v>163944.53</v>
      </c>
      <c r="S72" s="3">
        <v>20700</v>
      </c>
      <c r="T72" s="3">
        <v>20720</v>
      </c>
      <c r="U72" s="3">
        <v>1</v>
      </c>
      <c r="V72" s="3">
        <v>20700</v>
      </c>
      <c r="W72" s="3">
        <v>45635.22</v>
      </c>
      <c r="X72" s="3" t="s">
        <v>155</v>
      </c>
      <c r="Y72" s="3" t="s">
        <v>156</v>
      </c>
      <c r="Z72" s="3">
        <v>1</v>
      </c>
      <c r="AA72" s="3">
        <v>163944.53</v>
      </c>
      <c r="AB72" s="3" t="s">
        <v>159</v>
      </c>
      <c r="AC72" s="4" t="s">
        <v>1476</v>
      </c>
    </row>
    <row r="73" spans="1:29" ht="14.25" customHeight="1" x14ac:dyDescent="0.3">
      <c r="A73" s="3" t="s">
        <v>217</v>
      </c>
      <c r="B73" s="3" t="s">
        <v>218</v>
      </c>
      <c r="C73" s="3" t="s">
        <v>212</v>
      </c>
      <c r="D73" s="3" t="s">
        <v>1485</v>
      </c>
      <c r="E73" s="3" t="s">
        <v>132</v>
      </c>
      <c r="F73" s="3" t="s">
        <v>1464</v>
      </c>
      <c r="G73" s="3" t="s">
        <v>137</v>
      </c>
      <c r="H73" s="3" t="s">
        <v>218</v>
      </c>
      <c r="I73" s="3" t="s">
        <v>140</v>
      </c>
      <c r="J73" s="3" t="s">
        <v>1316</v>
      </c>
      <c r="K73" s="3" t="s">
        <v>143</v>
      </c>
      <c r="L73" s="3" t="s">
        <v>365</v>
      </c>
      <c r="M73" s="3" t="s">
        <v>146</v>
      </c>
      <c r="N73" s="3" t="s">
        <v>556</v>
      </c>
      <c r="P73" s="3">
        <v>192181.01</v>
      </c>
      <c r="Q73" s="3">
        <v>21296.66</v>
      </c>
      <c r="R73" s="3">
        <v>170884.35</v>
      </c>
      <c r="S73" s="3">
        <v>19320</v>
      </c>
      <c r="T73" s="3">
        <v>19560</v>
      </c>
      <c r="U73" s="3">
        <v>280</v>
      </c>
      <c r="V73" s="3">
        <v>19320</v>
      </c>
      <c r="W73" s="3">
        <v>42593.31</v>
      </c>
      <c r="X73" s="3" t="s">
        <v>155</v>
      </c>
      <c r="Y73" s="3" t="s">
        <v>156</v>
      </c>
      <c r="Z73" s="3">
        <v>1</v>
      </c>
      <c r="AA73" s="3">
        <v>170884.35</v>
      </c>
      <c r="AB73" s="3" t="s">
        <v>159</v>
      </c>
      <c r="AC73" s="4" t="s">
        <v>1449</v>
      </c>
    </row>
    <row r="74" spans="1:29" ht="14.25" customHeight="1" x14ac:dyDescent="0.3">
      <c r="A74" s="3" t="s">
        <v>177</v>
      </c>
      <c r="B74" s="3" t="s">
        <v>179</v>
      </c>
      <c r="C74" s="3" t="s">
        <v>97</v>
      </c>
      <c r="D74" s="3" t="s">
        <v>1498</v>
      </c>
      <c r="E74" s="3" t="s">
        <v>205</v>
      </c>
      <c r="F74" s="3" t="s">
        <v>1499</v>
      </c>
      <c r="G74" s="3" t="s">
        <v>137</v>
      </c>
      <c r="H74" s="3" t="s">
        <v>179</v>
      </c>
      <c r="J74" s="3" t="s">
        <v>1501</v>
      </c>
      <c r="K74" s="3" t="s">
        <v>143</v>
      </c>
      <c r="L74" s="3" t="s">
        <v>1321</v>
      </c>
      <c r="M74" s="3" t="s">
        <v>146</v>
      </c>
      <c r="N74" s="3" t="s">
        <v>294</v>
      </c>
      <c r="P74" s="3">
        <v>66924.740000000005</v>
      </c>
      <c r="Q74" s="3">
        <v>0</v>
      </c>
      <c r="R74" s="3">
        <v>66924.740000000005</v>
      </c>
      <c r="S74" s="3">
        <v>9660</v>
      </c>
      <c r="T74" s="3">
        <v>9790</v>
      </c>
      <c r="U74" s="3">
        <v>140</v>
      </c>
      <c r="V74" s="3">
        <v>9660</v>
      </c>
      <c r="W74" s="3">
        <v>21296.65</v>
      </c>
      <c r="X74" s="3" t="s">
        <v>714</v>
      </c>
      <c r="Y74" s="3" t="s">
        <v>716</v>
      </c>
      <c r="Z74" s="3">
        <v>1</v>
      </c>
      <c r="AA74" s="3">
        <v>66924.740000000005</v>
      </c>
      <c r="AB74" s="3" t="s">
        <v>159</v>
      </c>
      <c r="AC74" s="4" t="s">
        <v>1200</v>
      </c>
    </row>
    <row r="75" spans="1:29" ht="14.25" customHeight="1" x14ac:dyDescent="0.3">
      <c r="A75" s="3" t="s">
        <v>29</v>
      </c>
      <c r="B75" s="3" t="s">
        <v>95</v>
      </c>
      <c r="C75" s="3" t="s">
        <v>212</v>
      </c>
      <c r="D75" s="3" t="s">
        <v>1512</v>
      </c>
      <c r="E75" s="3" t="s">
        <v>132</v>
      </c>
      <c r="F75" s="3" t="s">
        <v>1464</v>
      </c>
      <c r="G75" s="3" t="s">
        <v>137</v>
      </c>
      <c r="H75" s="3" t="s">
        <v>95</v>
      </c>
      <c r="I75" s="3" t="s">
        <v>140</v>
      </c>
      <c r="J75" s="3" t="s">
        <v>1316</v>
      </c>
      <c r="K75" s="3" t="s">
        <v>143</v>
      </c>
      <c r="L75" s="3" t="s">
        <v>144</v>
      </c>
      <c r="M75" s="3" t="s">
        <v>146</v>
      </c>
      <c r="N75" s="3" t="s">
        <v>556</v>
      </c>
      <c r="P75" s="3">
        <v>134625.26</v>
      </c>
      <c r="Q75" s="3">
        <v>0</v>
      </c>
      <c r="R75" s="3">
        <v>134625.26</v>
      </c>
      <c r="S75" s="3">
        <v>20700</v>
      </c>
      <c r="T75" s="3">
        <v>20820</v>
      </c>
      <c r="U75" s="3">
        <v>1</v>
      </c>
      <c r="V75" s="3">
        <v>20700</v>
      </c>
      <c r="W75" s="3">
        <v>45635.68</v>
      </c>
      <c r="X75" s="3" t="s">
        <v>155</v>
      </c>
      <c r="Y75" s="3" t="s">
        <v>156</v>
      </c>
      <c r="Z75" s="3">
        <v>1</v>
      </c>
      <c r="AA75" s="3">
        <v>134625.26</v>
      </c>
      <c r="AB75" s="3" t="s">
        <v>159</v>
      </c>
      <c r="AC75" s="4" t="s">
        <v>1519</v>
      </c>
    </row>
    <row r="76" spans="1:29" ht="14.25" customHeight="1" x14ac:dyDescent="0.3">
      <c r="A76" s="3" t="s">
        <v>217</v>
      </c>
      <c r="B76" s="3" t="s">
        <v>218</v>
      </c>
      <c r="C76" s="3" t="s">
        <v>212</v>
      </c>
      <c r="D76" s="3" t="s">
        <v>1531</v>
      </c>
      <c r="E76" s="3" t="s">
        <v>132</v>
      </c>
      <c r="F76" s="3" t="s">
        <v>1532</v>
      </c>
      <c r="G76" s="3" t="s">
        <v>137</v>
      </c>
      <c r="H76" s="3" t="s">
        <v>218</v>
      </c>
      <c r="I76" s="3" t="s">
        <v>291</v>
      </c>
      <c r="J76" s="3" t="s">
        <v>1533</v>
      </c>
      <c r="K76" s="3" t="s">
        <v>143</v>
      </c>
      <c r="L76" s="3" t="s">
        <v>365</v>
      </c>
      <c r="M76" s="3" t="s">
        <v>146</v>
      </c>
      <c r="N76" s="3" t="s">
        <v>147</v>
      </c>
      <c r="P76" s="3">
        <v>177789.02</v>
      </c>
      <c r="Q76" s="3">
        <v>0</v>
      </c>
      <c r="R76" s="3">
        <v>177789.02</v>
      </c>
      <c r="S76" s="3">
        <v>18975</v>
      </c>
      <c r="T76" s="3">
        <v>19160</v>
      </c>
      <c r="U76" s="3">
        <v>275</v>
      </c>
      <c r="V76" s="3">
        <v>18975</v>
      </c>
      <c r="W76" s="3">
        <v>41832.71</v>
      </c>
      <c r="X76" s="3" t="s">
        <v>888</v>
      </c>
      <c r="Y76" s="3" t="s">
        <v>269</v>
      </c>
      <c r="Z76" s="3">
        <v>1</v>
      </c>
      <c r="AA76" s="3">
        <v>177789.02</v>
      </c>
      <c r="AB76" s="3" t="s">
        <v>159</v>
      </c>
      <c r="AC76" s="4" t="s">
        <v>1460</v>
      </c>
    </row>
    <row r="77" spans="1:29" ht="14.25" customHeight="1" x14ac:dyDescent="0.3">
      <c r="A77" s="3" t="s">
        <v>217</v>
      </c>
      <c r="B77" s="3" t="s">
        <v>218</v>
      </c>
      <c r="C77" s="3" t="s">
        <v>212</v>
      </c>
      <c r="D77" s="3" t="s">
        <v>1539</v>
      </c>
      <c r="E77" s="3" t="s">
        <v>132</v>
      </c>
      <c r="F77" s="3" t="s">
        <v>1532</v>
      </c>
      <c r="G77" s="3" t="s">
        <v>137</v>
      </c>
      <c r="H77" s="3" t="s">
        <v>218</v>
      </c>
      <c r="I77" s="3" t="s">
        <v>291</v>
      </c>
      <c r="J77" s="3" t="s">
        <v>1533</v>
      </c>
      <c r="K77" s="3" t="s">
        <v>143</v>
      </c>
      <c r="L77" s="3" t="s">
        <v>365</v>
      </c>
      <c r="M77" s="3" t="s">
        <v>146</v>
      </c>
      <c r="N77" s="3" t="s">
        <v>147</v>
      </c>
      <c r="P77" s="3">
        <v>177789.02</v>
      </c>
      <c r="Q77" s="3">
        <v>0</v>
      </c>
      <c r="R77" s="3">
        <v>177789.02</v>
      </c>
      <c r="S77" s="3">
        <v>18975</v>
      </c>
      <c r="T77" s="3">
        <v>19120</v>
      </c>
      <c r="U77" s="3">
        <v>275</v>
      </c>
      <c r="V77" s="3">
        <v>18975</v>
      </c>
      <c r="W77" s="3">
        <v>41832.71</v>
      </c>
      <c r="X77" s="3" t="s">
        <v>888</v>
      </c>
      <c r="Y77" s="3" t="s">
        <v>269</v>
      </c>
      <c r="Z77" s="3">
        <v>1</v>
      </c>
      <c r="AA77" s="3">
        <v>177789.02</v>
      </c>
      <c r="AB77" s="3" t="s">
        <v>159</v>
      </c>
      <c r="AC77" s="4" t="s">
        <v>1468</v>
      </c>
    </row>
    <row r="78" spans="1:29" ht="14.25" customHeight="1" x14ac:dyDescent="0.3">
      <c r="A78" s="3" t="s">
        <v>29</v>
      </c>
      <c r="B78" s="3" t="s">
        <v>95</v>
      </c>
      <c r="C78" s="3" t="s">
        <v>212</v>
      </c>
      <c r="D78" s="3" t="s">
        <v>1553</v>
      </c>
      <c r="E78" s="3" t="s">
        <v>132</v>
      </c>
      <c r="F78" s="3" t="s">
        <v>1532</v>
      </c>
      <c r="G78" s="3" t="s">
        <v>137</v>
      </c>
      <c r="H78" s="3" t="s">
        <v>95</v>
      </c>
      <c r="I78" s="3" t="s">
        <v>291</v>
      </c>
      <c r="J78" s="3" t="s">
        <v>1533</v>
      </c>
      <c r="K78" s="3" t="s">
        <v>143</v>
      </c>
      <c r="L78" s="3" t="s">
        <v>144</v>
      </c>
      <c r="M78" s="3" t="s">
        <v>146</v>
      </c>
      <c r="N78" s="3" t="s">
        <v>556</v>
      </c>
      <c r="P78" s="3">
        <v>160219.28</v>
      </c>
      <c r="Q78" s="3">
        <v>0</v>
      </c>
      <c r="R78" s="3">
        <v>160219.28</v>
      </c>
      <c r="S78" s="3">
        <v>18975</v>
      </c>
      <c r="T78" s="3">
        <v>19270</v>
      </c>
      <c r="U78" s="3">
        <v>275</v>
      </c>
      <c r="V78" s="3">
        <v>18975</v>
      </c>
      <c r="W78" s="3">
        <v>41832.71</v>
      </c>
      <c r="X78" s="3" t="s">
        <v>155</v>
      </c>
      <c r="Y78" s="3" t="s">
        <v>156</v>
      </c>
      <c r="Z78" s="3">
        <v>1</v>
      </c>
      <c r="AA78" s="3">
        <v>160219.28</v>
      </c>
      <c r="AB78" s="3" t="s">
        <v>159</v>
      </c>
      <c r="AC78" s="4" t="s">
        <v>1556</v>
      </c>
    </row>
    <row r="79" spans="1:29" ht="14.25" customHeight="1" x14ac:dyDescent="0.3">
      <c r="A79" s="3" t="s">
        <v>152</v>
      </c>
      <c r="B79" s="3" t="s">
        <v>153</v>
      </c>
      <c r="C79" s="3" t="s">
        <v>212</v>
      </c>
      <c r="D79" s="3" t="s">
        <v>1570</v>
      </c>
      <c r="E79" s="3" t="s">
        <v>132</v>
      </c>
      <c r="F79" s="3" t="s">
        <v>1074</v>
      </c>
      <c r="G79" s="3" t="s">
        <v>137</v>
      </c>
      <c r="H79" s="3" t="s">
        <v>153</v>
      </c>
      <c r="I79" s="3" t="s">
        <v>140</v>
      </c>
      <c r="J79" s="3" t="s">
        <v>1572</v>
      </c>
      <c r="K79" s="3" t="s">
        <v>143</v>
      </c>
      <c r="L79" s="3" t="s">
        <v>365</v>
      </c>
      <c r="M79" s="3" t="s">
        <v>146</v>
      </c>
      <c r="N79" s="3" t="s">
        <v>147</v>
      </c>
      <c r="O79" s="3" t="s">
        <v>366</v>
      </c>
      <c r="P79" s="3">
        <v>165000</v>
      </c>
      <c r="Q79" s="3">
        <v>0</v>
      </c>
      <c r="R79" s="3">
        <v>165000</v>
      </c>
      <c r="S79" s="3">
        <v>18975</v>
      </c>
      <c r="T79" s="3">
        <v>19120</v>
      </c>
      <c r="U79" s="3">
        <v>275</v>
      </c>
      <c r="V79" s="3">
        <v>18975</v>
      </c>
      <c r="W79" s="3">
        <v>18975</v>
      </c>
      <c r="X79" s="3" t="s">
        <v>155</v>
      </c>
      <c r="Y79" s="3" t="s">
        <v>156</v>
      </c>
      <c r="Z79" s="3">
        <v>1</v>
      </c>
      <c r="AA79" s="3">
        <v>165000</v>
      </c>
      <c r="AB79" s="3" t="s">
        <v>159</v>
      </c>
      <c r="AC79" s="4" t="s">
        <v>1574</v>
      </c>
    </row>
    <row r="80" spans="1:29" ht="14.25" customHeight="1" x14ac:dyDescent="0.3">
      <c r="A80" s="3" t="s">
        <v>210</v>
      </c>
      <c r="B80" s="3" t="s">
        <v>211</v>
      </c>
      <c r="C80" s="3" t="s">
        <v>212</v>
      </c>
      <c r="D80" s="3" t="s">
        <v>1588</v>
      </c>
      <c r="E80" s="3" t="s">
        <v>132</v>
      </c>
      <c r="F80" s="3" t="s">
        <v>1589</v>
      </c>
      <c r="G80" s="3" t="s">
        <v>137</v>
      </c>
      <c r="H80" s="3" t="s">
        <v>211</v>
      </c>
      <c r="I80" s="3" t="s">
        <v>140</v>
      </c>
      <c r="J80" s="3" t="s">
        <v>1572</v>
      </c>
      <c r="K80" s="3" t="s">
        <v>143</v>
      </c>
      <c r="L80" s="3" t="s">
        <v>144</v>
      </c>
      <c r="M80" s="3" t="s">
        <v>146</v>
      </c>
      <c r="N80" s="3" t="s">
        <v>556</v>
      </c>
      <c r="P80" s="3">
        <v>173605.76000000001</v>
      </c>
      <c r="Q80" s="3">
        <v>25099.63</v>
      </c>
      <c r="R80" s="3">
        <v>148506.13200000001</v>
      </c>
      <c r="S80" s="3">
        <v>18975</v>
      </c>
      <c r="T80" s="3">
        <v>19250</v>
      </c>
      <c r="U80" s="3">
        <v>275</v>
      </c>
      <c r="V80" s="3">
        <v>18975</v>
      </c>
      <c r="W80" s="3">
        <v>18975</v>
      </c>
      <c r="X80" s="3" t="s">
        <v>646</v>
      </c>
      <c r="Y80" s="3" t="s">
        <v>216</v>
      </c>
      <c r="Z80" s="3">
        <v>1</v>
      </c>
      <c r="AA80" s="3">
        <v>148506.13</v>
      </c>
      <c r="AB80" s="3" t="s">
        <v>159</v>
      </c>
      <c r="AC80" s="4" t="s">
        <v>1591</v>
      </c>
    </row>
    <row r="81" spans="1:29" ht="14.25" customHeight="1" x14ac:dyDescent="0.3">
      <c r="A81" s="3" t="s">
        <v>152</v>
      </c>
      <c r="B81" s="3" t="s">
        <v>153</v>
      </c>
      <c r="C81" s="3" t="s">
        <v>212</v>
      </c>
      <c r="D81" s="3" t="s">
        <v>1610</v>
      </c>
      <c r="E81" s="3" t="s">
        <v>132</v>
      </c>
      <c r="F81" s="3" t="s">
        <v>1611</v>
      </c>
      <c r="G81" s="3" t="s">
        <v>137</v>
      </c>
      <c r="H81" s="3" t="s">
        <v>153</v>
      </c>
      <c r="I81" s="3" t="s">
        <v>140</v>
      </c>
      <c r="J81" s="3" t="s">
        <v>1572</v>
      </c>
      <c r="K81" s="3" t="s">
        <v>143</v>
      </c>
      <c r="L81" s="3" t="s">
        <v>365</v>
      </c>
      <c r="M81" s="3" t="s">
        <v>146</v>
      </c>
      <c r="N81" s="3" t="s">
        <v>147</v>
      </c>
      <c r="O81" s="3" t="s">
        <v>366</v>
      </c>
      <c r="P81" s="3">
        <v>173813.14</v>
      </c>
      <c r="Q81" s="3">
        <v>16732.91</v>
      </c>
      <c r="R81" s="3">
        <v>157080.23000000001</v>
      </c>
      <c r="S81" s="3">
        <v>18975</v>
      </c>
      <c r="T81" s="3">
        <v>19280</v>
      </c>
      <c r="U81" s="3">
        <v>275</v>
      </c>
      <c r="V81" s="3">
        <v>18975</v>
      </c>
      <c r="W81" s="3">
        <v>41832.29</v>
      </c>
      <c r="X81" s="3" t="s">
        <v>155</v>
      </c>
      <c r="Y81" s="3" t="s">
        <v>156</v>
      </c>
      <c r="Z81" s="3">
        <v>1</v>
      </c>
      <c r="AA81" s="3">
        <v>157080.23000000001</v>
      </c>
      <c r="AB81" s="3" t="s">
        <v>159</v>
      </c>
      <c r="AC81" s="4" t="s">
        <v>1615</v>
      </c>
    </row>
    <row r="82" spans="1:29" ht="14.25" customHeight="1" x14ac:dyDescent="0.3">
      <c r="A82" s="3" t="s">
        <v>152</v>
      </c>
      <c r="B82" s="3" t="s">
        <v>153</v>
      </c>
      <c r="C82" s="3" t="s">
        <v>212</v>
      </c>
      <c r="D82" s="3" t="s">
        <v>1629</v>
      </c>
      <c r="E82" s="3" t="s">
        <v>132</v>
      </c>
      <c r="F82" s="3" t="s">
        <v>1611</v>
      </c>
      <c r="G82" s="3" t="s">
        <v>137</v>
      </c>
      <c r="H82" s="3" t="s">
        <v>153</v>
      </c>
      <c r="I82" s="3" t="s">
        <v>140</v>
      </c>
      <c r="J82" s="3" t="s">
        <v>1572</v>
      </c>
      <c r="K82" s="3" t="s">
        <v>143</v>
      </c>
      <c r="L82" s="3" t="s">
        <v>365</v>
      </c>
      <c r="M82" s="3" t="s">
        <v>146</v>
      </c>
      <c r="N82" s="3" t="s">
        <v>147</v>
      </c>
      <c r="O82" s="3" t="s">
        <v>366</v>
      </c>
      <c r="P82" s="3">
        <v>321146.45</v>
      </c>
      <c r="Q82" s="3">
        <v>16732.91</v>
      </c>
      <c r="R82" s="3">
        <v>304413.53999999998</v>
      </c>
      <c r="S82" s="3">
        <v>37950</v>
      </c>
      <c r="T82" s="3">
        <v>38430</v>
      </c>
      <c r="U82" s="3">
        <v>550</v>
      </c>
      <c r="V82" s="3">
        <v>37950</v>
      </c>
      <c r="W82" s="3">
        <v>83664.570000000007</v>
      </c>
      <c r="X82" s="3" t="s">
        <v>155</v>
      </c>
      <c r="Y82" s="3" t="s">
        <v>156</v>
      </c>
      <c r="Z82" s="3">
        <v>1</v>
      </c>
      <c r="AA82" s="3">
        <v>304413.53999999998</v>
      </c>
      <c r="AB82" s="3" t="s">
        <v>159</v>
      </c>
      <c r="AC82" s="4" t="s">
        <v>1635</v>
      </c>
    </row>
    <row r="83" spans="1:29" ht="14.25" customHeight="1" x14ac:dyDescent="0.3">
      <c r="A83" s="3" t="s">
        <v>29</v>
      </c>
      <c r="B83" s="3" t="s">
        <v>95</v>
      </c>
      <c r="C83" s="3" t="s">
        <v>212</v>
      </c>
      <c r="D83" s="3" t="s">
        <v>1647</v>
      </c>
      <c r="E83" s="3" t="s">
        <v>132</v>
      </c>
      <c r="F83" s="3" t="s">
        <v>1648</v>
      </c>
      <c r="G83" s="3" t="s">
        <v>137</v>
      </c>
      <c r="H83" s="3" t="s">
        <v>95</v>
      </c>
      <c r="I83" s="3" t="s">
        <v>140</v>
      </c>
      <c r="J83" s="3" t="s">
        <v>1649</v>
      </c>
      <c r="K83" s="3" t="s">
        <v>143</v>
      </c>
      <c r="L83" s="3" t="s">
        <v>365</v>
      </c>
      <c r="M83" s="3" t="s">
        <v>146</v>
      </c>
      <c r="N83" s="3" t="s">
        <v>147</v>
      </c>
      <c r="P83" s="3">
        <v>165041.44</v>
      </c>
      <c r="Q83" s="3">
        <v>27381.41</v>
      </c>
      <c r="R83" s="3">
        <v>137660.03200000001</v>
      </c>
      <c r="S83" s="3">
        <v>20700</v>
      </c>
      <c r="T83" s="3">
        <v>20780</v>
      </c>
      <c r="U83" s="3">
        <v>1</v>
      </c>
      <c r="V83" s="3">
        <v>20700</v>
      </c>
      <c r="W83" s="3">
        <v>45635.68</v>
      </c>
      <c r="X83" s="3" t="s">
        <v>888</v>
      </c>
      <c r="Y83" s="3" t="s">
        <v>269</v>
      </c>
      <c r="Z83" s="3">
        <v>1</v>
      </c>
      <c r="AA83" s="3">
        <v>137660.03</v>
      </c>
      <c r="AB83" s="3" t="s">
        <v>159</v>
      </c>
      <c r="AC83" s="4" t="s">
        <v>1651</v>
      </c>
    </row>
    <row r="84" spans="1:29" ht="14.25" customHeight="1" x14ac:dyDescent="0.3">
      <c r="A84" s="3" t="s">
        <v>227</v>
      </c>
      <c r="B84" s="3" t="s">
        <v>228</v>
      </c>
      <c r="C84" s="3" t="s">
        <v>212</v>
      </c>
      <c r="D84" s="3" t="s">
        <v>1664</v>
      </c>
      <c r="E84" s="3" t="s">
        <v>132</v>
      </c>
      <c r="F84" s="3" t="s">
        <v>1648</v>
      </c>
      <c r="G84" s="3" t="s">
        <v>137</v>
      </c>
      <c r="H84" s="3" t="s">
        <v>228</v>
      </c>
      <c r="I84" s="3" t="s">
        <v>291</v>
      </c>
      <c r="J84" s="3" t="s">
        <v>1667</v>
      </c>
      <c r="K84" s="3" t="s">
        <v>143</v>
      </c>
      <c r="L84" s="3" t="s">
        <v>365</v>
      </c>
      <c r="M84" s="3" t="s">
        <v>146</v>
      </c>
      <c r="N84" s="3" t="s">
        <v>556</v>
      </c>
      <c r="P84" s="3">
        <v>181219.92</v>
      </c>
      <c r="Q84" s="3">
        <v>17636.98</v>
      </c>
      <c r="R84" s="3">
        <v>163582.94</v>
      </c>
      <c r="S84" s="3">
        <v>20000</v>
      </c>
      <c r="T84" s="3">
        <v>20030</v>
      </c>
      <c r="U84" s="3">
        <v>20</v>
      </c>
      <c r="V84" s="3">
        <v>20000</v>
      </c>
      <c r="W84" s="3">
        <v>20000</v>
      </c>
      <c r="X84" s="3" t="s">
        <v>155</v>
      </c>
      <c r="Y84" s="3" t="s">
        <v>156</v>
      </c>
      <c r="Z84" s="3">
        <v>1</v>
      </c>
      <c r="AA84" s="3">
        <v>163582.94</v>
      </c>
      <c r="AB84" s="3" t="s">
        <v>159</v>
      </c>
      <c r="AC84" s="4" t="s">
        <v>1669</v>
      </c>
    </row>
    <row r="85" spans="1:29" ht="14.25" customHeight="1" x14ac:dyDescent="0.3">
      <c r="A85" s="3" t="s">
        <v>241</v>
      </c>
      <c r="B85" s="3" t="s">
        <v>242</v>
      </c>
      <c r="C85" s="3" t="s">
        <v>212</v>
      </c>
      <c r="D85" s="3" t="s">
        <v>1685</v>
      </c>
      <c r="E85" s="3" t="s">
        <v>132</v>
      </c>
      <c r="F85" s="3" t="s">
        <v>1648</v>
      </c>
      <c r="G85" s="3" t="s">
        <v>137</v>
      </c>
      <c r="H85" s="3" t="s">
        <v>242</v>
      </c>
      <c r="I85" s="3" t="s">
        <v>140</v>
      </c>
      <c r="J85" s="3" t="s">
        <v>1649</v>
      </c>
      <c r="K85" s="3" t="s">
        <v>143</v>
      </c>
      <c r="L85" s="3" t="s">
        <v>365</v>
      </c>
      <c r="M85" s="3" t="s">
        <v>146</v>
      </c>
      <c r="N85" s="3" t="s">
        <v>294</v>
      </c>
      <c r="P85" s="3">
        <v>192116.68</v>
      </c>
      <c r="Q85" s="3">
        <v>16733.080000000002</v>
      </c>
      <c r="R85" s="3">
        <v>175383.6</v>
      </c>
      <c r="S85" s="3">
        <v>18975</v>
      </c>
      <c r="T85" s="3">
        <v>19200</v>
      </c>
      <c r="U85" s="3">
        <v>275</v>
      </c>
      <c r="V85" s="3">
        <v>18975</v>
      </c>
      <c r="W85" s="3">
        <v>41832.699999999997</v>
      </c>
      <c r="X85" s="3" t="s">
        <v>155</v>
      </c>
      <c r="Y85" s="3" t="s">
        <v>156</v>
      </c>
      <c r="Z85" s="3">
        <v>1</v>
      </c>
      <c r="AA85" s="3">
        <v>175383.6</v>
      </c>
      <c r="AB85" s="3" t="s">
        <v>159</v>
      </c>
      <c r="AC85" s="4" t="s">
        <v>1688</v>
      </c>
    </row>
    <row r="86" spans="1:29" ht="14.25" customHeight="1" x14ac:dyDescent="0.3">
      <c r="A86" s="3" t="s">
        <v>29</v>
      </c>
      <c r="B86" s="3" t="s">
        <v>95</v>
      </c>
      <c r="C86" s="3" t="s">
        <v>212</v>
      </c>
      <c r="D86" s="3" t="s">
        <v>1706</v>
      </c>
      <c r="E86" s="3" t="s">
        <v>132</v>
      </c>
      <c r="F86" s="3" t="s">
        <v>1707</v>
      </c>
      <c r="G86" s="3" t="s">
        <v>137</v>
      </c>
      <c r="H86" s="3" t="s">
        <v>95</v>
      </c>
      <c r="I86" s="3" t="s">
        <v>291</v>
      </c>
      <c r="J86" s="3" t="s">
        <v>1667</v>
      </c>
      <c r="K86" s="3" t="s">
        <v>143</v>
      </c>
      <c r="L86" s="3" t="s">
        <v>144</v>
      </c>
      <c r="M86" s="3" t="s">
        <v>146</v>
      </c>
      <c r="N86" s="3" t="s">
        <v>556</v>
      </c>
      <c r="P86" s="3">
        <v>160219.28</v>
      </c>
      <c r="Q86" s="3">
        <v>0</v>
      </c>
      <c r="R86" s="3">
        <v>160219.28</v>
      </c>
      <c r="S86" s="3">
        <v>18975</v>
      </c>
      <c r="T86" s="3">
        <v>19190</v>
      </c>
      <c r="U86" s="3">
        <v>275</v>
      </c>
      <c r="V86" s="3">
        <v>18975</v>
      </c>
      <c r="W86" s="3">
        <v>41832.71</v>
      </c>
      <c r="X86" s="3" t="s">
        <v>155</v>
      </c>
      <c r="Y86" s="3" t="s">
        <v>156</v>
      </c>
      <c r="Z86" s="3">
        <v>1</v>
      </c>
      <c r="AA86" s="3">
        <v>160219.28</v>
      </c>
      <c r="AB86" s="3" t="s">
        <v>159</v>
      </c>
      <c r="AC86" s="4" t="s">
        <v>1708</v>
      </c>
    </row>
    <row r="87" spans="1:29" ht="14.25" customHeight="1" x14ac:dyDescent="0.3">
      <c r="A87" s="3" t="s">
        <v>217</v>
      </c>
      <c r="B87" s="3" t="s">
        <v>218</v>
      </c>
      <c r="C87" s="3" t="s">
        <v>212</v>
      </c>
      <c r="D87" s="3" t="s">
        <v>1716</v>
      </c>
      <c r="E87" s="3" t="s">
        <v>132</v>
      </c>
      <c r="F87" s="3" t="s">
        <v>1718</v>
      </c>
      <c r="G87" s="3" t="s">
        <v>137</v>
      </c>
      <c r="H87" s="3" t="s">
        <v>218</v>
      </c>
      <c r="J87" s="3" t="s">
        <v>1719</v>
      </c>
      <c r="K87" s="3" t="s">
        <v>143</v>
      </c>
      <c r="L87" s="3" t="s">
        <v>365</v>
      </c>
      <c r="M87" s="3" t="s">
        <v>146</v>
      </c>
      <c r="N87" s="3" t="s">
        <v>556</v>
      </c>
      <c r="P87" s="3">
        <v>177087.22</v>
      </c>
      <c r="Q87" s="3">
        <v>20833.79</v>
      </c>
      <c r="R87" s="3">
        <v>156253.43</v>
      </c>
      <c r="S87" s="3">
        <v>18900</v>
      </c>
      <c r="T87" s="3">
        <v>19170</v>
      </c>
      <c r="U87" s="3">
        <v>630</v>
      </c>
      <c r="V87" s="3">
        <v>18900</v>
      </c>
      <c r="W87" s="3">
        <v>41667.58</v>
      </c>
      <c r="X87" s="3" t="s">
        <v>155</v>
      </c>
      <c r="Y87" s="3" t="s">
        <v>156</v>
      </c>
      <c r="Z87" s="3">
        <v>2</v>
      </c>
      <c r="AA87" s="3">
        <v>156253.43</v>
      </c>
      <c r="AB87" s="3" t="s">
        <v>159</v>
      </c>
      <c r="AC87" s="4" t="s">
        <v>1487</v>
      </c>
    </row>
    <row r="88" spans="1:29" ht="14.25" customHeight="1" x14ac:dyDescent="0.3">
      <c r="A88" s="3" t="s">
        <v>217</v>
      </c>
      <c r="B88" s="3" t="s">
        <v>218</v>
      </c>
      <c r="C88" s="3" t="s">
        <v>212</v>
      </c>
      <c r="D88" s="3" t="s">
        <v>1726</v>
      </c>
      <c r="E88" s="3" t="s">
        <v>132</v>
      </c>
      <c r="F88" s="3" t="s">
        <v>1718</v>
      </c>
      <c r="G88" s="3" t="s">
        <v>137</v>
      </c>
      <c r="H88" s="3" t="s">
        <v>218</v>
      </c>
      <c r="J88" s="3" t="s">
        <v>1719</v>
      </c>
      <c r="K88" s="3" t="s">
        <v>143</v>
      </c>
      <c r="L88" s="3" t="s">
        <v>365</v>
      </c>
      <c r="M88" s="3" t="s">
        <v>146</v>
      </c>
      <c r="N88" s="3" t="s">
        <v>556</v>
      </c>
      <c r="P88" s="3">
        <v>355579.91</v>
      </c>
      <c r="Q88" s="3">
        <v>41832.93</v>
      </c>
      <c r="R88" s="3">
        <v>313746.98</v>
      </c>
      <c r="S88" s="3">
        <v>37950</v>
      </c>
      <c r="T88" s="3">
        <v>38430</v>
      </c>
      <c r="U88" s="3">
        <v>550</v>
      </c>
      <c r="V88" s="3">
        <v>37950</v>
      </c>
      <c r="W88" s="3">
        <v>83665.86</v>
      </c>
      <c r="X88" s="3" t="s">
        <v>155</v>
      </c>
      <c r="Y88" s="3" t="s">
        <v>156</v>
      </c>
      <c r="Z88" s="3">
        <v>1</v>
      </c>
      <c r="AA88" s="3">
        <v>313746.98</v>
      </c>
      <c r="AB88" s="3" t="s">
        <v>159</v>
      </c>
      <c r="AC88" s="4" t="s">
        <v>1503</v>
      </c>
    </row>
    <row r="89" spans="1:29" ht="14.25" customHeight="1" x14ac:dyDescent="0.3">
      <c r="A89" s="3" t="s">
        <v>241</v>
      </c>
      <c r="B89" s="3" t="s">
        <v>242</v>
      </c>
      <c r="C89" s="3" t="s">
        <v>212</v>
      </c>
      <c r="D89" s="3" t="s">
        <v>1734</v>
      </c>
      <c r="E89" s="3" t="s">
        <v>132</v>
      </c>
      <c r="F89" s="3" t="s">
        <v>1735</v>
      </c>
      <c r="G89" s="3" t="s">
        <v>137</v>
      </c>
      <c r="H89" s="3" t="s">
        <v>242</v>
      </c>
      <c r="I89" s="3" t="s">
        <v>140</v>
      </c>
      <c r="J89" s="3" t="s">
        <v>1737</v>
      </c>
      <c r="K89" s="3" t="s">
        <v>143</v>
      </c>
      <c r="L89" s="3" t="s">
        <v>365</v>
      </c>
      <c r="M89" s="3" t="s">
        <v>146</v>
      </c>
      <c r="N89" s="3" t="s">
        <v>294</v>
      </c>
      <c r="P89" s="3">
        <v>216170.48</v>
      </c>
      <c r="Q89" s="3">
        <v>25099.62</v>
      </c>
      <c r="R89" s="3">
        <v>191070.86</v>
      </c>
      <c r="S89" s="3">
        <v>18975</v>
      </c>
      <c r="T89" s="3">
        <v>19200</v>
      </c>
      <c r="U89" s="3">
        <v>275</v>
      </c>
      <c r="V89" s="3">
        <v>18975</v>
      </c>
      <c r="W89" s="3">
        <v>41832.699999999997</v>
      </c>
      <c r="X89" s="3" t="s">
        <v>155</v>
      </c>
      <c r="Y89" s="3" t="s">
        <v>156</v>
      </c>
      <c r="Z89" s="3">
        <v>1</v>
      </c>
      <c r="AA89" s="3">
        <v>191070.86</v>
      </c>
      <c r="AB89" s="3" t="s">
        <v>159</v>
      </c>
      <c r="AC89" s="4" t="s">
        <v>1740</v>
      </c>
    </row>
    <row r="90" spans="1:29" ht="14.25" customHeight="1" x14ac:dyDescent="0.3">
      <c r="A90" s="3" t="s">
        <v>152</v>
      </c>
      <c r="B90" s="3" t="s">
        <v>153</v>
      </c>
      <c r="C90" s="3" t="s">
        <v>212</v>
      </c>
      <c r="D90" s="3" t="s">
        <v>1748</v>
      </c>
      <c r="E90" s="3" t="s">
        <v>132</v>
      </c>
      <c r="F90" s="3" t="s">
        <v>1750</v>
      </c>
      <c r="G90" s="3" t="s">
        <v>137</v>
      </c>
      <c r="H90" s="3" t="s">
        <v>153</v>
      </c>
      <c r="I90" s="3" t="s">
        <v>140</v>
      </c>
      <c r="J90" s="3" t="s">
        <v>1752</v>
      </c>
      <c r="K90" s="3" t="s">
        <v>143</v>
      </c>
      <c r="L90" s="3" t="s">
        <v>365</v>
      </c>
      <c r="M90" s="3" t="s">
        <v>146</v>
      </c>
      <c r="N90" s="3" t="s">
        <v>147</v>
      </c>
      <c r="O90" s="3" t="s">
        <v>366</v>
      </c>
      <c r="P90" s="3">
        <v>193152.97</v>
      </c>
      <c r="Q90" s="3">
        <v>26012.080000000002</v>
      </c>
      <c r="R90" s="3">
        <v>167140.89000000001</v>
      </c>
      <c r="S90" s="3">
        <v>19665</v>
      </c>
      <c r="T90" s="3">
        <v>19890</v>
      </c>
      <c r="U90" s="3">
        <v>285</v>
      </c>
      <c r="V90" s="3">
        <v>19665</v>
      </c>
      <c r="W90" s="3">
        <v>43353.46</v>
      </c>
      <c r="X90" s="3" t="s">
        <v>155</v>
      </c>
      <c r="Y90" s="3" t="s">
        <v>156</v>
      </c>
      <c r="Z90" s="3">
        <v>2</v>
      </c>
      <c r="AA90" s="3">
        <v>167140.89000000001</v>
      </c>
      <c r="AB90" s="3" t="s">
        <v>159</v>
      </c>
      <c r="AC90" s="4" t="s">
        <v>1754</v>
      </c>
    </row>
    <row r="91" spans="1:29" ht="14.25" customHeight="1" x14ac:dyDescent="0.3">
      <c r="A91" s="3" t="s">
        <v>152</v>
      </c>
      <c r="B91" s="3" t="s">
        <v>153</v>
      </c>
      <c r="C91" s="3" t="s">
        <v>212</v>
      </c>
      <c r="D91" s="3" t="s">
        <v>1761</v>
      </c>
      <c r="E91" s="3" t="s">
        <v>132</v>
      </c>
      <c r="F91" s="3" t="s">
        <v>1750</v>
      </c>
      <c r="G91" s="3" t="s">
        <v>137</v>
      </c>
      <c r="H91" s="3" t="s">
        <v>153</v>
      </c>
      <c r="J91" s="3" t="s">
        <v>1762</v>
      </c>
      <c r="K91" s="3" t="s">
        <v>143</v>
      </c>
      <c r="L91" s="3" t="s">
        <v>365</v>
      </c>
      <c r="M91" s="3" t="s">
        <v>146</v>
      </c>
      <c r="N91" s="3" t="s">
        <v>147</v>
      </c>
      <c r="O91" s="3" t="s">
        <v>366</v>
      </c>
      <c r="P91" s="3">
        <v>180777.2</v>
      </c>
      <c r="Q91" s="3">
        <v>0</v>
      </c>
      <c r="R91" s="3">
        <v>180777.2</v>
      </c>
      <c r="S91" s="3">
        <v>20000</v>
      </c>
      <c r="T91" s="3">
        <v>20170</v>
      </c>
      <c r="U91" s="3">
        <v>20</v>
      </c>
      <c r="V91" s="3">
        <v>20000</v>
      </c>
      <c r="W91" s="3">
        <v>44092</v>
      </c>
      <c r="X91" s="3" t="s">
        <v>155</v>
      </c>
      <c r="Y91" s="3" t="s">
        <v>156</v>
      </c>
      <c r="Z91" s="3">
        <v>1</v>
      </c>
      <c r="AA91" s="3">
        <v>180777.2</v>
      </c>
      <c r="AB91" s="3" t="s">
        <v>159</v>
      </c>
      <c r="AC91" s="4" t="s">
        <v>1765</v>
      </c>
    </row>
    <row r="92" spans="1:29" ht="14.25" customHeight="1" x14ac:dyDescent="0.3">
      <c r="A92" s="3" t="s">
        <v>152</v>
      </c>
      <c r="B92" s="3" t="s">
        <v>153</v>
      </c>
      <c r="C92" s="3" t="s">
        <v>212</v>
      </c>
      <c r="D92" s="3" t="s">
        <v>1774</v>
      </c>
      <c r="E92" s="3" t="s">
        <v>132</v>
      </c>
      <c r="F92" s="3" t="s">
        <v>1750</v>
      </c>
      <c r="G92" s="3" t="s">
        <v>137</v>
      </c>
      <c r="H92" s="3" t="s">
        <v>153</v>
      </c>
      <c r="J92" s="3" t="s">
        <v>1762</v>
      </c>
      <c r="K92" s="3" t="s">
        <v>143</v>
      </c>
      <c r="L92" s="3" t="s">
        <v>365</v>
      </c>
      <c r="M92" s="3" t="s">
        <v>146</v>
      </c>
      <c r="N92" s="3" t="s">
        <v>147</v>
      </c>
      <c r="O92" s="3" t="s">
        <v>366</v>
      </c>
      <c r="P92" s="3">
        <v>178462.37</v>
      </c>
      <c r="Q92" s="3">
        <v>0</v>
      </c>
      <c r="R92" s="3">
        <v>178462.37</v>
      </c>
      <c r="S92" s="3">
        <v>20000</v>
      </c>
      <c r="T92" s="3">
        <v>20030</v>
      </c>
      <c r="U92" s="3">
        <v>20</v>
      </c>
      <c r="V92" s="3">
        <v>20000</v>
      </c>
      <c r="W92" s="3">
        <v>44092</v>
      </c>
      <c r="X92" s="3" t="s">
        <v>155</v>
      </c>
      <c r="Y92" s="3" t="s">
        <v>156</v>
      </c>
      <c r="Z92" s="3">
        <v>1</v>
      </c>
      <c r="AA92" s="3">
        <v>178462.37</v>
      </c>
      <c r="AB92" s="3" t="s">
        <v>159</v>
      </c>
      <c r="AC92" s="4" t="s">
        <v>1777</v>
      </c>
    </row>
    <row r="93" spans="1:29" ht="14.25" customHeight="1" x14ac:dyDescent="0.3">
      <c r="A93" s="3" t="s">
        <v>210</v>
      </c>
      <c r="B93" s="3" t="s">
        <v>211</v>
      </c>
      <c r="C93" s="3" t="s">
        <v>212</v>
      </c>
      <c r="D93" s="3" t="s">
        <v>1790</v>
      </c>
      <c r="E93" s="3" t="s">
        <v>132</v>
      </c>
      <c r="F93" s="3" t="s">
        <v>1750</v>
      </c>
      <c r="G93" s="3" t="s">
        <v>137</v>
      </c>
      <c r="H93" s="3" t="s">
        <v>211</v>
      </c>
      <c r="I93" s="3" t="s">
        <v>291</v>
      </c>
      <c r="J93" s="3" t="s">
        <v>1791</v>
      </c>
      <c r="K93" s="3" t="s">
        <v>143</v>
      </c>
      <c r="L93" s="3" t="s">
        <v>144</v>
      </c>
      <c r="M93" s="3" t="s">
        <v>146</v>
      </c>
      <c r="N93" s="3" t="s">
        <v>147</v>
      </c>
      <c r="P93" s="3">
        <v>195910.29</v>
      </c>
      <c r="Q93" s="3">
        <v>0</v>
      </c>
      <c r="R93" s="3">
        <v>195910.29</v>
      </c>
      <c r="S93" s="3">
        <v>20660</v>
      </c>
      <c r="T93" s="3">
        <v>20660</v>
      </c>
      <c r="U93" s="3">
        <v>1</v>
      </c>
      <c r="V93" s="3">
        <v>20660</v>
      </c>
      <c r="W93" s="3">
        <v>45635.69</v>
      </c>
      <c r="X93" s="3" t="s">
        <v>646</v>
      </c>
      <c r="Y93" s="3" t="s">
        <v>216</v>
      </c>
      <c r="Z93" s="3">
        <v>1</v>
      </c>
      <c r="AA93" s="3">
        <v>195910.29</v>
      </c>
      <c r="AB93" s="3" t="s">
        <v>159</v>
      </c>
      <c r="AC93" s="4" t="s">
        <v>1793</v>
      </c>
    </row>
    <row r="94" spans="1:29" ht="14.25" customHeight="1" x14ac:dyDescent="0.3">
      <c r="A94" s="3" t="s">
        <v>295</v>
      </c>
      <c r="B94" s="3" t="s">
        <v>296</v>
      </c>
      <c r="C94" s="3" t="s">
        <v>297</v>
      </c>
      <c r="D94" s="3" t="s">
        <v>1803</v>
      </c>
      <c r="E94" s="3" t="s">
        <v>132</v>
      </c>
      <c r="F94" s="3" t="s">
        <v>1804</v>
      </c>
      <c r="G94" s="3" t="s">
        <v>137</v>
      </c>
      <c r="H94" s="3" t="s">
        <v>296</v>
      </c>
      <c r="I94" s="3" t="s">
        <v>291</v>
      </c>
      <c r="J94" s="3" t="s">
        <v>1807</v>
      </c>
      <c r="K94" s="3" t="s">
        <v>143</v>
      </c>
      <c r="L94" s="3" t="s">
        <v>365</v>
      </c>
      <c r="M94" s="3" t="s">
        <v>146</v>
      </c>
      <c r="N94" s="3" t="s">
        <v>556</v>
      </c>
      <c r="P94" s="3">
        <v>118640.44</v>
      </c>
      <c r="Q94" s="3">
        <v>10268.030000000001</v>
      </c>
      <c r="R94" s="3">
        <v>108372.41499999999</v>
      </c>
      <c r="S94" s="3">
        <v>18975</v>
      </c>
      <c r="T94" s="3">
        <v>19220</v>
      </c>
      <c r="U94" s="3">
        <v>275</v>
      </c>
      <c r="V94" s="3">
        <v>18975</v>
      </c>
      <c r="W94" s="3">
        <v>30196.05</v>
      </c>
      <c r="X94" s="3" t="s">
        <v>155</v>
      </c>
      <c r="Y94" s="3" t="s">
        <v>337</v>
      </c>
      <c r="Z94" s="3">
        <v>2</v>
      </c>
      <c r="AA94" s="3">
        <v>108372.42</v>
      </c>
      <c r="AB94" s="3" t="s">
        <v>159</v>
      </c>
      <c r="AC94" s="4" t="s">
        <v>1809</v>
      </c>
    </row>
    <row r="95" spans="1:29" ht="14.25" customHeight="1" x14ac:dyDescent="0.3">
      <c r="A95" s="3" t="s">
        <v>152</v>
      </c>
      <c r="B95" s="3" t="s">
        <v>153</v>
      </c>
      <c r="C95" s="3" t="s">
        <v>212</v>
      </c>
      <c r="D95" s="3" t="s">
        <v>1816</v>
      </c>
      <c r="E95" s="3" t="s">
        <v>132</v>
      </c>
      <c r="F95" s="3" t="s">
        <v>1818</v>
      </c>
      <c r="G95" s="3" t="s">
        <v>137</v>
      </c>
      <c r="H95" s="3" t="s">
        <v>153</v>
      </c>
      <c r="I95" s="3" t="s">
        <v>140</v>
      </c>
      <c r="J95" s="3" t="s">
        <v>1819</v>
      </c>
      <c r="K95" s="3" t="s">
        <v>143</v>
      </c>
      <c r="L95" s="3" t="s">
        <v>365</v>
      </c>
      <c r="M95" s="3" t="s">
        <v>146</v>
      </c>
      <c r="N95" s="3" t="s">
        <v>147</v>
      </c>
      <c r="O95" s="3" t="s">
        <v>366</v>
      </c>
      <c r="P95" s="3">
        <v>177277.5</v>
      </c>
      <c r="Q95" s="3">
        <v>0</v>
      </c>
      <c r="R95" s="3">
        <v>177277.5</v>
      </c>
      <c r="S95" s="3">
        <v>20700</v>
      </c>
      <c r="T95" s="3">
        <v>20760</v>
      </c>
      <c r="U95" s="3">
        <v>1</v>
      </c>
      <c r="V95" s="3">
        <v>20700</v>
      </c>
      <c r="W95" s="3">
        <v>20700</v>
      </c>
      <c r="X95" s="3" t="s">
        <v>155</v>
      </c>
      <c r="Y95" s="3" t="s">
        <v>156</v>
      </c>
      <c r="Z95" s="3">
        <v>1</v>
      </c>
      <c r="AA95" s="3">
        <v>177277.5</v>
      </c>
      <c r="AB95" s="3" t="s">
        <v>159</v>
      </c>
      <c r="AC95" s="4" t="s">
        <v>1821</v>
      </c>
    </row>
    <row r="96" spans="1:29" ht="14.25" customHeight="1" x14ac:dyDescent="0.3">
      <c r="A96" s="3" t="s">
        <v>29</v>
      </c>
      <c r="B96" s="3" t="s">
        <v>95</v>
      </c>
      <c r="C96" s="3" t="s">
        <v>212</v>
      </c>
      <c r="D96" s="3" t="s">
        <v>1830</v>
      </c>
      <c r="E96" s="3" t="s">
        <v>132</v>
      </c>
      <c r="F96" s="3" t="s">
        <v>1831</v>
      </c>
      <c r="G96" s="3" t="s">
        <v>137</v>
      </c>
      <c r="H96" s="3" t="s">
        <v>95</v>
      </c>
      <c r="I96" s="3" t="s">
        <v>291</v>
      </c>
      <c r="J96" s="3" t="s">
        <v>1832</v>
      </c>
      <c r="K96" s="3" t="s">
        <v>143</v>
      </c>
      <c r="L96" s="3" t="s">
        <v>144</v>
      </c>
      <c r="M96" s="3" t="s">
        <v>146</v>
      </c>
      <c r="N96" s="3" t="s">
        <v>556</v>
      </c>
      <c r="P96" s="3">
        <v>194006.78</v>
      </c>
      <c r="Q96" s="3">
        <v>26455.47</v>
      </c>
      <c r="R96" s="3">
        <v>167551.31</v>
      </c>
      <c r="S96" s="3">
        <v>20000</v>
      </c>
      <c r="T96" s="3">
        <v>20170</v>
      </c>
      <c r="U96" s="3">
        <v>20</v>
      </c>
      <c r="V96" s="3">
        <v>20000</v>
      </c>
      <c r="W96" s="3">
        <v>44092.45</v>
      </c>
      <c r="X96" s="3" t="s">
        <v>155</v>
      </c>
      <c r="Y96" s="3" t="s">
        <v>156</v>
      </c>
      <c r="Z96" s="3">
        <v>1</v>
      </c>
      <c r="AA96" s="3">
        <v>167551.31</v>
      </c>
      <c r="AB96" s="3" t="s">
        <v>159</v>
      </c>
      <c r="AC96" s="4" t="s">
        <v>1833</v>
      </c>
    </row>
    <row r="97" spans="1:29" ht="14.25" customHeight="1" x14ac:dyDescent="0.3">
      <c r="A97" s="3" t="s">
        <v>29</v>
      </c>
      <c r="B97" s="3" t="s">
        <v>95</v>
      </c>
      <c r="C97" s="3" t="s">
        <v>212</v>
      </c>
      <c r="D97" s="3" t="s">
        <v>1844</v>
      </c>
      <c r="E97" s="3" t="s">
        <v>132</v>
      </c>
      <c r="F97" s="3" t="s">
        <v>1845</v>
      </c>
      <c r="G97" s="3" t="s">
        <v>137</v>
      </c>
      <c r="H97" s="3" t="s">
        <v>95</v>
      </c>
      <c r="I97" s="3" t="s">
        <v>291</v>
      </c>
      <c r="J97" s="3" t="s">
        <v>1832</v>
      </c>
      <c r="K97" s="3" t="s">
        <v>143</v>
      </c>
      <c r="L97" s="3" t="s">
        <v>144</v>
      </c>
      <c r="M97" s="3" t="s">
        <v>146</v>
      </c>
      <c r="N97" s="3" t="s">
        <v>556</v>
      </c>
      <c r="P97" s="3">
        <v>170858.23999999999</v>
      </c>
      <c r="Q97" s="3">
        <v>0</v>
      </c>
      <c r="R97" s="3">
        <v>170858.23999999999</v>
      </c>
      <c r="S97" s="3">
        <v>20000</v>
      </c>
      <c r="T97" s="3">
        <v>20210</v>
      </c>
      <c r="U97" s="3">
        <v>20</v>
      </c>
      <c r="V97" s="3">
        <v>20000</v>
      </c>
      <c r="W97" s="3">
        <v>44092.45</v>
      </c>
      <c r="X97" s="3" t="s">
        <v>155</v>
      </c>
      <c r="Y97" s="3" t="s">
        <v>156</v>
      </c>
      <c r="Z97" s="3">
        <v>1</v>
      </c>
      <c r="AA97" s="3">
        <v>170858.23999999999</v>
      </c>
      <c r="AB97" s="3" t="s">
        <v>159</v>
      </c>
      <c r="AC97" s="4" t="s">
        <v>1846</v>
      </c>
    </row>
    <row r="98" spans="1:29" ht="14.25" customHeight="1" x14ac:dyDescent="0.3">
      <c r="A98" s="3" t="s">
        <v>29</v>
      </c>
      <c r="B98" s="3" t="s">
        <v>95</v>
      </c>
      <c r="C98" s="3" t="s">
        <v>212</v>
      </c>
      <c r="D98" s="3" t="s">
        <v>1856</v>
      </c>
      <c r="E98" s="3" t="s">
        <v>132</v>
      </c>
      <c r="F98" s="3" t="s">
        <v>1845</v>
      </c>
      <c r="G98" s="3" t="s">
        <v>137</v>
      </c>
      <c r="H98" s="3" t="s">
        <v>95</v>
      </c>
      <c r="I98" s="3" t="s">
        <v>291</v>
      </c>
      <c r="J98" s="3" t="s">
        <v>1832</v>
      </c>
      <c r="K98" s="3" t="s">
        <v>143</v>
      </c>
      <c r="L98" s="3" t="s">
        <v>144</v>
      </c>
      <c r="M98" s="3" t="s">
        <v>146</v>
      </c>
      <c r="N98" s="3" t="s">
        <v>147</v>
      </c>
      <c r="O98" s="3" t="s">
        <v>366</v>
      </c>
      <c r="P98" s="3">
        <v>165239.20000000001</v>
      </c>
      <c r="Q98" s="3">
        <v>0</v>
      </c>
      <c r="R98" s="3">
        <v>165239.20000000001</v>
      </c>
      <c r="S98" s="3">
        <v>18975</v>
      </c>
      <c r="T98" s="3">
        <v>19120</v>
      </c>
      <c r="U98" s="3">
        <v>275</v>
      </c>
      <c r="V98" s="3">
        <v>18975</v>
      </c>
      <c r="W98" s="3">
        <v>41832.71</v>
      </c>
      <c r="X98" s="3" t="s">
        <v>155</v>
      </c>
      <c r="Y98" s="3" t="s">
        <v>156</v>
      </c>
      <c r="Z98" s="3">
        <v>1</v>
      </c>
      <c r="AA98" s="3">
        <v>165239.20000000001</v>
      </c>
      <c r="AB98" s="3" t="s">
        <v>159</v>
      </c>
      <c r="AC98" s="4" t="s">
        <v>1858</v>
      </c>
    </row>
    <row r="99" spans="1:29" ht="14.25" customHeight="1" x14ac:dyDescent="0.3">
      <c r="A99" s="3" t="s">
        <v>29</v>
      </c>
      <c r="B99" s="3" t="s">
        <v>95</v>
      </c>
      <c r="C99" s="3" t="s">
        <v>212</v>
      </c>
      <c r="D99" s="3" t="s">
        <v>1869</v>
      </c>
      <c r="E99" s="3" t="s">
        <v>132</v>
      </c>
      <c r="F99" s="3" t="s">
        <v>1172</v>
      </c>
      <c r="G99" s="3" t="s">
        <v>137</v>
      </c>
      <c r="H99" s="3" t="s">
        <v>95</v>
      </c>
      <c r="J99" s="3" t="s">
        <v>1870</v>
      </c>
      <c r="K99" s="3" t="s">
        <v>143</v>
      </c>
      <c r="L99" s="3" t="s">
        <v>144</v>
      </c>
      <c r="M99" s="3" t="s">
        <v>146</v>
      </c>
      <c r="N99" s="3" t="s">
        <v>556</v>
      </c>
      <c r="P99" s="3">
        <v>190338.83</v>
      </c>
      <c r="Q99" s="3">
        <v>25099.63</v>
      </c>
      <c r="R99" s="3">
        <v>165239.20000000001</v>
      </c>
      <c r="S99" s="3">
        <v>18975</v>
      </c>
      <c r="T99" s="3">
        <v>19260</v>
      </c>
      <c r="U99" s="3">
        <v>275</v>
      </c>
      <c r="V99" s="3">
        <v>18975</v>
      </c>
      <c r="W99" s="3">
        <v>41832.71</v>
      </c>
      <c r="X99" s="3" t="s">
        <v>155</v>
      </c>
      <c r="Y99" s="3" t="s">
        <v>156</v>
      </c>
      <c r="Z99" s="3">
        <v>1</v>
      </c>
      <c r="AA99" s="3">
        <v>165239.20000000001</v>
      </c>
      <c r="AB99" s="3" t="s">
        <v>159</v>
      </c>
      <c r="AC99" s="4" t="s">
        <v>1875</v>
      </c>
    </row>
    <row r="100" spans="1:29" ht="14.25" customHeight="1" x14ac:dyDescent="0.3">
      <c r="A100" s="3" t="s">
        <v>152</v>
      </c>
      <c r="B100" s="3" t="s">
        <v>153</v>
      </c>
      <c r="C100" s="3" t="s">
        <v>212</v>
      </c>
      <c r="D100" s="3" t="s">
        <v>1881</v>
      </c>
      <c r="E100" s="3" t="s">
        <v>132</v>
      </c>
      <c r="F100" s="3" t="s">
        <v>1172</v>
      </c>
      <c r="G100" s="3" t="s">
        <v>137</v>
      </c>
      <c r="H100" s="3" t="s">
        <v>153</v>
      </c>
      <c r="J100" s="3" t="s">
        <v>1882</v>
      </c>
      <c r="K100" s="3" t="s">
        <v>143</v>
      </c>
      <c r="L100" s="3" t="s">
        <v>365</v>
      </c>
      <c r="M100" s="3" t="s">
        <v>146</v>
      </c>
      <c r="N100" s="3" t="s">
        <v>147</v>
      </c>
      <c r="O100" s="3" t="s">
        <v>366</v>
      </c>
      <c r="P100" s="3">
        <v>571050</v>
      </c>
      <c r="Q100" s="3">
        <v>0</v>
      </c>
      <c r="R100" s="3">
        <v>571050</v>
      </c>
      <c r="S100" s="3">
        <v>62100</v>
      </c>
      <c r="T100" s="3">
        <v>62140</v>
      </c>
      <c r="U100" s="3">
        <v>3</v>
      </c>
      <c r="V100" s="3">
        <v>62100</v>
      </c>
      <c r="W100" s="3">
        <v>62100</v>
      </c>
      <c r="X100" s="3" t="s">
        <v>155</v>
      </c>
      <c r="Y100" s="3" t="s">
        <v>156</v>
      </c>
      <c r="Z100" s="3">
        <v>1</v>
      </c>
      <c r="AA100" s="3">
        <v>571050</v>
      </c>
      <c r="AB100" s="3" t="s">
        <v>159</v>
      </c>
      <c r="AC100" s="4" t="s">
        <v>1885</v>
      </c>
    </row>
    <row r="101" spans="1:29" ht="14.25" customHeight="1" x14ac:dyDescent="0.3">
      <c r="A101" s="3" t="s">
        <v>295</v>
      </c>
      <c r="B101" s="3" t="s">
        <v>296</v>
      </c>
      <c r="C101" s="3" t="s">
        <v>297</v>
      </c>
      <c r="D101" s="3" t="s">
        <v>1891</v>
      </c>
      <c r="E101" s="3" t="s">
        <v>132</v>
      </c>
      <c r="F101" s="3" t="s">
        <v>740</v>
      </c>
      <c r="G101" s="3" t="s">
        <v>137</v>
      </c>
      <c r="H101" s="3" t="s">
        <v>296</v>
      </c>
      <c r="I101" s="3" t="s">
        <v>140</v>
      </c>
      <c r="J101" s="3" t="s">
        <v>1893</v>
      </c>
      <c r="K101" s="3" t="s">
        <v>143</v>
      </c>
      <c r="L101" s="3" t="s">
        <v>365</v>
      </c>
      <c r="M101" s="3" t="s">
        <v>146</v>
      </c>
      <c r="N101" s="3" t="s">
        <v>147</v>
      </c>
      <c r="O101" s="3" t="s">
        <v>335</v>
      </c>
      <c r="P101" s="3">
        <v>121501.1</v>
      </c>
      <c r="Q101" s="3">
        <v>0</v>
      </c>
      <c r="R101" s="3">
        <v>121501.1</v>
      </c>
      <c r="S101" s="3">
        <v>18975</v>
      </c>
      <c r="T101" s="3">
        <v>19210</v>
      </c>
      <c r="U101" s="3">
        <v>275</v>
      </c>
      <c r="V101" s="3">
        <v>18975</v>
      </c>
      <c r="W101" s="3">
        <v>41832.699999999997</v>
      </c>
      <c r="X101" s="3" t="s">
        <v>155</v>
      </c>
      <c r="Y101" s="3" t="s">
        <v>337</v>
      </c>
      <c r="Z101" s="3">
        <v>3</v>
      </c>
      <c r="AA101" s="3">
        <v>121501.1</v>
      </c>
      <c r="AB101" s="3" t="s">
        <v>159</v>
      </c>
      <c r="AC101" s="4" t="s">
        <v>1897</v>
      </c>
    </row>
    <row r="102" spans="1:29" ht="14.25" customHeight="1" x14ac:dyDescent="0.3">
      <c r="A102" s="3" t="s">
        <v>177</v>
      </c>
      <c r="B102" s="3" t="s">
        <v>179</v>
      </c>
      <c r="C102" s="3" t="s">
        <v>212</v>
      </c>
      <c r="D102" s="3" t="s">
        <v>1904</v>
      </c>
      <c r="E102" s="3" t="s">
        <v>205</v>
      </c>
      <c r="F102" s="3" t="s">
        <v>816</v>
      </c>
      <c r="G102" s="3" t="s">
        <v>137</v>
      </c>
      <c r="H102" s="3" t="s">
        <v>179</v>
      </c>
      <c r="I102" s="3" t="s">
        <v>291</v>
      </c>
      <c r="J102" s="3" t="s">
        <v>1905</v>
      </c>
      <c r="K102" s="3" t="s">
        <v>143</v>
      </c>
      <c r="L102" s="3" t="s">
        <v>293</v>
      </c>
      <c r="M102" s="3" t="s">
        <v>146</v>
      </c>
      <c r="N102" s="3" t="s">
        <v>556</v>
      </c>
      <c r="P102" s="3">
        <v>153335.91</v>
      </c>
      <c r="Q102" s="3">
        <v>0</v>
      </c>
      <c r="R102" s="3">
        <v>153335.91</v>
      </c>
      <c r="S102" s="3">
        <v>16560</v>
      </c>
      <c r="T102" s="3">
        <v>17120</v>
      </c>
      <c r="U102" s="3">
        <v>240</v>
      </c>
      <c r="V102" s="3">
        <v>16560</v>
      </c>
      <c r="W102" s="3">
        <v>36508.550000000003</v>
      </c>
      <c r="X102" s="3" t="s">
        <v>714</v>
      </c>
      <c r="Y102" s="3" t="s">
        <v>716</v>
      </c>
      <c r="Z102" s="3">
        <v>1</v>
      </c>
      <c r="AA102" s="3">
        <v>153335.91</v>
      </c>
      <c r="AB102" s="3" t="s">
        <v>159</v>
      </c>
      <c r="AC102" s="4" t="s">
        <v>921</v>
      </c>
    </row>
    <row r="103" spans="1:29" ht="14.25" customHeight="1" x14ac:dyDescent="0.3">
      <c r="A103" s="3" t="s">
        <v>227</v>
      </c>
      <c r="B103" s="3" t="s">
        <v>228</v>
      </c>
      <c r="C103" s="3" t="s">
        <v>212</v>
      </c>
      <c r="D103" s="3" t="s">
        <v>1911</v>
      </c>
      <c r="E103" s="3" t="s">
        <v>132</v>
      </c>
      <c r="F103" s="3" t="s">
        <v>524</v>
      </c>
      <c r="G103" s="3" t="s">
        <v>137</v>
      </c>
      <c r="H103" s="3" t="s">
        <v>228</v>
      </c>
      <c r="J103" s="3" t="s">
        <v>1912</v>
      </c>
      <c r="K103" s="3" t="s">
        <v>143</v>
      </c>
      <c r="L103" s="3" t="s">
        <v>365</v>
      </c>
      <c r="M103" s="3" t="s">
        <v>146</v>
      </c>
      <c r="N103" s="3" t="s">
        <v>147</v>
      </c>
      <c r="O103" s="3" t="s">
        <v>366</v>
      </c>
      <c r="P103" s="3">
        <v>202340</v>
      </c>
      <c r="Q103" s="3">
        <v>18941.330000000002</v>
      </c>
      <c r="R103" s="3">
        <v>183398.67</v>
      </c>
      <c r="S103" s="3">
        <v>20000</v>
      </c>
      <c r="T103" s="3">
        <v>20070</v>
      </c>
      <c r="U103" s="3">
        <v>20</v>
      </c>
      <c r="V103" s="3">
        <v>20000</v>
      </c>
      <c r="W103" s="3">
        <v>20000</v>
      </c>
      <c r="X103" s="3" t="s">
        <v>155</v>
      </c>
      <c r="Y103" s="3" t="s">
        <v>156</v>
      </c>
      <c r="Z103" s="3">
        <v>1</v>
      </c>
      <c r="AA103" s="3">
        <v>183398.67</v>
      </c>
      <c r="AB103" s="3" t="s">
        <v>159</v>
      </c>
      <c r="AC103" s="4" t="s">
        <v>1914</v>
      </c>
    </row>
    <row r="104" spans="1:29" ht="14.25" customHeight="1" x14ac:dyDescent="0.3">
      <c r="A104" s="3" t="s">
        <v>217</v>
      </c>
      <c r="B104" s="3" t="s">
        <v>218</v>
      </c>
      <c r="C104" s="3" t="s">
        <v>297</v>
      </c>
      <c r="D104" s="3" t="s">
        <v>1923</v>
      </c>
      <c r="E104" s="3" t="s">
        <v>132</v>
      </c>
      <c r="F104" s="3" t="s">
        <v>1924</v>
      </c>
      <c r="G104" s="3" t="s">
        <v>137</v>
      </c>
      <c r="H104" s="3" t="s">
        <v>218</v>
      </c>
      <c r="J104" s="3" t="s">
        <v>1925</v>
      </c>
      <c r="K104" s="3" t="s">
        <v>143</v>
      </c>
      <c r="L104" s="3" t="s">
        <v>365</v>
      </c>
      <c r="M104" s="3" t="s">
        <v>146</v>
      </c>
      <c r="N104" s="3" t="s">
        <v>556</v>
      </c>
      <c r="P104" s="3">
        <v>451994.04</v>
      </c>
      <c r="Q104" s="3">
        <v>62776.95</v>
      </c>
      <c r="R104" s="3">
        <v>389217.09</v>
      </c>
      <c r="S104" s="3">
        <v>56950</v>
      </c>
      <c r="T104" s="3">
        <v>57820</v>
      </c>
      <c r="U104" s="3">
        <v>850</v>
      </c>
      <c r="V104" s="3">
        <v>56950</v>
      </c>
      <c r="W104" s="3">
        <v>125553.9</v>
      </c>
      <c r="X104" s="3" t="s">
        <v>155</v>
      </c>
      <c r="Y104" s="3" t="s">
        <v>337</v>
      </c>
      <c r="Z104" s="3">
        <v>2</v>
      </c>
      <c r="AA104" s="3">
        <v>389217.09</v>
      </c>
      <c r="AB104" s="3" t="s">
        <v>159</v>
      </c>
      <c r="AC104" s="4" t="s">
        <v>1370</v>
      </c>
    </row>
    <row r="105" spans="1:29" ht="14.25" customHeight="1" x14ac:dyDescent="0.3">
      <c r="A105" s="3" t="s">
        <v>210</v>
      </c>
      <c r="B105" s="3" t="s">
        <v>211</v>
      </c>
      <c r="C105" s="3" t="s">
        <v>212</v>
      </c>
      <c r="D105" s="3" t="s">
        <v>1936</v>
      </c>
      <c r="E105" s="3" t="s">
        <v>132</v>
      </c>
      <c r="F105" s="3" t="s">
        <v>1937</v>
      </c>
      <c r="G105" s="3" t="s">
        <v>137</v>
      </c>
      <c r="H105" s="3" t="s">
        <v>211</v>
      </c>
      <c r="J105" s="3" t="s">
        <v>1882</v>
      </c>
      <c r="K105" s="3" t="s">
        <v>143</v>
      </c>
      <c r="L105" s="3" t="s">
        <v>144</v>
      </c>
      <c r="M105" s="3" t="s">
        <v>146</v>
      </c>
      <c r="N105" s="3" t="s">
        <v>147</v>
      </c>
      <c r="P105" s="3">
        <v>182983.67999999999</v>
      </c>
      <c r="Q105" s="3">
        <v>0</v>
      </c>
      <c r="R105" s="3">
        <v>182983.67999999999</v>
      </c>
      <c r="S105" s="3">
        <v>20000</v>
      </c>
      <c r="T105" s="3">
        <v>20000</v>
      </c>
      <c r="U105" s="3">
        <v>20</v>
      </c>
      <c r="V105" s="3">
        <v>20000</v>
      </c>
      <c r="W105" s="3">
        <v>44092.451999999997</v>
      </c>
      <c r="X105" s="3" t="s">
        <v>646</v>
      </c>
      <c r="Y105" s="3" t="s">
        <v>216</v>
      </c>
      <c r="Z105" s="3">
        <v>1</v>
      </c>
      <c r="AA105" s="3">
        <v>182983.67999999999</v>
      </c>
      <c r="AB105" s="3" t="s">
        <v>159</v>
      </c>
      <c r="AC105" s="4" t="s">
        <v>1938</v>
      </c>
    </row>
    <row r="106" spans="1:29" ht="14.25" customHeight="1" x14ac:dyDescent="0.3">
      <c r="A106" s="3" t="s">
        <v>177</v>
      </c>
      <c r="B106" s="3" t="s">
        <v>179</v>
      </c>
      <c r="C106" s="3" t="s">
        <v>297</v>
      </c>
      <c r="D106" s="3" t="s">
        <v>1945</v>
      </c>
      <c r="E106" s="3" t="s">
        <v>205</v>
      </c>
      <c r="F106" s="3" t="s">
        <v>1946</v>
      </c>
      <c r="G106" s="3" t="s">
        <v>137</v>
      </c>
      <c r="H106" s="3" t="s">
        <v>179</v>
      </c>
      <c r="I106" s="3" t="s">
        <v>291</v>
      </c>
      <c r="J106" s="3" t="s">
        <v>1947</v>
      </c>
      <c r="K106" s="3" t="s">
        <v>143</v>
      </c>
      <c r="L106" s="3" t="s">
        <v>293</v>
      </c>
      <c r="M106" s="3" t="s">
        <v>146</v>
      </c>
      <c r="N106" s="3" t="s">
        <v>294</v>
      </c>
      <c r="P106" s="3">
        <v>86593.71</v>
      </c>
      <c r="Q106" s="3">
        <v>0</v>
      </c>
      <c r="R106" s="3">
        <v>86593.71</v>
      </c>
      <c r="S106" s="3">
        <v>18975</v>
      </c>
      <c r="T106" s="3">
        <v>19220</v>
      </c>
      <c r="U106" s="3">
        <v>275</v>
      </c>
      <c r="V106" s="3">
        <v>18975</v>
      </c>
      <c r="W106" s="3">
        <v>41832.71</v>
      </c>
      <c r="X106" s="3" t="s">
        <v>714</v>
      </c>
      <c r="Y106" s="3" t="s">
        <v>716</v>
      </c>
      <c r="Z106" s="3">
        <v>1</v>
      </c>
      <c r="AA106" s="3">
        <v>86593.71</v>
      </c>
      <c r="AB106" s="3" t="s">
        <v>159</v>
      </c>
      <c r="AC106" s="4" t="s">
        <v>1283</v>
      </c>
    </row>
    <row r="107" spans="1:29" ht="14.25" customHeight="1" x14ac:dyDescent="0.3">
      <c r="A107" s="3" t="s">
        <v>152</v>
      </c>
      <c r="B107" s="3" t="s">
        <v>153</v>
      </c>
      <c r="C107" s="3" t="s">
        <v>212</v>
      </c>
      <c r="D107" s="3" t="s">
        <v>1957</v>
      </c>
      <c r="E107" s="3" t="s">
        <v>132</v>
      </c>
      <c r="F107" s="3" t="s">
        <v>1958</v>
      </c>
      <c r="G107" s="3" t="s">
        <v>137</v>
      </c>
      <c r="H107" s="3" t="s">
        <v>153</v>
      </c>
      <c r="J107" s="3" t="s">
        <v>1959</v>
      </c>
      <c r="K107" s="3" t="s">
        <v>143</v>
      </c>
      <c r="L107" s="3" t="s">
        <v>365</v>
      </c>
      <c r="M107" s="3" t="s">
        <v>146</v>
      </c>
      <c r="N107" s="3" t="s">
        <v>147</v>
      </c>
      <c r="O107" s="3" t="s">
        <v>366</v>
      </c>
      <c r="P107" s="3">
        <v>181085.84</v>
      </c>
      <c r="Q107" s="3">
        <v>0</v>
      </c>
      <c r="R107" s="3">
        <v>181085.84</v>
      </c>
      <c r="S107" s="3">
        <v>20000</v>
      </c>
      <c r="T107" s="3">
        <v>20080</v>
      </c>
      <c r="U107" s="3">
        <v>20</v>
      </c>
      <c r="V107" s="3">
        <v>20000</v>
      </c>
      <c r="W107" s="3">
        <v>44092</v>
      </c>
      <c r="X107" s="3" t="s">
        <v>155</v>
      </c>
      <c r="Y107" s="3" t="s">
        <v>156</v>
      </c>
      <c r="Z107" s="3">
        <v>1</v>
      </c>
      <c r="AA107" s="3">
        <v>181085.84</v>
      </c>
      <c r="AB107" s="3" t="s">
        <v>159</v>
      </c>
      <c r="AC107" s="4" t="s">
        <v>1952</v>
      </c>
    </row>
    <row r="108" spans="1:29" ht="14.25" customHeight="1" x14ac:dyDescent="0.3">
      <c r="A108" s="3" t="s">
        <v>152</v>
      </c>
      <c r="B108" s="3" t="s">
        <v>153</v>
      </c>
      <c r="C108" s="3" t="s">
        <v>212</v>
      </c>
      <c r="D108" s="3" t="s">
        <v>1971</v>
      </c>
      <c r="E108" s="3" t="s">
        <v>132</v>
      </c>
      <c r="F108" s="3" t="s">
        <v>1972</v>
      </c>
      <c r="G108" s="3" t="s">
        <v>137</v>
      </c>
      <c r="H108" s="3" t="s">
        <v>153</v>
      </c>
      <c r="J108" s="3" t="s">
        <v>1959</v>
      </c>
      <c r="K108" s="3" t="s">
        <v>143</v>
      </c>
      <c r="L108" s="3" t="s">
        <v>365</v>
      </c>
      <c r="M108" s="3" t="s">
        <v>146</v>
      </c>
      <c r="N108" s="3" t="s">
        <v>147</v>
      </c>
      <c r="O108" s="3" t="s">
        <v>366</v>
      </c>
      <c r="P108" s="3">
        <v>215786.14</v>
      </c>
      <c r="Q108" s="3">
        <v>27381.13</v>
      </c>
      <c r="R108" s="3">
        <v>188405.01</v>
      </c>
      <c r="S108" s="3">
        <v>20700</v>
      </c>
      <c r="T108" s="3">
        <v>20710</v>
      </c>
      <c r="U108" s="3">
        <v>1</v>
      </c>
      <c r="V108" s="3">
        <v>20700</v>
      </c>
      <c r="W108" s="3">
        <v>45635.22</v>
      </c>
      <c r="X108" s="3" t="s">
        <v>155</v>
      </c>
      <c r="Y108" s="3" t="s">
        <v>156</v>
      </c>
      <c r="Z108" s="3">
        <v>1</v>
      </c>
      <c r="AA108" s="3">
        <v>188405.01</v>
      </c>
      <c r="AB108" s="3" t="s">
        <v>159</v>
      </c>
      <c r="AC108" s="4" t="s">
        <v>1973</v>
      </c>
    </row>
    <row r="109" spans="1:29" ht="14.25" customHeight="1" x14ac:dyDescent="0.3">
      <c r="A109" s="3" t="s">
        <v>152</v>
      </c>
      <c r="B109" s="3" t="s">
        <v>153</v>
      </c>
      <c r="C109" s="3" t="s">
        <v>212</v>
      </c>
      <c r="D109" s="3" t="s">
        <v>1982</v>
      </c>
      <c r="E109" s="3" t="s">
        <v>132</v>
      </c>
      <c r="F109" s="3" t="s">
        <v>1916</v>
      </c>
      <c r="G109" s="3" t="s">
        <v>137</v>
      </c>
      <c r="H109" s="3" t="s">
        <v>153</v>
      </c>
      <c r="I109" s="3" t="s">
        <v>291</v>
      </c>
      <c r="J109" s="3" t="s">
        <v>1983</v>
      </c>
      <c r="K109" s="3" t="s">
        <v>143</v>
      </c>
      <c r="L109" s="3" t="s">
        <v>365</v>
      </c>
      <c r="M109" s="3" t="s">
        <v>146</v>
      </c>
      <c r="N109" s="3" t="s">
        <v>147</v>
      </c>
      <c r="O109" s="3" t="s">
        <v>366</v>
      </c>
      <c r="P109" s="3">
        <v>1199293.58</v>
      </c>
      <c r="Q109" s="3">
        <v>164286.79</v>
      </c>
      <c r="R109" s="3">
        <v>1035006.79</v>
      </c>
      <c r="S109" s="3">
        <v>124200</v>
      </c>
      <c r="T109" s="3">
        <v>124260</v>
      </c>
      <c r="U109" s="3">
        <v>6</v>
      </c>
      <c r="V109" s="3">
        <v>124200</v>
      </c>
      <c r="W109" s="3">
        <v>273811.32</v>
      </c>
      <c r="X109" s="3" t="s">
        <v>155</v>
      </c>
      <c r="Y109" s="3" t="s">
        <v>156</v>
      </c>
      <c r="Z109" s="3">
        <v>1</v>
      </c>
      <c r="AA109" s="3">
        <v>1035006.79</v>
      </c>
      <c r="AB109" s="3" t="s">
        <v>159</v>
      </c>
      <c r="AC109" s="4" t="s">
        <v>1986</v>
      </c>
    </row>
    <row r="110" spans="1:29" ht="14.25" customHeight="1" x14ac:dyDescent="0.3">
      <c r="A110" s="3" t="s">
        <v>177</v>
      </c>
      <c r="B110" s="3" t="s">
        <v>179</v>
      </c>
      <c r="C110" s="3" t="s">
        <v>297</v>
      </c>
      <c r="D110" s="3" t="s">
        <v>1993</v>
      </c>
      <c r="E110" s="3" t="s">
        <v>205</v>
      </c>
      <c r="F110" s="3" t="s">
        <v>1994</v>
      </c>
      <c r="G110" s="3" t="s">
        <v>137</v>
      </c>
      <c r="H110" s="3" t="s">
        <v>179</v>
      </c>
      <c r="I110" s="3" t="s">
        <v>140</v>
      </c>
      <c r="J110" s="3" t="s">
        <v>1996</v>
      </c>
      <c r="K110" s="3" t="s">
        <v>143</v>
      </c>
      <c r="L110" s="3" t="s">
        <v>293</v>
      </c>
      <c r="M110" s="3" t="s">
        <v>146</v>
      </c>
      <c r="N110" s="3" t="s">
        <v>294</v>
      </c>
      <c r="P110" s="3">
        <v>87615</v>
      </c>
      <c r="Q110" s="3">
        <v>0</v>
      </c>
      <c r="R110" s="3">
        <v>87615</v>
      </c>
      <c r="S110" s="3">
        <v>18975</v>
      </c>
      <c r="T110" s="3">
        <v>19250</v>
      </c>
      <c r="U110" s="3">
        <v>275</v>
      </c>
      <c r="V110" s="3">
        <v>18975</v>
      </c>
      <c r="W110" s="3">
        <v>18975</v>
      </c>
      <c r="X110" s="3" t="s">
        <v>714</v>
      </c>
      <c r="Y110" s="3" t="s">
        <v>716</v>
      </c>
      <c r="Z110" s="3">
        <v>1</v>
      </c>
      <c r="AA110" s="3">
        <v>87615</v>
      </c>
      <c r="AB110" s="3" t="s">
        <v>159</v>
      </c>
      <c r="AC110" s="4" t="s">
        <v>1297</v>
      </c>
    </row>
    <row r="111" spans="1:29" ht="14.25" customHeight="1" x14ac:dyDescent="0.3">
      <c r="A111" s="3" t="s">
        <v>177</v>
      </c>
      <c r="B111" s="3" t="s">
        <v>179</v>
      </c>
      <c r="C111" s="3" t="s">
        <v>212</v>
      </c>
      <c r="D111" s="3" t="s">
        <v>2026</v>
      </c>
      <c r="E111" s="3" t="s">
        <v>205</v>
      </c>
      <c r="F111" s="3" t="s">
        <v>2029</v>
      </c>
      <c r="G111" s="3" t="s">
        <v>137</v>
      </c>
      <c r="H111" s="3" t="s">
        <v>179</v>
      </c>
      <c r="I111" s="3" t="s">
        <v>140</v>
      </c>
      <c r="J111" s="3" t="s">
        <v>2032</v>
      </c>
      <c r="K111" s="3" t="s">
        <v>143</v>
      </c>
      <c r="L111" s="3" t="s">
        <v>1321</v>
      </c>
      <c r="M111" s="3" t="s">
        <v>146</v>
      </c>
      <c r="N111" s="3" t="s">
        <v>556</v>
      </c>
      <c r="P111" s="3">
        <v>161662.51999999999</v>
      </c>
      <c r="Q111" s="3">
        <v>0</v>
      </c>
      <c r="R111" s="3">
        <v>161662.51999999999</v>
      </c>
      <c r="S111" s="3">
        <v>18975</v>
      </c>
      <c r="T111" s="3">
        <v>19320</v>
      </c>
      <c r="U111" s="3">
        <v>275</v>
      </c>
      <c r="V111" s="3">
        <v>18975</v>
      </c>
      <c r="W111" s="3">
        <v>41832.71</v>
      </c>
      <c r="X111" s="3" t="s">
        <v>714</v>
      </c>
      <c r="Y111" s="3" t="s">
        <v>716</v>
      </c>
      <c r="Z111" s="3">
        <v>1</v>
      </c>
      <c r="AA111" s="3">
        <v>161662.51999999999</v>
      </c>
      <c r="AB111" s="3" t="s">
        <v>159</v>
      </c>
      <c r="AC111" s="4" t="s">
        <v>909</v>
      </c>
    </row>
    <row r="112" spans="1:29" ht="14.25" customHeight="1" x14ac:dyDescent="0.3">
      <c r="A112" s="3" t="s">
        <v>177</v>
      </c>
      <c r="B112" s="3" t="s">
        <v>179</v>
      </c>
      <c r="C112" s="3" t="s">
        <v>212</v>
      </c>
      <c r="D112" s="3" t="s">
        <v>2044</v>
      </c>
      <c r="E112" s="3" t="s">
        <v>205</v>
      </c>
      <c r="F112" s="3" t="s">
        <v>2045</v>
      </c>
      <c r="G112" s="3" t="s">
        <v>137</v>
      </c>
      <c r="H112" s="3" t="s">
        <v>179</v>
      </c>
      <c r="J112" s="3" t="s">
        <v>2046</v>
      </c>
      <c r="K112" s="3" t="s">
        <v>143</v>
      </c>
      <c r="L112" s="3" t="s">
        <v>1321</v>
      </c>
      <c r="M112" s="3" t="s">
        <v>146</v>
      </c>
      <c r="N112" s="3" t="s">
        <v>294</v>
      </c>
      <c r="P112" s="3">
        <v>149531.04</v>
      </c>
      <c r="Q112" s="3">
        <v>0</v>
      </c>
      <c r="R112" s="3">
        <v>149531.04</v>
      </c>
      <c r="S112" s="3">
        <v>18975</v>
      </c>
      <c r="T112" s="3">
        <v>19330</v>
      </c>
      <c r="U112" s="3">
        <v>275</v>
      </c>
      <c r="V112" s="3">
        <v>18975</v>
      </c>
      <c r="W112" s="3">
        <v>41832.71</v>
      </c>
      <c r="X112" s="3" t="s">
        <v>714</v>
      </c>
      <c r="Y112" s="3" t="s">
        <v>716</v>
      </c>
      <c r="Z112" s="3">
        <v>1</v>
      </c>
      <c r="AA112" s="3">
        <v>149531.04</v>
      </c>
      <c r="AB112" s="3" t="s">
        <v>159</v>
      </c>
      <c r="AC112" s="4" t="s">
        <v>935</v>
      </c>
    </row>
    <row r="113" spans="1:29" ht="14.25" customHeight="1" x14ac:dyDescent="0.3">
      <c r="A113" s="3" t="s">
        <v>284</v>
      </c>
      <c r="B113" s="3" t="s">
        <v>285</v>
      </c>
      <c r="C113" s="3" t="s">
        <v>212</v>
      </c>
      <c r="D113" s="3" t="s">
        <v>2054</v>
      </c>
      <c r="E113" s="3" t="s">
        <v>205</v>
      </c>
      <c r="F113" s="3" t="s">
        <v>2045</v>
      </c>
      <c r="G113" s="3" t="s">
        <v>137</v>
      </c>
      <c r="H113" s="3" t="s">
        <v>285</v>
      </c>
      <c r="I113" s="3" t="s">
        <v>291</v>
      </c>
      <c r="J113" s="3" t="s">
        <v>2055</v>
      </c>
      <c r="K113" s="3" t="s">
        <v>143</v>
      </c>
      <c r="L113" s="3" t="s">
        <v>293</v>
      </c>
      <c r="M113" s="3" t="s">
        <v>146</v>
      </c>
      <c r="N113" s="3" t="s">
        <v>294</v>
      </c>
      <c r="P113" s="3">
        <v>186304</v>
      </c>
      <c r="Q113" s="3">
        <v>3840</v>
      </c>
      <c r="R113" s="3">
        <v>182464</v>
      </c>
      <c r="S113" s="3">
        <v>16000</v>
      </c>
      <c r="T113" s="3">
        <v>16170</v>
      </c>
      <c r="U113" s="3">
        <v>250</v>
      </c>
      <c r="V113" s="3">
        <v>16000</v>
      </c>
      <c r="W113" s="3">
        <v>16</v>
      </c>
      <c r="X113" s="3" t="s">
        <v>298</v>
      </c>
      <c r="Y113" s="3" t="s">
        <v>299</v>
      </c>
      <c r="Z113" s="3">
        <v>0</v>
      </c>
      <c r="AA113" s="3">
        <v>0</v>
      </c>
      <c r="AB113" s="3" t="s">
        <v>159</v>
      </c>
      <c r="AC113" s="4" t="s">
        <v>2056</v>
      </c>
    </row>
    <row r="114" spans="1:29" ht="14.25" customHeight="1" x14ac:dyDescent="0.3">
      <c r="A114" s="3" t="s">
        <v>152</v>
      </c>
      <c r="B114" s="3" t="s">
        <v>153</v>
      </c>
      <c r="C114" s="3" t="s">
        <v>212</v>
      </c>
      <c r="D114" s="3" t="s">
        <v>2065</v>
      </c>
      <c r="E114" s="3" t="s">
        <v>132</v>
      </c>
      <c r="F114" s="3" t="s">
        <v>2066</v>
      </c>
      <c r="G114" s="3" t="s">
        <v>137</v>
      </c>
      <c r="H114" s="3" t="s">
        <v>153</v>
      </c>
      <c r="J114" s="3" t="s">
        <v>2068</v>
      </c>
      <c r="K114" s="3" t="s">
        <v>143</v>
      </c>
      <c r="L114" s="3" t="s">
        <v>365</v>
      </c>
      <c r="M114" s="3" t="s">
        <v>146</v>
      </c>
      <c r="N114" s="3" t="s">
        <v>147</v>
      </c>
      <c r="O114" s="3" t="s">
        <v>366</v>
      </c>
      <c r="P114" s="3">
        <v>171282.29</v>
      </c>
      <c r="Q114" s="3">
        <v>25099.37</v>
      </c>
      <c r="R114" s="3">
        <v>146182.92000000001</v>
      </c>
      <c r="S114" s="3">
        <v>18975</v>
      </c>
      <c r="T114" s="3">
        <v>19170</v>
      </c>
      <c r="U114" s="3">
        <v>275</v>
      </c>
      <c r="V114" s="3">
        <v>18975</v>
      </c>
      <c r="W114" s="3">
        <v>41832.29</v>
      </c>
      <c r="X114" s="3" t="s">
        <v>155</v>
      </c>
      <c r="Y114" s="3" t="s">
        <v>156</v>
      </c>
      <c r="Z114" s="3">
        <v>1</v>
      </c>
      <c r="AA114" s="3">
        <v>146182.92000000001</v>
      </c>
      <c r="AB114" s="3" t="s">
        <v>159</v>
      </c>
      <c r="AC114" s="4" t="s">
        <v>1974</v>
      </c>
    </row>
    <row r="115" spans="1:29" ht="14.25" customHeight="1" x14ac:dyDescent="0.3">
      <c r="A115" s="3" t="s">
        <v>152</v>
      </c>
      <c r="B115" s="3" t="s">
        <v>153</v>
      </c>
      <c r="C115" s="3" t="s">
        <v>212</v>
      </c>
      <c r="D115" s="3" t="s">
        <v>2078</v>
      </c>
      <c r="E115" s="3" t="s">
        <v>132</v>
      </c>
      <c r="F115" s="3" t="s">
        <v>2066</v>
      </c>
      <c r="G115" s="3" t="s">
        <v>137</v>
      </c>
      <c r="H115" s="3" t="s">
        <v>153</v>
      </c>
      <c r="J115" s="3" t="s">
        <v>2081</v>
      </c>
      <c r="K115" s="3" t="s">
        <v>143</v>
      </c>
      <c r="L115" s="3" t="s">
        <v>365</v>
      </c>
      <c r="M115" s="3" t="s">
        <v>146</v>
      </c>
      <c r="N115" s="3" t="s">
        <v>147</v>
      </c>
      <c r="O115" s="3" t="s">
        <v>366</v>
      </c>
      <c r="P115" s="3">
        <v>182408.6</v>
      </c>
      <c r="Q115" s="3">
        <v>0</v>
      </c>
      <c r="R115" s="3">
        <v>182408.6</v>
      </c>
      <c r="S115" s="3">
        <v>20000</v>
      </c>
      <c r="T115" s="3">
        <v>20110</v>
      </c>
      <c r="U115" s="3">
        <v>20</v>
      </c>
      <c r="V115" s="3">
        <v>20000</v>
      </c>
      <c r="W115" s="3">
        <v>44092</v>
      </c>
      <c r="X115" s="3" t="s">
        <v>155</v>
      </c>
      <c r="Y115" s="3" t="s">
        <v>156</v>
      </c>
      <c r="Z115" s="3">
        <v>1</v>
      </c>
      <c r="AA115" s="3">
        <v>182408.6</v>
      </c>
      <c r="AB115" s="3" t="s">
        <v>159</v>
      </c>
      <c r="AC115" s="4" t="s">
        <v>1961</v>
      </c>
    </row>
    <row r="116" spans="1:29" ht="14.25" customHeight="1" x14ac:dyDescent="0.3">
      <c r="A116" s="3" t="s">
        <v>152</v>
      </c>
      <c r="B116" s="3" t="s">
        <v>153</v>
      </c>
      <c r="C116" s="3" t="s">
        <v>212</v>
      </c>
      <c r="D116" s="3" t="s">
        <v>2091</v>
      </c>
      <c r="E116" s="3" t="s">
        <v>132</v>
      </c>
      <c r="F116" s="3" t="s">
        <v>2092</v>
      </c>
      <c r="G116" s="3" t="s">
        <v>137</v>
      </c>
      <c r="H116" s="3" t="s">
        <v>153</v>
      </c>
      <c r="J116" s="3" t="s">
        <v>2093</v>
      </c>
      <c r="K116" s="3" t="s">
        <v>143</v>
      </c>
      <c r="L116" s="3" t="s">
        <v>365</v>
      </c>
      <c r="M116" s="3" t="s">
        <v>146</v>
      </c>
      <c r="N116" s="3" t="s">
        <v>147</v>
      </c>
      <c r="O116" s="3" t="s">
        <v>366</v>
      </c>
      <c r="P116" s="3">
        <v>385200</v>
      </c>
      <c r="Q116" s="3">
        <v>0</v>
      </c>
      <c r="R116" s="3">
        <v>385200</v>
      </c>
      <c r="S116" s="3">
        <v>41310</v>
      </c>
      <c r="T116" s="3">
        <v>41310</v>
      </c>
      <c r="U116" s="3">
        <v>2</v>
      </c>
      <c r="V116" s="3">
        <v>41310</v>
      </c>
      <c r="W116" s="3">
        <v>41310</v>
      </c>
      <c r="X116" s="3" t="s">
        <v>155</v>
      </c>
      <c r="Y116" s="3" t="s">
        <v>156</v>
      </c>
      <c r="Z116" s="3">
        <v>1</v>
      </c>
      <c r="AA116" s="3">
        <v>385200</v>
      </c>
      <c r="AB116" s="3" t="s">
        <v>159</v>
      </c>
      <c r="AC116" s="4" t="s">
        <v>1926</v>
      </c>
    </row>
    <row r="117" spans="1:29" ht="14.25" customHeight="1" x14ac:dyDescent="0.3">
      <c r="A117" s="3" t="s">
        <v>177</v>
      </c>
      <c r="B117" s="3" t="s">
        <v>179</v>
      </c>
      <c r="C117" s="3" t="s">
        <v>212</v>
      </c>
      <c r="D117" s="3" t="s">
        <v>2103</v>
      </c>
      <c r="E117" s="3" t="s">
        <v>205</v>
      </c>
      <c r="F117" s="3" t="s">
        <v>1016</v>
      </c>
      <c r="G117" s="3" t="s">
        <v>137</v>
      </c>
      <c r="H117" s="3" t="s">
        <v>179</v>
      </c>
      <c r="J117" s="3" t="s">
        <v>2104</v>
      </c>
      <c r="K117" s="3" t="s">
        <v>143</v>
      </c>
      <c r="L117" s="3" t="s">
        <v>1321</v>
      </c>
      <c r="M117" s="3" t="s">
        <v>146</v>
      </c>
      <c r="N117" s="3" t="s">
        <v>556</v>
      </c>
      <c r="P117" s="3">
        <v>137608.71</v>
      </c>
      <c r="Q117" s="3">
        <v>0</v>
      </c>
      <c r="R117" s="3">
        <v>137608.71</v>
      </c>
      <c r="S117" s="3">
        <v>18975</v>
      </c>
      <c r="T117" s="3">
        <v>19180</v>
      </c>
      <c r="U117" s="3">
        <v>275</v>
      </c>
      <c r="V117" s="3">
        <v>18975</v>
      </c>
      <c r="W117" s="3">
        <v>41832.71</v>
      </c>
      <c r="X117" s="3" t="s">
        <v>714</v>
      </c>
      <c r="Y117" s="3" t="s">
        <v>716</v>
      </c>
      <c r="Z117" s="3">
        <v>1</v>
      </c>
      <c r="AA117" s="3">
        <v>137608.71</v>
      </c>
      <c r="AB117" s="3" t="s">
        <v>159</v>
      </c>
      <c r="AC117" s="4" t="s">
        <v>951</v>
      </c>
    </row>
    <row r="118" spans="1:29" ht="14.25" customHeight="1" x14ac:dyDescent="0.3">
      <c r="A118" s="3" t="s">
        <v>177</v>
      </c>
      <c r="B118" s="3" t="s">
        <v>179</v>
      </c>
      <c r="C118" s="3" t="s">
        <v>212</v>
      </c>
      <c r="D118" s="3" t="s">
        <v>2124</v>
      </c>
      <c r="E118" s="3" t="s">
        <v>205</v>
      </c>
      <c r="F118" s="3" t="s">
        <v>1016</v>
      </c>
      <c r="G118" s="3" t="s">
        <v>137</v>
      </c>
      <c r="H118" s="3" t="s">
        <v>179</v>
      </c>
      <c r="I118" s="3" t="s">
        <v>140</v>
      </c>
      <c r="J118" s="3" t="s">
        <v>2126</v>
      </c>
      <c r="K118" s="3" t="s">
        <v>143</v>
      </c>
      <c r="L118" s="3" t="s">
        <v>1321</v>
      </c>
      <c r="M118" s="3" t="s">
        <v>146</v>
      </c>
      <c r="N118" s="3" t="s">
        <v>556</v>
      </c>
      <c r="P118" s="3">
        <v>133446.35999999999</v>
      </c>
      <c r="Q118" s="3">
        <v>0</v>
      </c>
      <c r="R118" s="3">
        <v>133446.35999999999</v>
      </c>
      <c r="S118" s="3">
        <v>18975</v>
      </c>
      <c r="T118" s="3">
        <v>19180</v>
      </c>
      <c r="U118" s="3">
        <v>275</v>
      </c>
      <c r="V118" s="3">
        <v>18975</v>
      </c>
      <c r="W118" s="3">
        <v>41832.71</v>
      </c>
      <c r="X118" s="3" t="s">
        <v>714</v>
      </c>
      <c r="Y118" s="3" t="s">
        <v>716</v>
      </c>
      <c r="Z118" s="3">
        <v>1</v>
      </c>
      <c r="AA118" s="3">
        <v>133446.35999999999</v>
      </c>
      <c r="AB118" s="3" t="s">
        <v>159</v>
      </c>
      <c r="AC118" s="4" t="s">
        <v>967</v>
      </c>
    </row>
    <row r="119" spans="1:29" ht="14.25" customHeight="1" x14ac:dyDescent="0.3">
      <c r="A119" s="3" t="s">
        <v>177</v>
      </c>
      <c r="B119" s="3" t="s">
        <v>179</v>
      </c>
      <c r="C119" s="3" t="s">
        <v>297</v>
      </c>
      <c r="D119" s="3" t="s">
        <v>2142</v>
      </c>
      <c r="E119" s="3" t="s">
        <v>205</v>
      </c>
      <c r="F119" s="3" t="s">
        <v>589</v>
      </c>
      <c r="G119" s="3" t="s">
        <v>137</v>
      </c>
      <c r="H119" s="3" t="s">
        <v>179</v>
      </c>
      <c r="I119" s="3" t="s">
        <v>140</v>
      </c>
      <c r="J119" s="3" t="s">
        <v>2143</v>
      </c>
      <c r="K119" s="3" t="s">
        <v>143</v>
      </c>
      <c r="L119" s="3" t="s">
        <v>293</v>
      </c>
      <c r="M119" s="3" t="s">
        <v>146</v>
      </c>
      <c r="N119" s="3" t="s">
        <v>294</v>
      </c>
      <c r="P119" s="3">
        <v>117570.84</v>
      </c>
      <c r="Q119" s="3">
        <v>0</v>
      </c>
      <c r="R119" s="3">
        <v>117570.84</v>
      </c>
      <c r="S119" s="3">
        <v>18975</v>
      </c>
      <c r="T119" s="3">
        <v>19200</v>
      </c>
      <c r="U119" s="3">
        <v>275</v>
      </c>
      <c r="V119" s="3">
        <v>18975</v>
      </c>
      <c r="W119" s="3">
        <v>41832.71</v>
      </c>
      <c r="X119" s="3" t="s">
        <v>714</v>
      </c>
      <c r="Y119" s="3" t="s">
        <v>716</v>
      </c>
      <c r="Z119" s="3">
        <v>1</v>
      </c>
      <c r="AA119" s="3">
        <v>117570.84</v>
      </c>
      <c r="AB119" s="3" t="s">
        <v>159</v>
      </c>
      <c r="AC119" s="4" t="s">
        <v>1255</v>
      </c>
    </row>
    <row r="120" spans="1:29" ht="14.25" customHeight="1" x14ac:dyDescent="0.3">
      <c r="A120" s="3" t="s">
        <v>177</v>
      </c>
      <c r="B120" s="3" t="s">
        <v>179</v>
      </c>
      <c r="C120" s="3" t="s">
        <v>297</v>
      </c>
      <c r="D120" s="3" t="s">
        <v>2155</v>
      </c>
      <c r="E120" s="3" t="s">
        <v>205</v>
      </c>
      <c r="F120" s="3" t="s">
        <v>589</v>
      </c>
      <c r="G120" s="3" t="s">
        <v>137</v>
      </c>
      <c r="H120" s="3" t="s">
        <v>179</v>
      </c>
      <c r="I120" s="3" t="s">
        <v>140</v>
      </c>
      <c r="J120" s="3" t="s">
        <v>2143</v>
      </c>
      <c r="K120" s="3" t="s">
        <v>143</v>
      </c>
      <c r="L120" s="3" t="s">
        <v>293</v>
      </c>
      <c r="M120" s="3" t="s">
        <v>146</v>
      </c>
      <c r="N120" s="3" t="s">
        <v>556</v>
      </c>
      <c r="P120" s="3">
        <v>47334.38</v>
      </c>
      <c r="Q120" s="3">
        <v>0</v>
      </c>
      <c r="R120" s="3">
        <v>47334.38</v>
      </c>
      <c r="S120" s="3">
        <v>18975</v>
      </c>
      <c r="T120" s="3">
        <v>19230</v>
      </c>
      <c r="U120" s="3">
        <v>275</v>
      </c>
      <c r="V120" s="3">
        <v>18975</v>
      </c>
      <c r="W120" s="3">
        <v>18975</v>
      </c>
      <c r="X120" s="3" t="s">
        <v>714</v>
      </c>
      <c r="Y120" s="3" t="s">
        <v>716</v>
      </c>
      <c r="Z120" s="3">
        <v>1</v>
      </c>
      <c r="AA120" s="3">
        <v>47334.38</v>
      </c>
      <c r="AB120" s="3" t="s">
        <v>159</v>
      </c>
      <c r="AC120" s="4" t="s">
        <v>1273</v>
      </c>
    </row>
    <row r="121" spans="1:29" ht="14.25" customHeight="1" x14ac:dyDescent="0.3">
      <c r="A121" s="3" t="s">
        <v>197</v>
      </c>
      <c r="B121" s="3" t="s">
        <v>198</v>
      </c>
      <c r="C121" s="3" t="s">
        <v>212</v>
      </c>
      <c r="D121" s="3" t="s">
        <v>2165</v>
      </c>
      <c r="E121" s="3" t="s">
        <v>205</v>
      </c>
      <c r="F121" s="3" t="s">
        <v>2166</v>
      </c>
      <c r="G121" s="3" t="s">
        <v>137</v>
      </c>
      <c r="H121" s="3" t="s">
        <v>198</v>
      </c>
      <c r="I121" s="3" t="s">
        <v>140</v>
      </c>
      <c r="J121" s="3" t="s">
        <v>2167</v>
      </c>
      <c r="K121" s="3" t="s">
        <v>143</v>
      </c>
      <c r="L121" s="3" t="s">
        <v>509</v>
      </c>
      <c r="M121" s="3" t="s">
        <v>146</v>
      </c>
      <c r="N121" s="3" t="s">
        <v>147</v>
      </c>
      <c r="P121" s="3">
        <v>161055.9</v>
      </c>
      <c r="Q121" s="3">
        <v>25099.62</v>
      </c>
      <c r="R121" s="3">
        <v>135956.28</v>
      </c>
      <c r="S121" s="3">
        <v>18975</v>
      </c>
      <c r="T121" s="3">
        <v>19220</v>
      </c>
      <c r="U121" s="3">
        <v>275</v>
      </c>
      <c r="V121" s="3">
        <v>18975</v>
      </c>
      <c r="W121" s="3">
        <v>41832.699999999997</v>
      </c>
      <c r="X121" s="3" t="s">
        <v>238</v>
      </c>
      <c r="Y121" s="3" t="s">
        <v>239</v>
      </c>
      <c r="Z121" s="3">
        <v>1</v>
      </c>
      <c r="AA121" s="3">
        <v>135956.28</v>
      </c>
      <c r="AB121" s="3" t="s">
        <v>159</v>
      </c>
      <c r="AC121" s="4" t="s">
        <v>380</v>
      </c>
    </row>
    <row r="122" spans="1:29" ht="14.25" customHeight="1" x14ac:dyDescent="0.3">
      <c r="A122" s="3" t="s">
        <v>177</v>
      </c>
      <c r="B122" s="3" t="s">
        <v>179</v>
      </c>
      <c r="C122" s="3" t="s">
        <v>297</v>
      </c>
      <c r="D122" s="3" t="s">
        <v>2175</v>
      </c>
      <c r="E122" s="3" t="s">
        <v>205</v>
      </c>
      <c r="F122" s="3" t="s">
        <v>1565</v>
      </c>
      <c r="G122" s="3" t="s">
        <v>137</v>
      </c>
      <c r="H122" s="3" t="s">
        <v>179</v>
      </c>
      <c r="I122" s="3" t="s">
        <v>140</v>
      </c>
      <c r="J122" s="3" t="s">
        <v>2178</v>
      </c>
      <c r="K122" s="3" t="s">
        <v>143</v>
      </c>
      <c r="L122" s="3" t="s">
        <v>293</v>
      </c>
      <c r="M122" s="3" t="s">
        <v>146</v>
      </c>
      <c r="N122" s="3" t="s">
        <v>294</v>
      </c>
      <c r="P122" s="3">
        <v>124054.91</v>
      </c>
      <c r="Q122" s="3">
        <v>20916.36</v>
      </c>
      <c r="R122" s="3">
        <v>103138.55</v>
      </c>
      <c r="S122" s="3">
        <v>18975</v>
      </c>
      <c r="T122" s="3">
        <v>19230</v>
      </c>
      <c r="U122" s="3">
        <v>275</v>
      </c>
      <c r="V122" s="3">
        <v>18975</v>
      </c>
      <c r="W122" s="3">
        <v>41832.71</v>
      </c>
      <c r="X122" s="3" t="s">
        <v>714</v>
      </c>
      <c r="Y122" s="3" t="s">
        <v>716</v>
      </c>
      <c r="Z122" s="3">
        <v>1</v>
      </c>
      <c r="AA122" s="3">
        <v>103138.55</v>
      </c>
      <c r="AB122" s="3" t="s">
        <v>159</v>
      </c>
      <c r="AC122" s="4" t="s">
        <v>1215</v>
      </c>
    </row>
    <row r="123" spans="1:29" ht="14.25" customHeight="1" x14ac:dyDescent="0.3">
      <c r="A123" s="3" t="s">
        <v>177</v>
      </c>
      <c r="B123" s="3" t="s">
        <v>179</v>
      </c>
      <c r="C123" s="3" t="s">
        <v>212</v>
      </c>
      <c r="D123" s="3" t="s">
        <v>2186</v>
      </c>
      <c r="E123" s="3" t="s">
        <v>205</v>
      </c>
      <c r="F123" s="3" t="s">
        <v>379</v>
      </c>
      <c r="G123" s="3" t="s">
        <v>137</v>
      </c>
      <c r="H123" s="3" t="s">
        <v>179</v>
      </c>
      <c r="I123" s="3" t="s">
        <v>140</v>
      </c>
      <c r="J123" s="3" t="s">
        <v>2188</v>
      </c>
      <c r="K123" s="3" t="s">
        <v>143</v>
      </c>
      <c r="L123" s="3" t="s">
        <v>1321</v>
      </c>
      <c r="M123" s="3" t="s">
        <v>146</v>
      </c>
      <c r="N123" s="3" t="s">
        <v>556</v>
      </c>
      <c r="P123" s="3">
        <v>128184.38</v>
      </c>
      <c r="Q123" s="3">
        <v>0</v>
      </c>
      <c r="R123" s="3">
        <v>128184.38</v>
      </c>
      <c r="S123" s="3">
        <v>18975</v>
      </c>
      <c r="T123" s="3">
        <v>19160</v>
      </c>
      <c r="U123" s="3">
        <v>275</v>
      </c>
      <c r="V123" s="3">
        <v>18975</v>
      </c>
      <c r="W123" s="3">
        <v>18975</v>
      </c>
      <c r="X123" s="3" t="s">
        <v>714</v>
      </c>
      <c r="Y123" s="3" t="s">
        <v>716</v>
      </c>
      <c r="Z123" s="3">
        <v>1</v>
      </c>
      <c r="AA123" s="3">
        <v>128184.38</v>
      </c>
      <c r="AB123" s="3" t="s">
        <v>159</v>
      </c>
      <c r="AC123" s="4" t="s">
        <v>981</v>
      </c>
    </row>
    <row r="124" spans="1:29" ht="14.25" customHeight="1" x14ac:dyDescent="0.3">
      <c r="A124" s="3" t="s">
        <v>177</v>
      </c>
      <c r="B124" s="3" t="s">
        <v>179</v>
      </c>
      <c r="C124" s="3" t="s">
        <v>212</v>
      </c>
      <c r="D124" s="3" t="s">
        <v>2197</v>
      </c>
      <c r="E124" s="3" t="s">
        <v>205</v>
      </c>
      <c r="F124" s="3" t="s">
        <v>379</v>
      </c>
      <c r="G124" s="3" t="s">
        <v>137</v>
      </c>
      <c r="H124" s="3" t="s">
        <v>179</v>
      </c>
      <c r="I124" s="3" t="s">
        <v>140</v>
      </c>
      <c r="J124" s="3" t="s">
        <v>2188</v>
      </c>
      <c r="K124" s="3" t="s">
        <v>143</v>
      </c>
      <c r="L124" s="3" t="s">
        <v>1321</v>
      </c>
      <c r="M124" s="3" t="s">
        <v>146</v>
      </c>
      <c r="N124" s="3" t="s">
        <v>556</v>
      </c>
      <c r="P124" s="3">
        <v>133425.44</v>
      </c>
      <c r="Q124" s="3">
        <v>0</v>
      </c>
      <c r="R124" s="3">
        <v>133425.44</v>
      </c>
      <c r="S124" s="3">
        <v>18975</v>
      </c>
      <c r="T124" s="3">
        <v>19170</v>
      </c>
      <c r="U124" s="3">
        <v>275</v>
      </c>
      <c r="V124" s="3">
        <v>18975</v>
      </c>
      <c r="W124" s="3">
        <v>41832.71</v>
      </c>
      <c r="X124" s="3" t="s">
        <v>714</v>
      </c>
      <c r="Y124" s="3" t="s">
        <v>716</v>
      </c>
      <c r="Z124" s="3">
        <v>1</v>
      </c>
      <c r="AA124" s="3">
        <v>133425.44</v>
      </c>
      <c r="AB124" s="3" t="s">
        <v>159</v>
      </c>
      <c r="AC124" s="4" t="s">
        <v>994</v>
      </c>
    </row>
    <row r="125" spans="1:29" ht="14.25" customHeight="1" x14ac:dyDescent="0.3">
      <c r="A125" s="3" t="s">
        <v>177</v>
      </c>
      <c r="B125" s="3" t="s">
        <v>179</v>
      </c>
      <c r="C125" s="3" t="s">
        <v>297</v>
      </c>
      <c r="D125" s="3" t="s">
        <v>2206</v>
      </c>
      <c r="E125" s="3" t="s">
        <v>205</v>
      </c>
      <c r="F125" s="3" t="s">
        <v>2207</v>
      </c>
      <c r="G125" s="3" t="s">
        <v>137</v>
      </c>
      <c r="H125" s="3" t="s">
        <v>179</v>
      </c>
      <c r="J125" s="3" t="s">
        <v>2209</v>
      </c>
      <c r="K125" s="3" t="s">
        <v>143</v>
      </c>
      <c r="L125" s="3" t="s">
        <v>293</v>
      </c>
      <c r="M125" s="3" t="s">
        <v>146</v>
      </c>
      <c r="N125" s="3" t="s">
        <v>556</v>
      </c>
      <c r="P125" s="3">
        <v>128572.84</v>
      </c>
      <c r="Q125" s="3">
        <v>20916.349999999999</v>
      </c>
      <c r="R125" s="3">
        <v>107656.49</v>
      </c>
      <c r="S125" s="3">
        <v>18975</v>
      </c>
      <c r="T125" s="3">
        <v>19210</v>
      </c>
      <c r="U125" s="3">
        <v>275</v>
      </c>
      <c r="V125" s="3">
        <v>18975</v>
      </c>
      <c r="W125" s="3">
        <v>41832.71</v>
      </c>
      <c r="X125" s="3" t="s">
        <v>714</v>
      </c>
      <c r="Y125" s="3" t="s">
        <v>716</v>
      </c>
      <c r="Z125" s="3">
        <v>1</v>
      </c>
      <c r="AA125" s="3">
        <v>107656.49</v>
      </c>
      <c r="AB125" s="3" t="s">
        <v>159</v>
      </c>
      <c r="AC125" s="4" t="s">
        <v>1225</v>
      </c>
    </row>
    <row r="126" spans="1:29" ht="14.25" customHeight="1" x14ac:dyDescent="0.3">
      <c r="A126" s="3" t="s">
        <v>241</v>
      </c>
      <c r="B126" s="3" t="s">
        <v>242</v>
      </c>
      <c r="C126" s="3" t="s">
        <v>212</v>
      </c>
      <c r="D126" s="3" t="s">
        <v>2217</v>
      </c>
      <c r="E126" s="3" t="s">
        <v>205</v>
      </c>
      <c r="F126" s="3" t="s">
        <v>2218</v>
      </c>
      <c r="G126" s="3" t="s">
        <v>137</v>
      </c>
      <c r="H126" s="3" t="s">
        <v>242</v>
      </c>
      <c r="J126" s="3" t="s">
        <v>2219</v>
      </c>
      <c r="K126" s="3" t="s">
        <v>143</v>
      </c>
      <c r="L126" s="3" t="s">
        <v>2220</v>
      </c>
      <c r="M126" s="3" t="s">
        <v>146</v>
      </c>
      <c r="N126" s="3" t="s">
        <v>147</v>
      </c>
      <c r="O126" s="3" t="s">
        <v>335</v>
      </c>
      <c r="P126" s="3">
        <v>4180.04</v>
      </c>
      <c r="Q126" s="3">
        <v>223.11</v>
      </c>
      <c r="R126" s="3">
        <v>3956.9319999999998</v>
      </c>
      <c r="S126" s="3">
        <v>506</v>
      </c>
      <c r="T126" s="3">
        <v>533</v>
      </c>
      <c r="U126" s="3">
        <v>1</v>
      </c>
      <c r="V126" s="3">
        <v>506</v>
      </c>
      <c r="W126" s="3">
        <v>1115.54</v>
      </c>
      <c r="X126" s="3" t="s">
        <v>155</v>
      </c>
      <c r="Y126" s="3" t="s">
        <v>337</v>
      </c>
      <c r="Z126" s="3">
        <v>1</v>
      </c>
      <c r="AA126" s="3">
        <v>3956.93</v>
      </c>
      <c r="AB126" s="3" t="s">
        <v>159</v>
      </c>
      <c r="AC126" s="4" t="s">
        <v>2222</v>
      </c>
    </row>
    <row r="127" spans="1:29" ht="14.25" customHeight="1" x14ac:dyDescent="0.3">
      <c r="A127" s="3" t="s">
        <v>177</v>
      </c>
      <c r="B127" s="3" t="s">
        <v>179</v>
      </c>
      <c r="C127" s="3" t="s">
        <v>297</v>
      </c>
      <c r="D127" s="3" t="s">
        <v>2227</v>
      </c>
      <c r="E127" s="3" t="s">
        <v>205</v>
      </c>
      <c r="F127" s="3" t="s">
        <v>2229</v>
      </c>
      <c r="G127" s="3" t="s">
        <v>137</v>
      </c>
      <c r="H127" s="3" t="s">
        <v>179</v>
      </c>
      <c r="I127" s="3" t="s">
        <v>140</v>
      </c>
      <c r="J127" s="3" t="s">
        <v>2230</v>
      </c>
      <c r="K127" s="3" t="s">
        <v>143</v>
      </c>
      <c r="L127" s="3" t="s">
        <v>293</v>
      </c>
      <c r="M127" s="3" t="s">
        <v>146</v>
      </c>
      <c r="N127" s="3" t="s">
        <v>556</v>
      </c>
      <c r="P127" s="3">
        <v>96813.75</v>
      </c>
      <c r="Q127" s="3">
        <v>0</v>
      </c>
      <c r="R127" s="3">
        <v>96813.75</v>
      </c>
      <c r="S127" s="3">
        <v>18975</v>
      </c>
      <c r="T127" s="3">
        <v>19210</v>
      </c>
      <c r="U127" s="3">
        <v>275</v>
      </c>
      <c r="V127" s="3">
        <v>18975</v>
      </c>
      <c r="W127" s="3">
        <v>18975</v>
      </c>
      <c r="X127" s="3" t="s">
        <v>714</v>
      </c>
      <c r="Y127" s="3" t="s">
        <v>716</v>
      </c>
      <c r="Z127" s="3">
        <v>1</v>
      </c>
      <c r="AA127" s="3">
        <v>96813.75</v>
      </c>
      <c r="AB127" s="3" t="s">
        <v>159</v>
      </c>
      <c r="AC127" s="4" t="s">
        <v>1238</v>
      </c>
    </row>
    <row r="128" spans="1:29" ht="14.25" customHeight="1" x14ac:dyDescent="0.3">
      <c r="A128" s="3" t="s">
        <v>197</v>
      </c>
      <c r="B128" s="3" t="s">
        <v>198</v>
      </c>
      <c r="C128" s="3" t="s">
        <v>212</v>
      </c>
      <c r="D128" s="3" t="s">
        <v>2239</v>
      </c>
      <c r="E128" s="3" t="s">
        <v>205</v>
      </c>
      <c r="F128" s="3" t="s">
        <v>1161</v>
      </c>
      <c r="G128" s="3" t="s">
        <v>137</v>
      </c>
      <c r="H128" s="3" t="s">
        <v>198</v>
      </c>
      <c r="I128" s="3" t="s">
        <v>140</v>
      </c>
      <c r="J128" s="3" t="s">
        <v>2243</v>
      </c>
      <c r="K128" s="3" t="s">
        <v>143</v>
      </c>
      <c r="L128" s="3" t="s">
        <v>509</v>
      </c>
      <c r="M128" s="3" t="s">
        <v>146</v>
      </c>
      <c r="N128" s="3" t="s">
        <v>147</v>
      </c>
      <c r="P128" s="3">
        <v>144322.82</v>
      </c>
      <c r="Q128" s="3">
        <v>25099.62</v>
      </c>
      <c r="R128" s="3">
        <v>119223.2</v>
      </c>
      <c r="S128" s="3">
        <v>18975</v>
      </c>
      <c r="T128" s="3">
        <v>19200</v>
      </c>
      <c r="U128" s="3">
        <v>275</v>
      </c>
      <c r="V128" s="3">
        <v>18975</v>
      </c>
      <c r="W128" s="3">
        <v>41832.699999999997</v>
      </c>
      <c r="X128" s="3" t="s">
        <v>238</v>
      </c>
      <c r="Y128" s="3" t="s">
        <v>239</v>
      </c>
      <c r="Z128" s="3">
        <v>1</v>
      </c>
      <c r="AA128" s="3">
        <v>119223.2</v>
      </c>
      <c r="AB128" s="3" t="s">
        <v>159</v>
      </c>
      <c r="AC128" s="4" t="s">
        <v>394</v>
      </c>
    </row>
    <row r="129" spans="1:29" ht="14.25" customHeight="1" x14ac:dyDescent="0.3">
      <c r="A129" s="3" t="s">
        <v>177</v>
      </c>
      <c r="B129" s="3" t="s">
        <v>179</v>
      </c>
      <c r="C129" s="3" t="s">
        <v>212</v>
      </c>
      <c r="D129" s="3" t="s">
        <v>2256</v>
      </c>
      <c r="E129" s="3" t="s">
        <v>205</v>
      </c>
      <c r="F129" s="3" t="s">
        <v>1161</v>
      </c>
      <c r="G129" s="3" t="s">
        <v>137</v>
      </c>
      <c r="H129" s="3" t="s">
        <v>179</v>
      </c>
      <c r="I129" s="3" t="s">
        <v>291</v>
      </c>
      <c r="J129" s="3" t="s">
        <v>2258</v>
      </c>
      <c r="K129" s="3" t="s">
        <v>143</v>
      </c>
      <c r="L129" s="3" t="s">
        <v>1321</v>
      </c>
      <c r="M129" s="3" t="s">
        <v>146</v>
      </c>
      <c r="N129" s="3" t="s">
        <v>556</v>
      </c>
      <c r="P129" s="3">
        <v>143176.26</v>
      </c>
      <c r="Q129" s="3">
        <v>0</v>
      </c>
      <c r="R129" s="3">
        <v>143176.26</v>
      </c>
      <c r="S129" s="3">
        <v>19665</v>
      </c>
      <c r="T129" s="3">
        <v>19820</v>
      </c>
      <c r="U129" s="3">
        <v>285</v>
      </c>
      <c r="V129" s="3">
        <v>19665</v>
      </c>
      <c r="W129" s="3">
        <v>43353.9</v>
      </c>
      <c r="X129" s="3" t="s">
        <v>714</v>
      </c>
      <c r="Y129" s="3" t="s">
        <v>716</v>
      </c>
      <c r="Z129" s="3">
        <v>2</v>
      </c>
      <c r="AA129" s="3">
        <v>143176.26</v>
      </c>
      <c r="AB129" s="3" t="s">
        <v>159</v>
      </c>
      <c r="AC129" s="4" t="s">
        <v>1010</v>
      </c>
    </row>
    <row r="130" spans="1:29" ht="14.25" customHeight="1" x14ac:dyDescent="0.3">
      <c r="A130" s="3" t="s">
        <v>177</v>
      </c>
      <c r="B130" s="3" t="s">
        <v>179</v>
      </c>
      <c r="C130" s="3" t="s">
        <v>212</v>
      </c>
      <c r="D130" s="3" t="s">
        <v>2269</v>
      </c>
      <c r="E130" s="3" t="s">
        <v>205</v>
      </c>
      <c r="F130" s="3" t="s">
        <v>1266</v>
      </c>
      <c r="G130" s="3" t="s">
        <v>137</v>
      </c>
      <c r="H130" s="3" t="s">
        <v>179</v>
      </c>
      <c r="I130" s="3" t="s">
        <v>291</v>
      </c>
      <c r="J130" s="3" t="s">
        <v>2273</v>
      </c>
      <c r="K130" s="3" t="s">
        <v>143</v>
      </c>
      <c r="L130" s="3" t="s">
        <v>1321</v>
      </c>
      <c r="M130" s="3" t="s">
        <v>146</v>
      </c>
      <c r="N130" s="3" t="s">
        <v>556</v>
      </c>
      <c r="P130" s="3">
        <v>136102.74</v>
      </c>
      <c r="Q130" s="3">
        <v>0</v>
      </c>
      <c r="R130" s="3">
        <v>136102.74</v>
      </c>
      <c r="S130" s="3">
        <v>18975</v>
      </c>
      <c r="T130" s="3">
        <v>19200</v>
      </c>
      <c r="U130" s="3">
        <v>275</v>
      </c>
      <c r="V130" s="3">
        <v>18975</v>
      </c>
      <c r="W130" s="3">
        <v>41832.71</v>
      </c>
      <c r="X130" s="3" t="s">
        <v>714</v>
      </c>
      <c r="Y130" s="3" t="s">
        <v>716</v>
      </c>
      <c r="Z130" s="3">
        <v>1</v>
      </c>
      <c r="AA130" s="3">
        <v>136102.74</v>
      </c>
      <c r="AB130" s="3" t="s">
        <v>159</v>
      </c>
      <c r="AC130" s="4" t="s">
        <v>1029</v>
      </c>
    </row>
    <row r="131" spans="1:29" ht="14.25" customHeight="1" x14ac:dyDescent="0.3">
      <c r="A131" s="3" t="s">
        <v>177</v>
      </c>
      <c r="B131" s="3" t="s">
        <v>179</v>
      </c>
      <c r="C131" s="3" t="s">
        <v>212</v>
      </c>
      <c r="D131" s="3" t="s">
        <v>2279</v>
      </c>
      <c r="E131" s="3" t="s">
        <v>205</v>
      </c>
      <c r="F131" s="3" t="s">
        <v>2281</v>
      </c>
      <c r="G131" s="3" t="s">
        <v>137</v>
      </c>
      <c r="H131" s="3" t="s">
        <v>179</v>
      </c>
      <c r="I131" s="3" t="s">
        <v>140</v>
      </c>
      <c r="J131" s="3" t="s">
        <v>2282</v>
      </c>
      <c r="K131" s="3" t="s">
        <v>143</v>
      </c>
      <c r="L131" s="3" t="s">
        <v>1321</v>
      </c>
      <c r="M131" s="3" t="s">
        <v>146</v>
      </c>
      <c r="N131" s="3" t="s">
        <v>556</v>
      </c>
      <c r="P131" s="3">
        <v>145323.75</v>
      </c>
      <c r="Q131" s="3">
        <v>0</v>
      </c>
      <c r="R131" s="3">
        <v>145323.75</v>
      </c>
      <c r="S131" s="3">
        <v>18975</v>
      </c>
      <c r="T131" s="3">
        <v>19160</v>
      </c>
      <c r="U131" s="3">
        <v>275</v>
      </c>
      <c r="V131" s="3">
        <v>18975</v>
      </c>
      <c r="W131" s="3">
        <v>18975</v>
      </c>
      <c r="X131" s="3" t="s">
        <v>714</v>
      </c>
      <c r="Y131" s="3" t="s">
        <v>716</v>
      </c>
      <c r="Z131" s="3">
        <v>1</v>
      </c>
      <c r="AA131" s="3">
        <v>145323.75</v>
      </c>
      <c r="AB131" s="3" t="s">
        <v>159</v>
      </c>
      <c r="AC131" s="4" t="s">
        <v>1043</v>
      </c>
    </row>
    <row r="132" spans="1:29" ht="14.25" customHeight="1" x14ac:dyDescent="0.3">
      <c r="A132" s="3" t="s">
        <v>177</v>
      </c>
      <c r="B132" s="3" t="s">
        <v>179</v>
      </c>
      <c r="C132" s="3" t="s">
        <v>297</v>
      </c>
      <c r="D132" s="3" t="s">
        <v>2291</v>
      </c>
      <c r="E132" s="3" t="s">
        <v>205</v>
      </c>
      <c r="F132" s="3" t="s">
        <v>2294</v>
      </c>
      <c r="G132" s="3" t="s">
        <v>137</v>
      </c>
      <c r="H132" s="3" t="s">
        <v>179</v>
      </c>
      <c r="J132" s="3" t="s">
        <v>2295</v>
      </c>
      <c r="K132" s="3" t="s">
        <v>143</v>
      </c>
      <c r="L132" s="3" t="s">
        <v>293</v>
      </c>
      <c r="M132" s="3" t="s">
        <v>146</v>
      </c>
      <c r="N132" s="3" t="s">
        <v>294</v>
      </c>
      <c r="P132" s="3">
        <v>214183.49</v>
      </c>
      <c r="Q132" s="3">
        <v>0</v>
      </c>
      <c r="R132" s="3">
        <v>214183.49</v>
      </c>
      <c r="S132" s="3">
        <v>37950</v>
      </c>
      <c r="T132" s="3">
        <v>38470</v>
      </c>
      <c r="U132" s="3">
        <v>550</v>
      </c>
      <c r="V132" s="3">
        <v>37950</v>
      </c>
      <c r="W132" s="3">
        <v>83665.42</v>
      </c>
      <c r="X132" s="3" t="s">
        <v>714</v>
      </c>
      <c r="Y132" s="3" t="s">
        <v>716</v>
      </c>
      <c r="Z132" s="3">
        <v>2</v>
      </c>
      <c r="AA132" s="3">
        <v>214183.49</v>
      </c>
      <c r="AB132" s="3" t="s">
        <v>159</v>
      </c>
      <c r="AC132" s="4" t="s">
        <v>1355</v>
      </c>
    </row>
    <row r="133" spans="1:29" ht="14.25" customHeight="1" x14ac:dyDescent="0.3">
      <c r="A133" s="3" t="s">
        <v>197</v>
      </c>
      <c r="B133" s="3" t="s">
        <v>198</v>
      </c>
      <c r="C133" s="3" t="s">
        <v>212</v>
      </c>
      <c r="D133" s="3" t="s">
        <v>672</v>
      </c>
      <c r="E133" s="3" t="s">
        <v>205</v>
      </c>
      <c r="F133" s="3" t="s">
        <v>1949</v>
      </c>
      <c r="G133" s="3" t="s">
        <v>137</v>
      </c>
      <c r="H133" s="3" t="s">
        <v>198</v>
      </c>
      <c r="I133" s="3" t="s">
        <v>140</v>
      </c>
      <c r="J133" s="3" t="s">
        <v>2306</v>
      </c>
      <c r="K133" s="3" t="s">
        <v>143</v>
      </c>
      <c r="L133" s="3" t="s">
        <v>509</v>
      </c>
      <c r="M133" s="3" t="s">
        <v>146</v>
      </c>
      <c r="N133" s="3" t="s">
        <v>147</v>
      </c>
      <c r="P133" s="3">
        <v>305378.71000000002</v>
      </c>
      <c r="Q133" s="3">
        <v>54382.5</v>
      </c>
      <c r="R133" s="3">
        <v>250996.21</v>
      </c>
      <c r="S133" s="3">
        <v>37950</v>
      </c>
      <c r="T133" s="3">
        <v>38380</v>
      </c>
      <c r="U133" s="3">
        <v>550</v>
      </c>
      <c r="V133" s="3">
        <v>37950</v>
      </c>
      <c r="W133" s="3">
        <v>83665.399999999994</v>
      </c>
      <c r="X133" s="3" t="s">
        <v>238</v>
      </c>
      <c r="Y133" s="3" t="s">
        <v>239</v>
      </c>
      <c r="Z133" s="3">
        <v>2</v>
      </c>
      <c r="AA133" s="3">
        <v>250996.21</v>
      </c>
      <c r="AB133" s="3" t="s">
        <v>159</v>
      </c>
      <c r="AC133" s="4" t="s">
        <v>412</v>
      </c>
    </row>
    <row r="134" spans="1:29" ht="14.25" customHeight="1" x14ac:dyDescent="0.3">
      <c r="A134" s="3" t="s">
        <v>177</v>
      </c>
      <c r="B134" s="3" t="s">
        <v>179</v>
      </c>
      <c r="C134" s="3" t="s">
        <v>212</v>
      </c>
      <c r="D134" s="3" t="s">
        <v>2318</v>
      </c>
      <c r="E134" s="3" t="s">
        <v>205</v>
      </c>
      <c r="F134" s="3" t="s">
        <v>1968</v>
      </c>
      <c r="G134" s="3" t="s">
        <v>137</v>
      </c>
      <c r="H134" s="3" t="s">
        <v>179</v>
      </c>
      <c r="I134" s="3" t="s">
        <v>140</v>
      </c>
      <c r="J134" s="3" t="s">
        <v>2306</v>
      </c>
      <c r="K134" s="3" t="s">
        <v>143</v>
      </c>
      <c r="L134" s="3" t="s">
        <v>1321</v>
      </c>
      <c r="M134" s="3" t="s">
        <v>146</v>
      </c>
      <c r="N134" s="3" t="s">
        <v>556</v>
      </c>
      <c r="P134" s="3">
        <v>161516.10999999999</v>
      </c>
      <c r="Q134" s="3">
        <v>0</v>
      </c>
      <c r="R134" s="3">
        <v>161516.10999999999</v>
      </c>
      <c r="S134" s="3">
        <v>18975</v>
      </c>
      <c r="T134" s="3">
        <v>19200</v>
      </c>
      <c r="U134" s="3">
        <v>275</v>
      </c>
      <c r="V134" s="3">
        <v>18975</v>
      </c>
      <c r="W134" s="3">
        <v>41832.71</v>
      </c>
      <c r="X134" s="3" t="s">
        <v>714</v>
      </c>
      <c r="Y134" s="3" t="s">
        <v>716</v>
      </c>
      <c r="Z134" s="3">
        <v>1</v>
      </c>
      <c r="AA134" s="3">
        <v>161516.10999999999</v>
      </c>
      <c r="AB134" s="3" t="s">
        <v>159</v>
      </c>
      <c r="AC134" s="4" t="s">
        <v>1062</v>
      </c>
    </row>
    <row r="135" spans="1:29" ht="14.25" customHeight="1" x14ac:dyDescent="0.3">
      <c r="A135" s="3" t="s">
        <v>177</v>
      </c>
      <c r="B135" s="3" t="s">
        <v>179</v>
      </c>
      <c r="C135" s="3" t="s">
        <v>297</v>
      </c>
      <c r="D135" s="3" t="s">
        <v>2333</v>
      </c>
      <c r="E135" s="3" t="s">
        <v>205</v>
      </c>
      <c r="F135" s="3" t="s">
        <v>832</v>
      </c>
      <c r="G135" s="3" t="s">
        <v>137</v>
      </c>
      <c r="H135" s="3" t="s">
        <v>179</v>
      </c>
      <c r="I135" s="3" t="s">
        <v>140</v>
      </c>
      <c r="J135" s="3" t="s">
        <v>2335</v>
      </c>
      <c r="K135" s="3" t="s">
        <v>143</v>
      </c>
      <c r="L135" s="3" t="s">
        <v>293</v>
      </c>
      <c r="M135" s="3" t="s">
        <v>146</v>
      </c>
      <c r="N135" s="3" t="s">
        <v>294</v>
      </c>
      <c r="P135" s="3">
        <v>89940.33</v>
      </c>
      <c r="Q135" s="3">
        <v>20916.349999999999</v>
      </c>
      <c r="R135" s="3">
        <v>69023.98</v>
      </c>
      <c r="S135" s="3">
        <v>18975</v>
      </c>
      <c r="T135" s="3">
        <v>19220</v>
      </c>
      <c r="U135" s="3">
        <v>275</v>
      </c>
      <c r="V135" s="3">
        <v>18975</v>
      </c>
      <c r="W135" s="3">
        <v>41832.71</v>
      </c>
      <c r="X135" s="3" t="s">
        <v>714</v>
      </c>
      <c r="Y135" s="3" t="s">
        <v>716</v>
      </c>
      <c r="Z135" s="3">
        <v>1</v>
      </c>
      <c r="AA135" s="3">
        <v>69023.98</v>
      </c>
      <c r="AB135" s="3" t="s">
        <v>159</v>
      </c>
      <c r="AC135" s="4" t="s">
        <v>1343</v>
      </c>
    </row>
    <row r="136" spans="1:29" ht="14.25" customHeight="1" x14ac:dyDescent="0.3">
      <c r="A136" s="3" t="s">
        <v>177</v>
      </c>
      <c r="B136" s="3" t="s">
        <v>179</v>
      </c>
      <c r="C136" s="3" t="s">
        <v>212</v>
      </c>
      <c r="D136" s="3" t="s">
        <v>1312</v>
      </c>
      <c r="E136" s="3" t="s">
        <v>205</v>
      </c>
      <c r="F136" s="3" t="s">
        <v>1317</v>
      </c>
      <c r="G136" s="3" t="s">
        <v>137</v>
      </c>
      <c r="H136" s="3" t="s">
        <v>179</v>
      </c>
      <c r="I136" s="3" t="s">
        <v>140</v>
      </c>
      <c r="J136" s="3" t="s">
        <v>1319</v>
      </c>
      <c r="K136" s="3" t="s">
        <v>143</v>
      </c>
      <c r="L136" s="3" t="s">
        <v>1321</v>
      </c>
      <c r="M136" s="3" t="s">
        <v>146</v>
      </c>
      <c r="N136" s="3" t="s">
        <v>556</v>
      </c>
      <c r="P136" s="3">
        <v>175214.8</v>
      </c>
      <c r="Q136" s="3">
        <v>0</v>
      </c>
      <c r="R136" s="3">
        <v>175214.8</v>
      </c>
      <c r="S136" s="3">
        <v>19665</v>
      </c>
      <c r="T136" s="3">
        <v>19900</v>
      </c>
      <c r="U136" s="3">
        <v>285</v>
      </c>
      <c r="V136" s="3">
        <v>19665</v>
      </c>
      <c r="W136" s="3">
        <v>43353.9</v>
      </c>
      <c r="X136" s="3" t="s">
        <v>714</v>
      </c>
      <c r="Y136" s="3" t="s">
        <v>716</v>
      </c>
      <c r="Z136" s="3">
        <v>2</v>
      </c>
      <c r="AA136" s="3">
        <v>175214.8</v>
      </c>
      <c r="AB136" s="3" t="s">
        <v>159</v>
      </c>
      <c r="AC136" s="4" t="s">
        <v>1075</v>
      </c>
    </row>
    <row r="137" spans="1:29" ht="14.25" customHeight="1" x14ac:dyDescent="0.3">
      <c r="A137" s="3" t="s">
        <v>197</v>
      </c>
      <c r="B137" s="3" t="s">
        <v>198</v>
      </c>
      <c r="C137" s="3" t="s">
        <v>212</v>
      </c>
      <c r="D137" s="3" t="s">
        <v>695</v>
      </c>
      <c r="E137" s="3" t="s">
        <v>205</v>
      </c>
      <c r="F137" s="3" t="s">
        <v>1089</v>
      </c>
      <c r="G137" s="3" t="s">
        <v>137</v>
      </c>
      <c r="H137" s="3" t="s">
        <v>198</v>
      </c>
      <c r="J137" s="3" t="s">
        <v>2349</v>
      </c>
      <c r="K137" s="3" t="s">
        <v>143</v>
      </c>
      <c r="L137" s="3" t="s">
        <v>509</v>
      </c>
      <c r="M137" s="3" t="s">
        <v>146</v>
      </c>
      <c r="N137" s="3" t="s">
        <v>147</v>
      </c>
      <c r="P137" s="3">
        <v>159173.70000000001</v>
      </c>
      <c r="Q137" s="3">
        <v>29048.1</v>
      </c>
      <c r="R137" s="3">
        <v>130125.6</v>
      </c>
      <c r="S137" s="3">
        <v>19040</v>
      </c>
      <c r="T137" s="3">
        <v>19300</v>
      </c>
      <c r="U137" s="3">
        <v>480</v>
      </c>
      <c r="V137" s="3">
        <v>19040</v>
      </c>
      <c r="W137" s="3">
        <v>41976</v>
      </c>
      <c r="X137" s="3" t="s">
        <v>238</v>
      </c>
      <c r="Y137" s="3" t="s">
        <v>239</v>
      </c>
      <c r="Z137" s="3">
        <v>2</v>
      </c>
      <c r="AA137" s="3">
        <v>130125.6</v>
      </c>
      <c r="AB137" s="3" t="s">
        <v>159</v>
      </c>
      <c r="AC137" s="4" t="s">
        <v>434</v>
      </c>
    </row>
    <row r="138" spans="1:29" ht="14.25" customHeight="1" x14ac:dyDescent="0.3">
      <c r="A138" s="3" t="s">
        <v>177</v>
      </c>
      <c r="B138" s="3" t="s">
        <v>179</v>
      </c>
      <c r="C138" s="3" t="s">
        <v>212</v>
      </c>
      <c r="D138" s="3" t="s">
        <v>1112</v>
      </c>
      <c r="E138" s="3" t="s">
        <v>205</v>
      </c>
      <c r="F138" s="3" t="s">
        <v>1074</v>
      </c>
      <c r="G138" s="3" t="s">
        <v>137</v>
      </c>
      <c r="H138" s="3" t="s">
        <v>179</v>
      </c>
      <c r="I138" s="3" t="s">
        <v>140</v>
      </c>
      <c r="J138" s="3" t="s">
        <v>2357</v>
      </c>
      <c r="K138" s="3" t="s">
        <v>143</v>
      </c>
      <c r="L138" s="3" t="s">
        <v>1321</v>
      </c>
      <c r="M138" s="3" t="s">
        <v>146</v>
      </c>
      <c r="N138" s="3" t="s">
        <v>294</v>
      </c>
      <c r="P138" s="3">
        <v>181261.15</v>
      </c>
      <c r="Q138" s="3">
        <v>0</v>
      </c>
      <c r="R138" s="3">
        <v>181261.15</v>
      </c>
      <c r="S138" s="3">
        <v>18975</v>
      </c>
      <c r="T138" s="3">
        <v>19210</v>
      </c>
      <c r="U138" s="3">
        <v>275</v>
      </c>
      <c r="V138" s="3">
        <v>18975</v>
      </c>
      <c r="W138" s="3">
        <v>41832.71</v>
      </c>
      <c r="X138" s="3" t="s">
        <v>714</v>
      </c>
      <c r="Y138" s="3" t="s">
        <v>716</v>
      </c>
      <c r="Z138" s="3">
        <v>1</v>
      </c>
      <c r="AA138" s="3">
        <v>181261.15</v>
      </c>
      <c r="AB138" s="3" t="s">
        <v>159</v>
      </c>
      <c r="AC138" s="4" t="s">
        <v>1110</v>
      </c>
    </row>
    <row r="139" spans="1:29" ht="14.25" customHeight="1" x14ac:dyDescent="0.3">
      <c r="A139" s="3" t="s">
        <v>177</v>
      </c>
      <c r="B139" s="3" t="s">
        <v>179</v>
      </c>
      <c r="C139" s="3" t="s">
        <v>212</v>
      </c>
      <c r="D139" s="3" t="s">
        <v>1154</v>
      </c>
      <c r="E139" s="3" t="s">
        <v>205</v>
      </c>
      <c r="F139" s="3" t="s">
        <v>1074</v>
      </c>
      <c r="G139" s="3" t="s">
        <v>137</v>
      </c>
      <c r="H139" s="3" t="s">
        <v>179</v>
      </c>
      <c r="I139" s="3" t="s">
        <v>140</v>
      </c>
      <c r="J139" s="3" t="s">
        <v>2364</v>
      </c>
      <c r="K139" s="3" t="s">
        <v>143</v>
      </c>
      <c r="L139" s="3" t="s">
        <v>1321</v>
      </c>
      <c r="M139" s="3" t="s">
        <v>146</v>
      </c>
      <c r="N139" s="3" t="s">
        <v>147</v>
      </c>
      <c r="P139" s="3">
        <v>195434.84</v>
      </c>
      <c r="Q139" s="3">
        <v>0</v>
      </c>
      <c r="R139" s="3">
        <v>195434.84</v>
      </c>
      <c r="S139" s="3">
        <v>20700</v>
      </c>
      <c r="T139" s="3">
        <v>20990</v>
      </c>
      <c r="U139" s="3">
        <v>300</v>
      </c>
      <c r="V139" s="3">
        <v>20700</v>
      </c>
      <c r="W139" s="3">
        <v>45635.69</v>
      </c>
      <c r="X139" s="3" t="s">
        <v>714</v>
      </c>
      <c r="Y139" s="3" t="s">
        <v>716</v>
      </c>
      <c r="Z139" s="3">
        <v>2</v>
      </c>
      <c r="AA139" s="3">
        <v>195434.84</v>
      </c>
      <c r="AB139" s="3" t="s">
        <v>159</v>
      </c>
      <c r="AC139" s="4" t="s">
        <v>1152</v>
      </c>
    </row>
    <row r="140" spans="1:29" ht="14.25" customHeight="1" x14ac:dyDescent="0.3">
      <c r="A140" s="3" t="s">
        <v>177</v>
      </c>
      <c r="B140" s="3" t="s">
        <v>179</v>
      </c>
      <c r="C140" s="3" t="s">
        <v>212</v>
      </c>
      <c r="D140" s="3" t="s">
        <v>1167</v>
      </c>
      <c r="E140" s="3" t="s">
        <v>205</v>
      </c>
      <c r="F140" s="3" t="s">
        <v>1074</v>
      </c>
      <c r="G140" s="3" t="s">
        <v>137</v>
      </c>
      <c r="H140" s="3" t="s">
        <v>179</v>
      </c>
      <c r="I140" s="3" t="s">
        <v>140</v>
      </c>
      <c r="J140" s="3" t="s">
        <v>2364</v>
      </c>
      <c r="K140" s="3" t="s">
        <v>143</v>
      </c>
      <c r="L140" s="3" t="s">
        <v>1321</v>
      </c>
      <c r="M140" s="3" t="s">
        <v>146</v>
      </c>
      <c r="N140" s="3" t="s">
        <v>294</v>
      </c>
      <c r="P140" s="3">
        <v>132938.75</v>
      </c>
      <c r="Q140" s="3">
        <v>0</v>
      </c>
      <c r="R140" s="3">
        <v>132938.75</v>
      </c>
      <c r="S140" s="3">
        <v>18000</v>
      </c>
      <c r="T140" s="3">
        <v>18250</v>
      </c>
      <c r="U140" s="3">
        <v>600</v>
      </c>
      <c r="V140" s="3">
        <v>18000</v>
      </c>
      <c r="W140" s="3">
        <v>39683.21</v>
      </c>
      <c r="X140" s="3" t="s">
        <v>714</v>
      </c>
      <c r="Y140" s="3" t="s">
        <v>716</v>
      </c>
      <c r="Z140" s="3">
        <v>1</v>
      </c>
      <c r="AA140" s="3">
        <v>132938.75</v>
      </c>
      <c r="AB140" s="3" t="s">
        <v>159</v>
      </c>
      <c r="AC140" s="4" t="s">
        <v>1166</v>
      </c>
    </row>
    <row r="141" spans="1:29" ht="14.25" customHeight="1" x14ac:dyDescent="0.3">
      <c r="A141" s="3" t="s">
        <v>316</v>
      </c>
      <c r="B141" s="3" t="s">
        <v>2383</v>
      </c>
      <c r="C141" s="3" t="s">
        <v>212</v>
      </c>
      <c r="D141" s="3" t="s">
        <v>320</v>
      </c>
      <c r="E141" s="3" t="s">
        <v>205</v>
      </c>
      <c r="F141" s="3" t="s">
        <v>1589</v>
      </c>
      <c r="G141" s="3" t="s">
        <v>137</v>
      </c>
      <c r="H141" s="3" t="s">
        <v>2383</v>
      </c>
      <c r="I141" s="3" t="s">
        <v>140</v>
      </c>
      <c r="J141" s="3" t="s">
        <v>2364</v>
      </c>
      <c r="K141" s="3" t="s">
        <v>143</v>
      </c>
      <c r="L141" s="3" t="s">
        <v>293</v>
      </c>
      <c r="M141" s="3" t="s">
        <v>146</v>
      </c>
      <c r="N141" s="3" t="s">
        <v>294</v>
      </c>
      <c r="P141" s="3">
        <v>172769.11</v>
      </c>
      <c r="Q141" s="3">
        <v>25099.63</v>
      </c>
      <c r="R141" s="3">
        <v>147669.481</v>
      </c>
      <c r="S141" s="3">
        <v>18975</v>
      </c>
      <c r="T141" s="3">
        <v>19160</v>
      </c>
      <c r="U141" s="3">
        <v>275</v>
      </c>
      <c r="V141" s="3">
        <v>18975</v>
      </c>
      <c r="W141" s="3">
        <v>41832.714</v>
      </c>
      <c r="X141" s="3" t="s">
        <v>155</v>
      </c>
      <c r="Y141" s="3" t="s">
        <v>337</v>
      </c>
      <c r="Z141" s="3">
        <v>1</v>
      </c>
      <c r="AA141" s="3">
        <v>147669.48000000001</v>
      </c>
      <c r="AB141" s="3" t="s">
        <v>159</v>
      </c>
      <c r="AC141" s="4" t="s">
        <v>2387</v>
      </c>
    </row>
    <row r="142" spans="1:29" ht="14.25" customHeight="1" x14ac:dyDescent="0.3">
      <c r="A142" s="3" t="s">
        <v>197</v>
      </c>
      <c r="B142" s="3" t="s">
        <v>198</v>
      </c>
      <c r="C142" s="3" t="s">
        <v>212</v>
      </c>
      <c r="D142" s="3" t="s">
        <v>451</v>
      </c>
      <c r="E142" s="3" t="s">
        <v>205</v>
      </c>
      <c r="F142" s="3" t="s">
        <v>1648</v>
      </c>
      <c r="G142" s="3" t="s">
        <v>137</v>
      </c>
      <c r="H142" s="3" t="s">
        <v>198</v>
      </c>
      <c r="I142" s="3" t="s">
        <v>140</v>
      </c>
      <c r="J142" s="3" t="s">
        <v>2398</v>
      </c>
      <c r="K142" s="3" t="s">
        <v>143</v>
      </c>
      <c r="L142" s="3" t="s">
        <v>509</v>
      </c>
      <c r="M142" s="3" t="s">
        <v>146</v>
      </c>
      <c r="N142" s="3" t="s">
        <v>147</v>
      </c>
      <c r="P142" s="3">
        <v>351394.68</v>
      </c>
      <c r="Q142" s="3">
        <v>54382.5</v>
      </c>
      <c r="R142" s="3">
        <v>297012.18</v>
      </c>
      <c r="S142" s="3">
        <v>37950</v>
      </c>
      <c r="T142" s="3">
        <v>38390</v>
      </c>
      <c r="U142" s="3">
        <v>550</v>
      </c>
      <c r="V142" s="3">
        <v>37950</v>
      </c>
      <c r="W142" s="3">
        <v>83665.399999999994</v>
      </c>
      <c r="X142" s="3" t="s">
        <v>238</v>
      </c>
      <c r="Y142" s="3" t="s">
        <v>239</v>
      </c>
      <c r="Z142" s="3">
        <v>2</v>
      </c>
      <c r="AA142" s="3">
        <v>297012.18</v>
      </c>
      <c r="AB142" s="3" t="s">
        <v>159</v>
      </c>
      <c r="AC142" s="4" t="s">
        <v>448</v>
      </c>
    </row>
    <row r="143" spans="1:29" ht="14.25" customHeight="1" x14ac:dyDescent="0.3">
      <c r="A143" s="3" t="s">
        <v>197</v>
      </c>
      <c r="B143" s="3" t="s">
        <v>198</v>
      </c>
      <c r="C143" s="3" t="s">
        <v>212</v>
      </c>
      <c r="D143" s="3" t="s">
        <v>493</v>
      </c>
      <c r="E143" s="3" t="s">
        <v>205</v>
      </c>
      <c r="F143" s="3" t="s">
        <v>1707</v>
      </c>
      <c r="G143" s="3" t="s">
        <v>137</v>
      </c>
      <c r="H143" s="3" t="s">
        <v>198</v>
      </c>
      <c r="I143" s="3" t="s">
        <v>291</v>
      </c>
      <c r="J143" s="3" t="s">
        <v>2407</v>
      </c>
      <c r="K143" s="3" t="s">
        <v>143</v>
      </c>
      <c r="L143" s="3" t="s">
        <v>390</v>
      </c>
      <c r="M143" s="3" t="s">
        <v>146</v>
      </c>
      <c r="N143" s="3" t="s">
        <v>147</v>
      </c>
      <c r="O143" s="3" t="s">
        <v>366</v>
      </c>
      <c r="P143" s="3">
        <v>167330.79999999999</v>
      </c>
      <c r="Q143" s="3">
        <v>0</v>
      </c>
      <c r="R143" s="3">
        <v>167330.79999999999</v>
      </c>
      <c r="S143" s="3">
        <v>18975</v>
      </c>
      <c r="T143" s="3">
        <v>19240</v>
      </c>
      <c r="U143" s="3">
        <v>275</v>
      </c>
      <c r="V143" s="3">
        <v>18975</v>
      </c>
      <c r="W143" s="3">
        <v>41832.701000000001</v>
      </c>
      <c r="X143" s="3" t="s">
        <v>155</v>
      </c>
      <c r="Y143" s="3" t="s">
        <v>337</v>
      </c>
      <c r="Z143" s="3">
        <v>1</v>
      </c>
      <c r="AA143" s="3">
        <v>167330.79999999999</v>
      </c>
      <c r="AB143" s="3" t="s">
        <v>159</v>
      </c>
      <c r="AC143" s="4" t="s">
        <v>491</v>
      </c>
    </row>
    <row r="144" spans="1:29" ht="14.25" customHeight="1" x14ac:dyDescent="0.3">
      <c r="A144" s="3" t="s">
        <v>197</v>
      </c>
      <c r="B144" s="3" t="s">
        <v>198</v>
      </c>
      <c r="C144" s="3" t="s">
        <v>297</v>
      </c>
      <c r="D144" s="3" t="s">
        <v>867</v>
      </c>
      <c r="E144" s="3" t="s">
        <v>205</v>
      </c>
      <c r="F144" s="3" t="s">
        <v>2415</v>
      </c>
      <c r="G144" s="3" t="s">
        <v>137</v>
      </c>
      <c r="H144" s="3" t="s">
        <v>198</v>
      </c>
      <c r="I144" s="3" t="s">
        <v>140</v>
      </c>
      <c r="J144" s="3" t="s">
        <v>2416</v>
      </c>
      <c r="K144" s="3" t="s">
        <v>143</v>
      </c>
      <c r="L144" s="3" t="s">
        <v>293</v>
      </c>
      <c r="M144" s="3" t="s">
        <v>146</v>
      </c>
      <c r="N144" s="3" t="s">
        <v>147</v>
      </c>
      <c r="O144" s="3" t="s">
        <v>2417</v>
      </c>
      <c r="P144" s="3">
        <v>138048.67000000001</v>
      </c>
      <c r="Q144" s="3">
        <v>16733.169999999998</v>
      </c>
      <c r="R144" s="3">
        <v>121315.5</v>
      </c>
      <c r="S144" s="3">
        <v>18975</v>
      </c>
      <c r="T144" s="3">
        <v>19300</v>
      </c>
      <c r="U144" s="3">
        <v>275</v>
      </c>
      <c r="V144" s="3">
        <v>18975</v>
      </c>
      <c r="W144" s="3">
        <v>41832.93</v>
      </c>
      <c r="X144" s="3" t="s">
        <v>155</v>
      </c>
      <c r="Y144" s="3" t="s">
        <v>337</v>
      </c>
      <c r="Z144" s="3">
        <v>1</v>
      </c>
      <c r="AA144" s="3">
        <v>121315.5</v>
      </c>
      <c r="AB144" s="3" t="s">
        <v>159</v>
      </c>
      <c r="AC144" s="4" t="s">
        <v>865</v>
      </c>
    </row>
    <row r="145" spans="1:29" ht="14.25" customHeight="1" x14ac:dyDescent="0.3">
      <c r="A145" s="3" t="s">
        <v>197</v>
      </c>
      <c r="B145" s="3" t="s">
        <v>198</v>
      </c>
      <c r="C145" s="3" t="s">
        <v>297</v>
      </c>
      <c r="D145" s="3" t="s">
        <v>878</v>
      </c>
      <c r="E145" s="3" t="s">
        <v>205</v>
      </c>
      <c r="F145" s="3" t="s">
        <v>2415</v>
      </c>
      <c r="G145" s="3" t="s">
        <v>137</v>
      </c>
      <c r="H145" s="3" t="s">
        <v>198</v>
      </c>
      <c r="I145" s="3" t="s">
        <v>291</v>
      </c>
      <c r="J145" s="3" t="s">
        <v>2423</v>
      </c>
      <c r="K145" s="3" t="s">
        <v>143</v>
      </c>
      <c r="L145" s="3" t="s">
        <v>293</v>
      </c>
      <c r="M145" s="3" t="s">
        <v>146</v>
      </c>
      <c r="N145" s="3" t="s">
        <v>147</v>
      </c>
      <c r="O145" s="3" t="s">
        <v>335</v>
      </c>
      <c r="P145" s="3">
        <v>121390.89</v>
      </c>
      <c r="Q145" s="3">
        <v>21676.94</v>
      </c>
      <c r="R145" s="3">
        <v>99713.95</v>
      </c>
      <c r="S145" s="3">
        <v>19665</v>
      </c>
      <c r="T145" s="3">
        <v>19990</v>
      </c>
      <c r="U145" s="3">
        <v>285</v>
      </c>
      <c r="V145" s="3">
        <v>19665</v>
      </c>
      <c r="W145" s="3">
        <v>43353.89</v>
      </c>
      <c r="X145" s="3" t="s">
        <v>155</v>
      </c>
      <c r="Y145" s="3" t="s">
        <v>337</v>
      </c>
      <c r="Z145" s="3">
        <v>1</v>
      </c>
      <c r="AA145" s="3">
        <v>99713.95</v>
      </c>
      <c r="AB145" s="3" t="s">
        <v>159</v>
      </c>
      <c r="AC145" s="4" t="s">
        <v>874</v>
      </c>
    </row>
    <row r="146" spans="1:29" ht="14.25" customHeight="1" x14ac:dyDescent="0.3">
      <c r="A146" s="3" t="s">
        <v>177</v>
      </c>
      <c r="B146" s="3" t="s">
        <v>179</v>
      </c>
      <c r="C146" s="3" t="s">
        <v>212</v>
      </c>
      <c r="D146" s="3" t="s">
        <v>1128</v>
      </c>
      <c r="E146" s="3" t="s">
        <v>205</v>
      </c>
      <c r="F146" s="3" t="s">
        <v>2432</v>
      </c>
      <c r="G146" s="3" t="s">
        <v>137</v>
      </c>
      <c r="H146" s="3" t="s">
        <v>179</v>
      </c>
      <c r="J146" s="3" t="s">
        <v>2433</v>
      </c>
      <c r="K146" s="3" t="s">
        <v>143</v>
      </c>
      <c r="L146" s="3" t="s">
        <v>1321</v>
      </c>
      <c r="M146" s="3" t="s">
        <v>146</v>
      </c>
      <c r="N146" s="3" t="s">
        <v>294</v>
      </c>
      <c r="P146" s="3">
        <v>172507.5</v>
      </c>
      <c r="Q146" s="3">
        <v>0</v>
      </c>
      <c r="R146" s="3">
        <v>172507.5</v>
      </c>
      <c r="S146" s="3">
        <v>18975</v>
      </c>
      <c r="T146" s="3">
        <v>19010</v>
      </c>
      <c r="U146" s="3">
        <v>20</v>
      </c>
      <c r="V146" s="3">
        <v>18975</v>
      </c>
      <c r="W146" s="3">
        <v>18975</v>
      </c>
      <c r="X146" s="3" t="s">
        <v>714</v>
      </c>
      <c r="Y146" s="3" t="s">
        <v>716</v>
      </c>
      <c r="Z146" s="3">
        <v>1</v>
      </c>
      <c r="AA146" s="3">
        <v>172507.5</v>
      </c>
      <c r="AB146" s="3" t="s">
        <v>159</v>
      </c>
      <c r="AC146" s="4" t="s">
        <v>1127</v>
      </c>
    </row>
    <row r="147" spans="1:29" ht="14.25" customHeight="1" x14ac:dyDescent="0.3">
      <c r="A147" s="3" t="s">
        <v>197</v>
      </c>
      <c r="B147" s="3" t="s">
        <v>198</v>
      </c>
      <c r="C147" s="3" t="s">
        <v>297</v>
      </c>
      <c r="D147" s="3" t="s">
        <v>897</v>
      </c>
      <c r="E147" s="3" t="s">
        <v>205</v>
      </c>
      <c r="F147" s="3" t="s">
        <v>2440</v>
      </c>
      <c r="G147" s="3" t="s">
        <v>137</v>
      </c>
      <c r="H147" s="3" t="s">
        <v>198</v>
      </c>
      <c r="I147" s="3" t="s">
        <v>140</v>
      </c>
      <c r="J147" s="3" t="s">
        <v>2441</v>
      </c>
      <c r="K147" s="3" t="s">
        <v>143</v>
      </c>
      <c r="L147" s="3" t="s">
        <v>390</v>
      </c>
      <c r="M147" s="3" t="s">
        <v>146</v>
      </c>
      <c r="N147" s="3" t="s">
        <v>147</v>
      </c>
      <c r="O147" s="3" t="s">
        <v>335</v>
      </c>
      <c r="P147" s="3">
        <v>119223.2</v>
      </c>
      <c r="Q147" s="3">
        <v>20916.349999999999</v>
      </c>
      <c r="R147" s="3">
        <v>98306.85</v>
      </c>
      <c r="S147" s="3">
        <v>18975</v>
      </c>
      <c r="T147" s="3">
        <v>19210</v>
      </c>
      <c r="U147" s="3">
        <v>275</v>
      </c>
      <c r="V147" s="3">
        <v>18975</v>
      </c>
      <c r="W147" s="3">
        <v>41832.701000000001</v>
      </c>
      <c r="X147" s="3" t="s">
        <v>155</v>
      </c>
      <c r="Y147" s="3" t="s">
        <v>337</v>
      </c>
      <c r="Z147" s="3">
        <v>1</v>
      </c>
      <c r="AA147" s="3">
        <v>98306.85</v>
      </c>
      <c r="AB147" s="3" t="s">
        <v>159</v>
      </c>
      <c r="AC147" s="4" t="s">
        <v>896</v>
      </c>
    </row>
    <row r="148" spans="1:29" ht="14.25" customHeight="1" x14ac:dyDescent="0.3">
      <c r="A148" s="3" t="s">
        <v>197</v>
      </c>
      <c r="B148" s="3" t="s">
        <v>198</v>
      </c>
      <c r="C148" s="3" t="s">
        <v>212</v>
      </c>
      <c r="D148" s="3" t="s">
        <v>477</v>
      </c>
      <c r="E148" s="3" t="s">
        <v>205</v>
      </c>
      <c r="F148" s="3" t="s">
        <v>1735</v>
      </c>
      <c r="G148" s="3" t="s">
        <v>137</v>
      </c>
      <c r="H148" s="3" t="s">
        <v>198</v>
      </c>
      <c r="I148" s="3" t="s">
        <v>140</v>
      </c>
      <c r="J148" s="3" t="s">
        <v>2449</v>
      </c>
      <c r="K148" s="3" t="s">
        <v>143</v>
      </c>
      <c r="L148" s="3" t="s">
        <v>509</v>
      </c>
      <c r="M148" s="3" t="s">
        <v>146</v>
      </c>
      <c r="N148" s="3" t="s">
        <v>147</v>
      </c>
      <c r="P148" s="3">
        <v>182557.91</v>
      </c>
      <c r="Q148" s="3">
        <v>20916.349999999999</v>
      </c>
      <c r="R148" s="3">
        <v>161641.56</v>
      </c>
      <c r="S148" s="3">
        <v>18975</v>
      </c>
      <c r="T148" s="3">
        <v>19240</v>
      </c>
      <c r="U148" s="3">
        <v>275</v>
      </c>
      <c r="V148" s="3">
        <v>18975</v>
      </c>
      <c r="W148" s="3">
        <v>41832.699999999997</v>
      </c>
      <c r="X148" s="3" t="s">
        <v>238</v>
      </c>
      <c r="Y148" s="3" t="s">
        <v>239</v>
      </c>
      <c r="Z148" s="3">
        <v>1</v>
      </c>
      <c r="AA148" s="3">
        <v>161641.56</v>
      </c>
      <c r="AB148" s="3" t="s">
        <v>159</v>
      </c>
      <c r="AC148" s="4" t="s">
        <v>475</v>
      </c>
    </row>
    <row r="149" spans="1:29" ht="14.25" customHeight="1" x14ac:dyDescent="0.3">
      <c r="A149" s="3" t="s">
        <v>197</v>
      </c>
      <c r="B149" s="3" t="s">
        <v>198</v>
      </c>
      <c r="C149" s="3" t="s">
        <v>212</v>
      </c>
      <c r="D149" s="3" t="s">
        <v>466</v>
      </c>
      <c r="E149" s="3" t="s">
        <v>205</v>
      </c>
      <c r="F149" s="3" t="s">
        <v>446</v>
      </c>
      <c r="G149" s="3" t="s">
        <v>137</v>
      </c>
      <c r="H149" s="3" t="s">
        <v>198</v>
      </c>
      <c r="I149" s="3" t="s">
        <v>140</v>
      </c>
      <c r="J149" s="3" t="s">
        <v>2449</v>
      </c>
      <c r="K149" s="3" t="s">
        <v>143</v>
      </c>
      <c r="L149" s="3" t="s">
        <v>509</v>
      </c>
      <c r="M149" s="3" t="s">
        <v>146</v>
      </c>
      <c r="N149" s="3" t="s">
        <v>147</v>
      </c>
      <c r="P149" s="3">
        <v>189502.13</v>
      </c>
      <c r="Q149" s="3">
        <v>16733.080000000002</v>
      </c>
      <c r="R149" s="3">
        <v>172769.05</v>
      </c>
      <c r="S149" s="3">
        <v>18975</v>
      </c>
      <c r="T149" s="3">
        <v>19230</v>
      </c>
      <c r="U149" s="3">
        <v>275</v>
      </c>
      <c r="V149" s="3">
        <v>18975</v>
      </c>
      <c r="W149" s="3">
        <v>41832.699999999997</v>
      </c>
      <c r="X149" s="3" t="s">
        <v>238</v>
      </c>
      <c r="Y149" s="3" t="s">
        <v>239</v>
      </c>
      <c r="Z149" s="3">
        <v>1</v>
      </c>
      <c r="AA149" s="3">
        <v>172769.05</v>
      </c>
      <c r="AB149" s="3" t="s">
        <v>159</v>
      </c>
      <c r="AC149" s="4" t="s">
        <v>464</v>
      </c>
    </row>
    <row r="150" spans="1:29" ht="14.25" customHeight="1" x14ac:dyDescent="0.3">
      <c r="A150" s="3" t="s">
        <v>177</v>
      </c>
      <c r="B150" s="3" t="s">
        <v>179</v>
      </c>
      <c r="C150" s="3" t="s">
        <v>212</v>
      </c>
      <c r="D150" s="3" t="s">
        <v>1142</v>
      </c>
      <c r="E150" s="3" t="s">
        <v>205</v>
      </c>
      <c r="F150" s="3" t="s">
        <v>2470</v>
      </c>
      <c r="G150" s="3" t="s">
        <v>137</v>
      </c>
      <c r="H150" s="3" t="s">
        <v>179</v>
      </c>
      <c r="I150" s="3" t="s">
        <v>140</v>
      </c>
      <c r="J150" s="3" t="s">
        <v>2472</v>
      </c>
      <c r="K150" s="3" t="s">
        <v>143</v>
      </c>
      <c r="L150" s="3" t="s">
        <v>1321</v>
      </c>
      <c r="M150" s="3" t="s">
        <v>146</v>
      </c>
      <c r="N150" s="3" t="s">
        <v>294</v>
      </c>
      <c r="P150" s="3">
        <v>167958.35</v>
      </c>
      <c r="Q150" s="3">
        <v>0</v>
      </c>
      <c r="R150" s="3">
        <v>167958.35</v>
      </c>
      <c r="S150" s="3">
        <v>18975</v>
      </c>
      <c r="T150" s="3">
        <v>19190</v>
      </c>
      <c r="U150" s="3">
        <v>275</v>
      </c>
      <c r="V150" s="3">
        <v>18975</v>
      </c>
      <c r="W150" s="3">
        <v>41832.71</v>
      </c>
      <c r="X150" s="3" t="s">
        <v>714</v>
      </c>
      <c r="Y150" s="3" t="s">
        <v>716</v>
      </c>
      <c r="Z150" s="3">
        <v>1</v>
      </c>
      <c r="AA150" s="3">
        <v>167958.35</v>
      </c>
      <c r="AB150" s="3" t="s">
        <v>159</v>
      </c>
      <c r="AC150" s="4" t="s">
        <v>1141</v>
      </c>
    </row>
    <row r="151" spans="1:29" ht="14.25" customHeight="1" x14ac:dyDescent="0.3">
      <c r="A151" s="3" t="s">
        <v>197</v>
      </c>
      <c r="B151" s="3" t="s">
        <v>198</v>
      </c>
      <c r="C151" s="3" t="s">
        <v>297</v>
      </c>
      <c r="D151" s="3" t="s">
        <v>838</v>
      </c>
      <c r="E151" s="3" t="s">
        <v>205</v>
      </c>
      <c r="F151" s="3" t="s">
        <v>873</v>
      </c>
      <c r="G151" s="3" t="s">
        <v>137</v>
      </c>
      <c r="H151" s="3" t="s">
        <v>198</v>
      </c>
      <c r="J151" s="3" t="s">
        <v>2479</v>
      </c>
      <c r="K151" s="3" t="s">
        <v>143</v>
      </c>
      <c r="L151" s="3" t="s">
        <v>390</v>
      </c>
      <c r="M151" s="3" t="s">
        <v>146</v>
      </c>
      <c r="N151" s="3" t="s">
        <v>147</v>
      </c>
      <c r="O151" s="3" t="s">
        <v>2417</v>
      </c>
      <c r="P151" s="3">
        <v>128220.81</v>
      </c>
      <c r="Q151" s="3">
        <v>25185.599999999999</v>
      </c>
      <c r="R151" s="3">
        <v>103035.21</v>
      </c>
      <c r="S151" s="3">
        <v>19040</v>
      </c>
      <c r="T151" s="3">
        <v>19270</v>
      </c>
      <c r="U151" s="3">
        <v>480</v>
      </c>
      <c r="V151" s="3">
        <v>19040</v>
      </c>
      <c r="W151" s="3">
        <v>41976.000999999997</v>
      </c>
      <c r="X151" s="3" t="s">
        <v>155</v>
      </c>
      <c r="Y151" s="3" t="s">
        <v>337</v>
      </c>
      <c r="Z151" s="3">
        <v>2</v>
      </c>
      <c r="AA151" s="3">
        <v>103035.21</v>
      </c>
      <c r="AB151" s="3" t="s">
        <v>159</v>
      </c>
      <c r="AC151" s="4" t="s">
        <v>836</v>
      </c>
    </row>
    <row r="152" spans="1:29" ht="14.25" customHeight="1" x14ac:dyDescent="0.3">
      <c r="A152" s="3" t="s">
        <v>275</v>
      </c>
      <c r="B152" s="3" t="s">
        <v>276</v>
      </c>
      <c r="C152" s="3" t="s">
        <v>212</v>
      </c>
      <c r="D152" s="3" t="s">
        <v>2340</v>
      </c>
      <c r="E152" s="3" t="s">
        <v>205</v>
      </c>
      <c r="F152" s="3" t="s">
        <v>1750</v>
      </c>
      <c r="G152" s="3" t="s">
        <v>137</v>
      </c>
      <c r="H152" s="3" t="s">
        <v>276</v>
      </c>
      <c r="I152" s="3" t="s">
        <v>291</v>
      </c>
      <c r="J152" s="3" t="s">
        <v>2407</v>
      </c>
      <c r="K152" s="3" t="s">
        <v>143</v>
      </c>
      <c r="L152" s="3" t="s">
        <v>334</v>
      </c>
      <c r="M152" s="3" t="s">
        <v>146</v>
      </c>
      <c r="N152" s="3" t="s">
        <v>147</v>
      </c>
      <c r="P152" s="3">
        <v>130594.09</v>
      </c>
      <c r="Q152" s="3">
        <v>0</v>
      </c>
      <c r="R152" s="3">
        <v>130594.09</v>
      </c>
      <c r="S152" s="3">
        <v>18975</v>
      </c>
      <c r="T152" s="3">
        <v>19200</v>
      </c>
      <c r="U152" s="3">
        <v>275</v>
      </c>
      <c r="V152" s="3">
        <v>18975</v>
      </c>
      <c r="W152" s="3">
        <v>41832.701999999997</v>
      </c>
      <c r="X152" s="3" t="s">
        <v>2329</v>
      </c>
      <c r="Y152" s="3" t="s">
        <v>2328</v>
      </c>
      <c r="Z152" s="3">
        <v>3</v>
      </c>
      <c r="AA152" s="3">
        <v>130594.09</v>
      </c>
      <c r="AB152" s="3" t="s">
        <v>159</v>
      </c>
      <c r="AC152" s="4" t="s">
        <v>2339</v>
      </c>
    </row>
    <row r="153" spans="1:29" ht="14.25" customHeight="1" x14ac:dyDescent="0.3">
      <c r="A153" s="3" t="s">
        <v>177</v>
      </c>
      <c r="B153" s="3" t="s">
        <v>179</v>
      </c>
      <c r="C153" s="3" t="s">
        <v>297</v>
      </c>
      <c r="D153" s="3" t="s">
        <v>1310</v>
      </c>
      <c r="E153" s="3" t="s">
        <v>205</v>
      </c>
      <c r="F153" s="3" t="s">
        <v>2497</v>
      </c>
      <c r="G153" s="3" t="s">
        <v>137</v>
      </c>
      <c r="H153" s="3" t="s">
        <v>179</v>
      </c>
      <c r="I153" s="3" t="s">
        <v>140</v>
      </c>
      <c r="J153" s="3" t="s">
        <v>2498</v>
      </c>
      <c r="K153" s="3" t="s">
        <v>143</v>
      </c>
      <c r="L153" s="3" t="s">
        <v>293</v>
      </c>
      <c r="M153" s="3" t="s">
        <v>146</v>
      </c>
      <c r="N153" s="3" t="s">
        <v>294</v>
      </c>
      <c r="P153" s="3">
        <v>64721.25</v>
      </c>
      <c r="Q153" s="3">
        <v>0</v>
      </c>
      <c r="R153" s="3">
        <v>64721.25</v>
      </c>
      <c r="S153" s="3">
        <v>18975</v>
      </c>
      <c r="T153" s="3">
        <v>19270</v>
      </c>
      <c r="U153" s="3">
        <v>275</v>
      </c>
      <c r="V153" s="3">
        <v>18975</v>
      </c>
      <c r="W153" s="3">
        <v>18975</v>
      </c>
      <c r="X153" s="3" t="s">
        <v>714</v>
      </c>
      <c r="Y153" s="3" t="s">
        <v>716</v>
      </c>
      <c r="Z153" s="3">
        <v>1</v>
      </c>
      <c r="AA153" s="3">
        <v>64721.25</v>
      </c>
      <c r="AB153" s="3" t="s">
        <v>159</v>
      </c>
      <c r="AC153" s="4" t="s">
        <v>1308</v>
      </c>
    </row>
    <row r="154" spans="1:29" ht="14.25" customHeight="1" x14ac:dyDescent="0.3">
      <c r="A154" s="3" t="s">
        <v>177</v>
      </c>
      <c r="B154" s="3" t="s">
        <v>179</v>
      </c>
      <c r="C154" s="3" t="s">
        <v>212</v>
      </c>
      <c r="D154" s="3" t="s">
        <v>1175</v>
      </c>
      <c r="E154" s="3" t="s">
        <v>205</v>
      </c>
      <c r="F154" s="3" t="s">
        <v>2514</v>
      </c>
      <c r="G154" s="3" t="s">
        <v>137</v>
      </c>
      <c r="H154" s="3" t="s">
        <v>179</v>
      </c>
      <c r="I154" s="3" t="s">
        <v>291</v>
      </c>
      <c r="J154" s="3" t="s">
        <v>2515</v>
      </c>
      <c r="K154" s="3" t="s">
        <v>143</v>
      </c>
      <c r="L154" s="3" t="s">
        <v>1321</v>
      </c>
      <c r="M154" s="3" t="s">
        <v>146</v>
      </c>
      <c r="N154" s="3" t="s">
        <v>294</v>
      </c>
      <c r="P154" s="3">
        <v>155526.42000000001</v>
      </c>
      <c r="Q154" s="3">
        <v>0</v>
      </c>
      <c r="R154" s="3">
        <v>155526.42000000001</v>
      </c>
      <c r="S154" s="3">
        <v>16560</v>
      </c>
      <c r="T154" s="3">
        <v>16780</v>
      </c>
      <c r="U154" s="3">
        <v>240</v>
      </c>
      <c r="V154" s="3">
        <v>16560</v>
      </c>
      <c r="W154" s="3">
        <v>36508.550000000003</v>
      </c>
      <c r="X154" s="3" t="s">
        <v>714</v>
      </c>
      <c r="Y154" s="3" t="s">
        <v>716</v>
      </c>
      <c r="Z154" s="3">
        <v>1</v>
      </c>
      <c r="AA154" s="3">
        <v>155526.42000000001</v>
      </c>
      <c r="AB154" s="3" t="s">
        <v>159</v>
      </c>
      <c r="AC154" s="4" t="s">
        <v>1173</v>
      </c>
    </row>
    <row r="155" spans="1:29" ht="14.25" customHeight="1" x14ac:dyDescent="0.3">
      <c r="A155" s="3" t="s">
        <v>177</v>
      </c>
      <c r="B155" s="3" t="s">
        <v>179</v>
      </c>
      <c r="C155" s="3" t="s">
        <v>297</v>
      </c>
      <c r="D155" s="3" t="s">
        <v>1328</v>
      </c>
      <c r="E155" s="3" t="s">
        <v>205</v>
      </c>
      <c r="F155" s="3" t="s">
        <v>2528</v>
      </c>
      <c r="G155" s="3" t="s">
        <v>137</v>
      </c>
      <c r="H155" s="3" t="s">
        <v>179</v>
      </c>
      <c r="I155" s="3" t="s">
        <v>140</v>
      </c>
      <c r="J155" s="3" t="s">
        <v>2529</v>
      </c>
      <c r="K155" s="3" t="s">
        <v>143</v>
      </c>
      <c r="L155" s="3" t="s">
        <v>293</v>
      </c>
      <c r="M155" s="3" t="s">
        <v>146</v>
      </c>
      <c r="N155" s="3" t="s">
        <v>556</v>
      </c>
      <c r="P155" s="3">
        <v>100093.13</v>
      </c>
      <c r="Q155" s="3">
        <v>0</v>
      </c>
      <c r="R155" s="3">
        <v>100093.13</v>
      </c>
      <c r="S155" s="3">
        <v>18975</v>
      </c>
      <c r="T155" s="3">
        <v>19280</v>
      </c>
      <c r="U155" s="3">
        <v>275</v>
      </c>
      <c r="V155" s="3">
        <v>18975</v>
      </c>
      <c r="W155" s="3">
        <v>18975</v>
      </c>
      <c r="X155" s="3" t="s">
        <v>714</v>
      </c>
      <c r="Y155" s="3" t="s">
        <v>716</v>
      </c>
      <c r="Z155" s="3">
        <v>1</v>
      </c>
      <c r="AA155" s="3">
        <v>100093.13</v>
      </c>
      <c r="AB155" s="3" t="s">
        <v>159</v>
      </c>
      <c r="AC155" s="4" t="s">
        <v>1327</v>
      </c>
    </row>
    <row r="156" spans="1:29" ht="14.25" customHeight="1" x14ac:dyDescent="0.3">
      <c r="A156" s="3" t="s">
        <v>177</v>
      </c>
      <c r="B156" s="3" t="s">
        <v>179</v>
      </c>
      <c r="C156" s="3" t="s">
        <v>297</v>
      </c>
      <c r="D156" s="3" t="s">
        <v>1337</v>
      </c>
      <c r="E156" s="3" t="s">
        <v>205</v>
      </c>
      <c r="F156" s="3" t="s">
        <v>2539</v>
      </c>
      <c r="G156" s="3" t="s">
        <v>137</v>
      </c>
      <c r="H156" s="3" t="s">
        <v>179</v>
      </c>
      <c r="J156" s="3" t="s">
        <v>2540</v>
      </c>
      <c r="K156" s="3" t="s">
        <v>143</v>
      </c>
      <c r="L156" s="3" t="s">
        <v>293</v>
      </c>
      <c r="M156" s="3" t="s">
        <v>146</v>
      </c>
      <c r="N156" s="3" t="s">
        <v>556</v>
      </c>
      <c r="P156" s="3">
        <v>127171.44</v>
      </c>
      <c r="Q156" s="3">
        <v>20916.349999999999</v>
      </c>
      <c r="R156" s="3">
        <v>106255.09</v>
      </c>
      <c r="S156" s="3">
        <v>18975</v>
      </c>
      <c r="T156" s="3">
        <v>19190</v>
      </c>
      <c r="U156" s="3">
        <v>275</v>
      </c>
      <c r="V156" s="3">
        <v>18975</v>
      </c>
      <c r="W156" s="3">
        <v>41832.71</v>
      </c>
      <c r="X156" s="3" t="s">
        <v>714</v>
      </c>
      <c r="Y156" s="3" t="s">
        <v>716</v>
      </c>
      <c r="Z156" s="3">
        <v>1</v>
      </c>
      <c r="AA156" s="3">
        <v>106255.09</v>
      </c>
      <c r="AB156" s="3" t="s">
        <v>159</v>
      </c>
      <c r="AC156" s="4" t="s">
        <v>1336</v>
      </c>
    </row>
    <row r="157" spans="1:29" ht="14.25" customHeight="1" x14ac:dyDescent="0.3">
      <c r="A157" s="3" t="s">
        <v>197</v>
      </c>
      <c r="B157" s="3" t="s">
        <v>198</v>
      </c>
      <c r="C157" s="3" t="s">
        <v>297</v>
      </c>
      <c r="D157" s="3" t="s">
        <v>849</v>
      </c>
      <c r="E157" s="3" t="s">
        <v>205</v>
      </c>
      <c r="F157" s="3" t="s">
        <v>1307</v>
      </c>
      <c r="G157" s="3" t="s">
        <v>137</v>
      </c>
      <c r="H157" s="3" t="s">
        <v>198</v>
      </c>
      <c r="I157" s="3" t="s">
        <v>140</v>
      </c>
      <c r="J157" s="3" t="s">
        <v>2550</v>
      </c>
      <c r="K157" s="3" t="s">
        <v>143</v>
      </c>
      <c r="L157" s="3" t="s">
        <v>390</v>
      </c>
      <c r="M157" s="3" t="s">
        <v>146</v>
      </c>
      <c r="N157" s="3" t="s">
        <v>556</v>
      </c>
      <c r="P157" s="3">
        <v>276097.34000000003</v>
      </c>
      <c r="Q157" s="3">
        <v>33466.339999999997</v>
      </c>
      <c r="R157" s="3">
        <v>242631</v>
      </c>
      <c r="S157" s="3">
        <v>37950</v>
      </c>
      <c r="T157" s="3">
        <v>38430</v>
      </c>
      <c r="U157" s="3">
        <v>550</v>
      </c>
      <c r="V157" s="3">
        <v>37950</v>
      </c>
      <c r="W157" s="3">
        <v>83665.86</v>
      </c>
      <c r="X157" s="3" t="s">
        <v>155</v>
      </c>
      <c r="Y157" s="3" t="s">
        <v>337</v>
      </c>
      <c r="Z157" s="3">
        <v>2</v>
      </c>
      <c r="AA157" s="3">
        <v>242631</v>
      </c>
      <c r="AB157" s="3" t="s">
        <v>159</v>
      </c>
      <c r="AC157" s="4" t="s">
        <v>848</v>
      </c>
    </row>
    <row r="158" spans="1:29" ht="14.25" customHeight="1" x14ac:dyDescent="0.3">
      <c r="A158" s="3" t="s">
        <v>197</v>
      </c>
      <c r="B158" s="3" t="s">
        <v>198</v>
      </c>
      <c r="C158" s="3" t="s">
        <v>212</v>
      </c>
      <c r="D158" s="3" t="s">
        <v>504</v>
      </c>
      <c r="E158" s="3" t="s">
        <v>205</v>
      </c>
      <c r="F158" s="3" t="s">
        <v>2557</v>
      </c>
      <c r="G158" s="3" t="s">
        <v>137</v>
      </c>
      <c r="H158" s="3" t="s">
        <v>198</v>
      </c>
      <c r="I158" s="3" t="s">
        <v>291</v>
      </c>
      <c r="J158" s="3" t="s">
        <v>2559</v>
      </c>
      <c r="K158" s="3" t="s">
        <v>143</v>
      </c>
      <c r="L158" s="3" t="s">
        <v>509</v>
      </c>
      <c r="M158" s="3" t="s">
        <v>146</v>
      </c>
      <c r="N158" s="3" t="s">
        <v>147</v>
      </c>
      <c r="P158" s="3">
        <v>203829.83</v>
      </c>
      <c r="Q158" s="3">
        <v>16733.080000000002</v>
      </c>
      <c r="R158" s="3">
        <v>187096.75</v>
      </c>
      <c r="S158" s="3">
        <v>18975</v>
      </c>
      <c r="T158" s="3">
        <v>19260</v>
      </c>
      <c r="U158" s="3">
        <v>275</v>
      </c>
      <c r="V158" s="3">
        <v>18975</v>
      </c>
      <c r="W158" s="3">
        <v>41832.699999999997</v>
      </c>
      <c r="X158" s="3" t="s">
        <v>238</v>
      </c>
      <c r="Y158" s="3" t="s">
        <v>239</v>
      </c>
      <c r="Z158" s="3">
        <v>1</v>
      </c>
      <c r="AA158" s="3">
        <v>187096.75</v>
      </c>
      <c r="AB158" s="3" t="s">
        <v>159</v>
      </c>
      <c r="AC158" s="4" t="s">
        <v>502</v>
      </c>
    </row>
    <row r="159" spans="1:29" ht="14.25" customHeight="1" x14ac:dyDescent="0.3">
      <c r="A159" s="3" t="s">
        <v>197</v>
      </c>
      <c r="B159" s="3" t="s">
        <v>198</v>
      </c>
      <c r="C159" s="3" t="s">
        <v>212</v>
      </c>
      <c r="D159" s="3" t="s">
        <v>527</v>
      </c>
      <c r="E159" s="3" t="s">
        <v>205</v>
      </c>
      <c r="F159" s="3" t="s">
        <v>2557</v>
      </c>
      <c r="G159" s="3" t="s">
        <v>137</v>
      </c>
      <c r="H159" s="3" t="s">
        <v>198</v>
      </c>
      <c r="I159" s="3" t="s">
        <v>140</v>
      </c>
      <c r="J159" s="3" t="s">
        <v>2571</v>
      </c>
      <c r="K159" s="3" t="s">
        <v>143</v>
      </c>
      <c r="L159" s="3" t="s">
        <v>509</v>
      </c>
      <c r="M159" s="3" t="s">
        <v>146</v>
      </c>
      <c r="N159" s="3" t="s">
        <v>147</v>
      </c>
      <c r="P159" s="3">
        <v>176534</v>
      </c>
      <c r="Q159" s="3">
        <v>16733.080000000002</v>
      </c>
      <c r="R159" s="3">
        <v>159800.92000000001</v>
      </c>
      <c r="S159" s="3">
        <v>18975</v>
      </c>
      <c r="T159" s="3">
        <v>19290</v>
      </c>
      <c r="U159" s="3">
        <v>275</v>
      </c>
      <c r="V159" s="3">
        <v>18975</v>
      </c>
      <c r="W159" s="3">
        <v>41832.699999999997</v>
      </c>
      <c r="X159" s="3" t="s">
        <v>238</v>
      </c>
      <c r="Y159" s="3" t="s">
        <v>239</v>
      </c>
      <c r="Z159" s="3">
        <v>1</v>
      </c>
      <c r="AA159" s="3">
        <v>159800.92000000001</v>
      </c>
      <c r="AB159" s="3" t="s">
        <v>159</v>
      </c>
      <c r="AC159" s="4" t="s">
        <v>525</v>
      </c>
    </row>
    <row r="160" spans="1:29" ht="14.25" customHeight="1" x14ac:dyDescent="0.3">
      <c r="A160" s="3" t="s">
        <v>197</v>
      </c>
      <c r="B160" s="3" t="s">
        <v>198</v>
      </c>
      <c r="C160" s="3" t="s">
        <v>212</v>
      </c>
      <c r="D160" s="3" t="s">
        <v>540</v>
      </c>
      <c r="E160" s="3" t="s">
        <v>205</v>
      </c>
      <c r="F160" s="3" t="s">
        <v>2557</v>
      </c>
      <c r="G160" s="3" t="s">
        <v>137</v>
      </c>
      <c r="H160" s="3" t="s">
        <v>198</v>
      </c>
      <c r="I160" s="3" t="s">
        <v>140</v>
      </c>
      <c r="J160" s="3" t="s">
        <v>2571</v>
      </c>
      <c r="K160" s="3" t="s">
        <v>143</v>
      </c>
      <c r="L160" s="3" t="s">
        <v>509</v>
      </c>
      <c r="M160" s="3" t="s">
        <v>146</v>
      </c>
      <c r="N160" s="3" t="s">
        <v>147</v>
      </c>
      <c r="P160" s="3">
        <v>184858.7</v>
      </c>
      <c r="Q160" s="3">
        <v>16733.080000000002</v>
      </c>
      <c r="R160" s="3">
        <v>168125.62</v>
      </c>
      <c r="S160" s="3">
        <v>18975</v>
      </c>
      <c r="T160" s="3">
        <v>19300</v>
      </c>
      <c r="U160" s="3">
        <v>275</v>
      </c>
      <c r="V160" s="3">
        <v>18975</v>
      </c>
      <c r="W160" s="3">
        <v>41832.699999999997</v>
      </c>
      <c r="X160" s="3" t="s">
        <v>238</v>
      </c>
      <c r="Y160" s="3" t="s">
        <v>239</v>
      </c>
      <c r="Z160" s="3">
        <v>1</v>
      </c>
      <c r="AA160" s="3">
        <v>168125.62</v>
      </c>
      <c r="AB160" s="3" t="s">
        <v>159</v>
      </c>
      <c r="AC160" s="4" t="s">
        <v>539</v>
      </c>
    </row>
    <row r="161" spans="1:29" ht="14.25" customHeight="1" x14ac:dyDescent="0.3">
      <c r="A161" s="3" t="s">
        <v>275</v>
      </c>
      <c r="B161" s="3" t="s">
        <v>276</v>
      </c>
      <c r="C161" s="3" t="s">
        <v>212</v>
      </c>
      <c r="D161" s="3" t="s">
        <v>2352</v>
      </c>
      <c r="E161" s="3" t="s">
        <v>205</v>
      </c>
      <c r="F161" s="3" t="s">
        <v>2583</v>
      </c>
      <c r="G161" s="3" t="s">
        <v>137</v>
      </c>
      <c r="H161" s="3" t="s">
        <v>276</v>
      </c>
      <c r="I161" s="3" t="s">
        <v>291</v>
      </c>
      <c r="J161" s="3" t="s">
        <v>2559</v>
      </c>
      <c r="K161" s="3" t="s">
        <v>143</v>
      </c>
      <c r="L161" s="3" t="s">
        <v>334</v>
      </c>
      <c r="M161" s="3" t="s">
        <v>146</v>
      </c>
      <c r="N161" s="3" t="s">
        <v>147</v>
      </c>
      <c r="P161" s="3">
        <v>205603.93</v>
      </c>
      <c r="Q161" s="3">
        <v>0</v>
      </c>
      <c r="R161" s="3">
        <v>205603.93</v>
      </c>
      <c r="S161" s="3">
        <v>18975</v>
      </c>
      <c r="T161" s="3">
        <v>19230</v>
      </c>
      <c r="U161" s="3">
        <v>275</v>
      </c>
      <c r="V161" s="3">
        <v>18975</v>
      </c>
      <c r="W161" s="3">
        <v>41832.701999999997</v>
      </c>
      <c r="X161" s="3" t="s">
        <v>2329</v>
      </c>
      <c r="Y161" s="3" t="s">
        <v>2328</v>
      </c>
      <c r="Z161" s="3">
        <v>9</v>
      </c>
      <c r="AA161" s="3">
        <v>205603.93</v>
      </c>
      <c r="AB161" s="3" t="s">
        <v>159</v>
      </c>
      <c r="AC161" s="4" t="s">
        <v>2350</v>
      </c>
    </row>
    <row r="162" spans="1:29" ht="14.25" customHeight="1" x14ac:dyDescent="0.3">
      <c r="A162" s="3" t="s">
        <v>197</v>
      </c>
      <c r="B162" s="3" t="s">
        <v>198</v>
      </c>
      <c r="C162" s="3" t="s">
        <v>297</v>
      </c>
      <c r="D162" s="3" t="s">
        <v>760</v>
      </c>
      <c r="E162" s="3" t="s">
        <v>205</v>
      </c>
      <c r="F162" s="3" t="s">
        <v>2593</v>
      </c>
      <c r="G162" s="3" t="s">
        <v>137</v>
      </c>
      <c r="H162" s="3" t="s">
        <v>198</v>
      </c>
      <c r="J162" s="3" t="s">
        <v>2595</v>
      </c>
      <c r="K162" s="3" t="s">
        <v>143</v>
      </c>
      <c r="L162" s="3" t="s">
        <v>390</v>
      </c>
      <c r="M162" s="3" t="s">
        <v>146</v>
      </c>
      <c r="N162" s="3" t="s">
        <v>556</v>
      </c>
      <c r="P162" s="3">
        <v>59630.61</v>
      </c>
      <c r="Q162" s="3">
        <v>4259.33</v>
      </c>
      <c r="R162" s="3">
        <v>55371.28</v>
      </c>
      <c r="S162" s="3">
        <v>9660</v>
      </c>
      <c r="T162" s="3">
        <v>9730</v>
      </c>
      <c r="U162" s="3">
        <v>140</v>
      </c>
      <c r="V162" s="3">
        <v>9660</v>
      </c>
      <c r="W162" s="3">
        <v>21296.648000000001</v>
      </c>
      <c r="X162" s="3" t="s">
        <v>155</v>
      </c>
      <c r="Y162" s="3" t="s">
        <v>337</v>
      </c>
      <c r="Z162" s="3">
        <v>1</v>
      </c>
      <c r="AA162" s="3">
        <v>55371.28</v>
      </c>
      <c r="AB162" s="3" t="s">
        <v>159</v>
      </c>
      <c r="AC162" s="4" t="s">
        <v>757</v>
      </c>
    </row>
    <row r="163" spans="1:29" ht="14.25" customHeight="1" x14ac:dyDescent="0.3">
      <c r="A163" s="3" t="s">
        <v>303</v>
      </c>
      <c r="B163" s="3" t="s">
        <v>2383</v>
      </c>
      <c r="C163" s="3" t="s">
        <v>212</v>
      </c>
      <c r="D163" s="3" t="s">
        <v>305</v>
      </c>
      <c r="E163" s="3" t="s">
        <v>205</v>
      </c>
      <c r="F163" s="3" t="s">
        <v>2605</v>
      </c>
      <c r="G163" s="3" t="s">
        <v>137</v>
      </c>
      <c r="H163" s="3" t="s">
        <v>2383</v>
      </c>
      <c r="I163" s="3" t="s">
        <v>140</v>
      </c>
      <c r="J163" s="3" t="s">
        <v>2607</v>
      </c>
      <c r="K163" s="3" t="s">
        <v>143</v>
      </c>
      <c r="L163" s="3" t="s">
        <v>293</v>
      </c>
      <c r="M163" s="3" t="s">
        <v>146</v>
      </c>
      <c r="N163" s="3" t="s">
        <v>147</v>
      </c>
      <c r="O163" s="3" t="s">
        <v>335</v>
      </c>
      <c r="P163" s="3">
        <v>155062.32</v>
      </c>
      <c r="Q163" s="3">
        <v>3864</v>
      </c>
      <c r="R163" s="3">
        <v>151198.32</v>
      </c>
      <c r="S163" s="3">
        <v>19320</v>
      </c>
      <c r="T163" s="3">
        <v>19520</v>
      </c>
      <c r="U163" s="3">
        <v>280</v>
      </c>
      <c r="V163" s="3">
        <v>19320</v>
      </c>
      <c r="W163" s="3">
        <v>19320</v>
      </c>
      <c r="X163" s="3" t="s">
        <v>155</v>
      </c>
      <c r="Y163" s="3" t="s">
        <v>337</v>
      </c>
      <c r="Z163" s="3">
        <v>1</v>
      </c>
      <c r="AA163" s="3">
        <v>151198.32</v>
      </c>
      <c r="AB163" s="3" t="s">
        <v>159</v>
      </c>
      <c r="AC163" s="4" t="s">
        <v>2609</v>
      </c>
    </row>
    <row r="164" spans="1:29" ht="14.25" customHeight="1" x14ac:dyDescent="0.3">
      <c r="A164" s="3" t="s">
        <v>197</v>
      </c>
      <c r="B164" s="3" t="s">
        <v>198</v>
      </c>
      <c r="C164" s="3" t="s">
        <v>297</v>
      </c>
      <c r="D164" s="3" t="s">
        <v>726</v>
      </c>
      <c r="E164" s="3" t="s">
        <v>205</v>
      </c>
      <c r="F164" s="3" t="s">
        <v>2613</v>
      </c>
      <c r="G164" s="3" t="s">
        <v>137</v>
      </c>
      <c r="H164" s="3" t="s">
        <v>198</v>
      </c>
      <c r="I164" s="3" t="s">
        <v>140</v>
      </c>
      <c r="J164" s="3" t="s">
        <v>2615</v>
      </c>
      <c r="K164" s="3" t="s">
        <v>143</v>
      </c>
      <c r="L164" s="3" t="s">
        <v>390</v>
      </c>
      <c r="M164" s="3" t="s">
        <v>146</v>
      </c>
      <c r="N164" s="3" t="s">
        <v>556</v>
      </c>
      <c r="P164" s="3">
        <v>269140.24</v>
      </c>
      <c r="Q164" s="3">
        <v>0</v>
      </c>
      <c r="R164" s="3">
        <v>269140.24</v>
      </c>
      <c r="S164" s="3">
        <v>40000</v>
      </c>
      <c r="T164" s="3">
        <v>40220</v>
      </c>
      <c r="U164" s="3">
        <v>40</v>
      </c>
      <c r="V164" s="3">
        <v>40000</v>
      </c>
      <c r="W164" s="3">
        <v>88184.876000000004</v>
      </c>
      <c r="X164" s="3" t="s">
        <v>155</v>
      </c>
      <c r="Y164" s="3" t="s">
        <v>337</v>
      </c>
      <c r="Z164" s="3">
        <v>2</v>
      </c>
      <c r="AA164" s="3">
        <v>269140.24</v>
      </c>
      <c r="AB164" s="3" t="s">
        <v>159</v>
      </c>
      <c r="AC164" s="4" t="s">
        <v>724</v>
      </c>
    </row>
    <row r="165" spans="1:29" ht="14.25" customHeight="1" x14ac:dyDescent="0.3">
      <c r="A165" s="3" t="s">
        <v>197</v>
      </c>
      <c r="B165" s="3" t="s">
        <v>198</v>
      </c>
      <c r="C165" s="3" t="s">
        <v>212</v>
      </c>
      <c r="D165" s="3" t="s">
        <v>590</v>
      </c>
      <c r="E165" s="3" t="s">
        <v>205</v>
      </c>
      <c r="F165" s="3" t="s">
        <v>2626</v>
      </c>
      <c r="G165" s="3" t="s">
        <v>137</v>
      </c>
      <c r="H165" s="3" t="s">
        <v>198</v>
      </c>
      <c r="J165" s="3" t="s">
        <v>2627</v>
      </c>
      <c r="K165" s="3" t="s">
        <v>143</v>
      </c>
      <c r="L165" s="3" t="s">
        <v>293</v>
      </c>
      <c r="M165" s="3" t="s">
        <v>146</v>
      </c>
      <c r="N165" s="3" t="s">
        <v>147</v>
      </c>
      <c r="O165" s="3" t="s">
        <v>335</v>
      </c>
      <c r="P165" s="3">
        <v>177788.98</v>
      </c>
      <c r="Q165" s="3">
        <v>14641.45</v>
      </c>
      <c r="R165" s="3">
        <v>163147.535</v>
      </c>
      <c r="S165" s="3">
        <v>18975</v>
      </c>
      <c r="T165" s="3">
        <v>19270</v>
      </c>
      <c r="U165" s="3">
        <v>275</v>
      </c>
      <c r="V165" s="3">
        <v>18975</v>
      </c>
      <c r="W165" s="3">
        <v>41832.701000000001</v>
      </c>
      <c r="X165" s="3" t="s">
        <v>155</v>
      </c>
      <c r="Y165" s="3" t="s">
        <v>337</v>
      </c>
      <c r="Z165" s="3">
        <v>1</v>
      </c>
      <c r="AA165" s="3">
        <v>163147.54</v>
      </c>
      <c r="AB165" s="3" t="s">
        <v>159</v>
      </c>
      <c r="AC165" s="4" t="s">
        <v>587</v>
      </c>
    </row>
    <row r="166" spans="1:29" ht="14.25" customHeight="1" x14ac:dyDescent="0.3">
      <c r="A166" s="3" t="s">
        <v>275</v>
      </c>
      <c r="B166" s="3" t="s">
        <v>276</v>
      </c>
      <c r="C166" s="3" t="s">
        <v>212</v>
      </c>
      <c r="D166" s="3" t="s">
        <v>2375</v>
      </c>
      <c r="E166" s="3" t="s">
        <v>205</v>
      </c>
      <c r="F166" s="3" t="s">
        <v>2636</v>
      </c>
      <c r="G166" s="3" t="s">
        <v>137</v>
      </c>
      <c r="H166" s="3" t="s">
        <v>276</v>
      </c>
      <c r="I166" s="3" t="s">
        <v>140</v>
      </c>
      <c r="J166" s="3" t="s">
        <v>2607</v>
      </c>
      <c r="K166" s="3" t="s">
        <v>143</v>
      </c>
      <c r="L166" s="3" t="s">
        <v>2637</v>
      </c>
      <c r="M166" s="3" t="s">
        <v>146</v>
      </c>
      <c r="N166" s="3" t="s">
        <v>147</v>
      </c>
      <c r="P166" s="3">
        <v>181491.18</v>
      </c>
      <c r="Q166" s="3">
        <v>0</v>
      </c>
      <c r="R166" s="3">
        <v>181491.18</v>
      </c>
      <c r="S166" s="3">
        <v>18975</v>
      </c>
      <c r="T166" s="3">
        <v>19310</v>
      </c>
      <c r="U166" s="3">
        <v>275</v>
      </c>
      <c r="V166" s="3">
        <v>18975</v>
      </c>
      <c r="W166" s="3">
        <v>41832.701999999997</v>
      </c>
      <c r="X166" s="3" t="s">
        <v>2329</v>
      </c>
      <c r="Y166" s="3" t="s">
        <v>2328</v>
      </c>
      <c r="Z166" s="3">
        <v>1</v>
      </c>
      <c r="AA166" s="3">
        <v>181491.18</v>
      </c>
      <c r="AB166" s="3" t="s">
        <v>159</v>
      </c>
      <c r="AC166" s="4" t="s">
        <v>2373</v>
      </c>
    </row>
    <row r="167" spans="1:29" ht="14.25" customHeight="1" x14ac:dyDescent="0.3">
      <c r="A167" s="3" t="s">
        <v>197</v>
      </c>
      <c r="B167" s="3" t="s">
        <v>198</v>
      </c>
      <c r="C167" s="3" t="s">
        <v>212</v>
      </c>
      <c r="D167" s="3" t="s">
        <v>559</v>
      </c>
      <c r="E167" s="3" t="s">
        <v>205</v>
      </c>
      <c r="F167" s="3" t="s">
        <v>1958</v>
      </c>
      <c r="G167" s="3" t="s">
        <v>137</v>
      </c>
      <c r="H167" s="3" t="s">
        <v>198</v>
      </c>
      <c r="J167" s="3" t="s">
        <v>2650</v>
      </c>
      <c r="K167" s="3" t="s">
        <v>143</v>
      </c>
      <c r="L167" s="3" t="s">
        <v>509</v>
      </c>
      <c r="M167" s="3" t="s">
        <v>146</v>
      </c>
      <c r="N167" s="3" t="s">
        <v>147</v>
      </c>
      <c r="P167" s="3">
        <v>123824.59</v>
      </c>
      <c r="Q167" s="3">
        <v>54382.71</v>
      </c>
      <c r="R167" s="3">
        <v>69441.88</v>
      </c>
      <c r="S167" s="3">
        <v>18975</v>
      </c>
      <c r="T167" s="3">
        <v>19280</v>
      </c>
      <c r="U167" s="3">
        <v>275</v>
      </c>
      <c r="V167" s="3">
        <v>18975</v>
      </c>
      <c r="W167" s="3">
        <v>18975</v>
      </c>
      <c r="X167" s="3" t="s">
        <v>238</v>
      </c>
      <c r="Y167" s="3" t="s">
        <v>239</v>
      </c>
      <c r="Z167" s="3">
        <v>1</v>
      </c>
      <c r="AA167" s="3">
        <v>69441.88</v>
      </c>
      <c r="AB167" s="3" t="s">
        <v>159</v>
      </c>
      <c r="AC167" s="4" t="s">
        <v>557</v>
      </c>
    </row>
    <row r="168" spans="1:29" ht="14.25" customHeight="1" x14ac:dyDescent="0.3">
      <c r="A168" s="3" t="s">
        <v>197</v>
      </c>
      <c r="B168" s="3" t="s">
        <v>198</v>
      </c>
      <c r="C168" s="3" t="s">
        <v>297</v>
      </c>
      <c r="D168" s="3" t="s">
        <v>744</v>
      </c>
      <c r="E168" s="3" t="s">
        <v>205</v>
      </c>
      <c r="F168" s="3" t="s">
        <v>2662</v>
      </c>
      <c r="G168" s="3" t="s">
        <v>137</v>
      </c>
      <c r="H168" s="3" t="s">
        <v>198</v>
      </c>
      <c r="J168" s="3" t="s">
        <v>2663</v>
      </c>
      <c r="K168" s="3" t="s">
        <v>143</v>
      </c>
      <c r="L168" s="3" t="s">
        <v>390</v>
      </c>
      <c r="M168" s="3" t="s">
        <v>146</v>
      </c>
      <c r="N168" s="3" t="s">
        <v>556</v>
      </c>
      <c r="P168" s="3">
        <v>128421.43</v>
      </c>
      <c r="Q168" s="3">
        <v>25254.38</v>
      </c>
      <c r="R168" s="3">
        <v>103167.046</v>
      </c>
      <c r="S168" s="3">
        <v>19092</v>
      </c>
      <c r="T168" s="3">
        <v>19230</v>
      </c>
      <c r="U168" s="3">
        <v>468</v>
      </c>
      <c r="V168" s="3">
        <v>19092</v>
      </c>
      <c r="W168" s="3">
        <v>42090.641000000003</v>
      </c>
      <c r="X168" s="3" t="s">
        <v>155</v>
      </c>
      <c r="Y168" s="3" t="s">
        <v>337</v>
      </c>
      <c r="Z168" s="3">
        <v>2</v>
      </c>
      <c r="AA168" s="3">
        <v>103167.05</v>
      </c>
      <c r="AB168" s="3" t="s">
        <v>159</v>
      </c>
      <c r="AC168" s="4" t="s">
        <v>741</v>
      </c>
    </row>
    <row r="169" spans="1:29" ht="14.25" customHeight="1" x14ac:dyDescent="0.3">
      <c r="A169" s="3" t="s">
        <v>197</v>
      </c>
      <c r="B169" s="3" t="s">
        <v>198</v>
      </c>
      <c r="C169" s="3" t="s">
        <v>212</v>
      </c>
      <c r="D169" s="3" t="s">
        <v>568</v>
      </c>
      <c r="E169" s="3" t="s">
        <v>205</v>
      </c>
      <c r="F169" s="3" t="s">
        <v>2673</v>
      </c>
      <c r="G169" s="3" t="s">
        <v>137</v>
      </c>
      <c r="H169" s="3" t="s">
        <v>198</v>
      </c>
      <c r="J169" s="3" t="s">
        <v>2674</v>
      </c>
      <c r="K169" s="3" t="s">
        <v>143</v>
      </c>
      <c r="L169" s="3" t="s">
        <v>509</v>
      </c>
      <c r="M169" s="3" t="s">
        <v>146</v>
      </c>
      <c r="N169" s="3" t="s">
        <v>147</v>
      </c>
      <c r="P169" s="3">
        <v>201668.19</v>
      </c>
      <c r="Q169" s="3">
        <v>29012.38</v>
      </c>
      <c r="R169" s="3">
        <v>172655.807</v>
      </c>
      <c r="S169" s="3">
        <v>19092</v>
      </c>
      <c r="T169" s="3">
        <v>19410</v>
      </c>
      <c r="U169" s="3">
        <v>468</v>
      </c>
      <c r="V169" s="3">
        <v>19092</v>
      </c>
      <c r="W169" s="3">
        <v>42090.641000000003</v>
      </c>
      <c r="X169" s="3" t="s">
        <v>238</v>
      </c>
      <c r="Y169" s="3" t="s">
        <v>239</v>
      </c>
      <c r="Z169" s="3">
        <v>2</v>
      </c>
      <c r="AA169" s="3">
        <v>172655.81</v>
      </c>
      <c r="AB169" s="3" t="s">
        <v>159</v>
      </c>
      <c r="AC169" s="4" t="s">
        <v>566</v>
      </c>
    </row>
    <row r="170" spans="1:29" ht="14.25" customHeight="1" x14ac:dyDescent="0.3">
      <c r="A170" s="3" t="s">
        <v>197</v>
      </c>
      <c r="B170" s="3" t="s">
        <v>198</v>
      </c>
      <c r="C170" s="3" t="s">
        <v>297</v>
      </c>
      <c r="D170" s="3" t="s">
        <v>327</v>
      </c>
      <c r="E170" s="3" t="s">
        <v>205</v>
      </c>
      <c r="F170" s="3" t="s">
        <v>2682</v>
      </c>
      <c r="G170" s="3" t="s">
        <v>137</v>
      </c>
      <c r="H170" s="3" t="s">
        <v>198</v>
      </c>
      <c r="I170" s="3" t="s">
        <v>140</v>
      </c>
      <c r="J170" s="3" t="s">
        <v>2684</v>
      </c>
      <c r="K170" s="3" t="s">
        <v>143</v>
      </c>
      <c r="L170" s="3" t="s">
        <v>390</v>
      </c>
      <c r="M170" s="3" t="s">
        <v>146</v>
      </c>
      <c r="N170" s="3" t="s">
        <v>147</v>
      </c>
      <c r="P170" s="3">
        <v>146414.45000000001</v>
      </c>
      <c r="Q170" s="3">
        <v>0</v>
      </c>
      <c r="R170" s="3">
        <v>146414.45000000001</v>
      </c>
      <c r="S170" s="3">
        <v>18975</v>
      </c>
      <c r="T170" s="3">
        <v>19240</v>
      </c>
      <c r="U170" s="3">
        <v>275</v>
      </c>
      <c r="V170" s="3">
        <v>18975</v>
      </c>
      <c r="W170" s="3">
        <v>41832.701000000001</v>
      </c>
      <c r="X170" s="3" t="s">
        <v>772</v>
      </c>
      <c r="Y170" s="3" t="s">
        <v>775</v>
      </c>
      <c r="Z170" s="3">
        <v>1</v>
      </c>
      <c r="AA170" s="3">
        <v>146414.45000000001</v>
      </c>
      <c r="AB170" s="3" t="s">
        <v>159</v>
      </c>
      <c r="AC170" s="4" t="s">
        <v>325</v>
      </c>
    </row>
    <row r="171" spans="1:29" ht="14.25" customHeight="1" x14ac:dyDescent="0.3">
      <c r="A171" s="3" t="s">
        <v>275</v>
      </c>
      <c r="B171" s="3" t="s">
        <v>276</v>
      </c>
      <c r="C171" s="3" t="s">
        <v>297</v>
      </c>
      <c r="D171" s="3" t="s">
        <v>279</v>
      </c>
      <c r="E171" s="3" t="s">
        <v>205</v>
      </c>
      <c r="F171" s="3" t="s">
        <v>2693</v>
      </c>
      <c r="G171" s="3" t="s">
        <v>137</v>
      </c>
      <c r="H171" s="3" t="s">
        <v>276</v>
      </c>
      <c r="J171" s="3" t="s">
        <v>2694</v>
      </c>
      <c r="K171" s="3" t="s">
        <v>143</v>
      </c>
      <c r="L171" s="3" t="s">
        <v>390</v>
      </c>
      <c r="M171" s="3" t="s">
        <v>146</v>
      </c>
      <c r="N171" s="3" t="s">
        <v>294</v>
      </c>
      <c r="P171" s="3">
        <v>94922.15</v>
      </c>
      <c r="Q171" s="3">
        <v>0</v>
      </c>
      <c r="R171" s="3">
        <v>94922.15</v>
      </c>
      <c r="S171" s="3">
        <v>15870</v>
      </c>
      <c r="T171" s="3">
        <v>16130</v>
      </c>
      <c r="U171" s="3">
        <v>230</v>
      </c>
      <c r="V171" s="3">
        <v>15870</v>
      </c>
      <c r="W171" s="3">
        <v>34987.33</v>
      </c>
      <c r="X171" s="3" t="s">
        <v>155</v>
      </c>
      <c r="Y171" s="3" t="s">
        <v>337</v>
      </c>
      <c r="Z171" s="3">
        <v>4</v>
      </c>
      <c r="AA171" s="3">
        <v>94922.15</v>
      </c>
      <c r="AB171" s="3" t="s">
        <v>159</v>
      </c>
      <c r="AC171" s="4" t="s">
        <v>2312</v>
      </c>
    </row>
    <row r="172" spans="1:29" ht="14.25" customHeight="1" x14ac:dyDescent="0.3">
      <c r="A172" s="3" t="s">
        <v>197</v>
      </c>
      <c r="B172" s="3" t="s">
        <v>198</v>
      </c>
      <c r="C172" s="3" t="s">
        <v>297</v>
      </c>
      <c r="D172" s="3" t="s">
        <v>271</v>
      </c>
      <c r="E172" s="3" t="s">
        <v>205</v>
      </c>
      <c r="F172" s="3" t="s">
        <v>2288</v>
      </c>
      <c r="G172" s="3" t="s">
        <v>137</v>
      </c>
      <c r="H172" s="3" t="s">
        <v>198</v>
      </c>
      <c r="I172" s="3" t="s">
        <v>140</v>
      </c>
      <c r="J172" s="3" t="s">
        <v>2702</v>
      </c>
      <c r="K172" s="3" t="s">
        <v>143</v>
      </c>
      <c r="L172" s="3" t="s">
        <v>390</v>
      </c>
      <c r="M172" s="3" t="s">
        <v>146</v>
      </c>
      <c r="N172" s="3" t="s">
        <v>556</v>
      </c>
      <c r="P172" s="3">
        <v>143388.60999999999</v>
      </c>
      <c r="Q172" s="3">
        <v>26455.46</v>
      </c>
      <c r="R172" s="3">
        <v>116933.148</v>
      </c>
      <c r="S172" s="3">
        <v>20000</v>
      </c>
      <c r="T172" s="3">
        <v>20070</v>
      </c>
      <c r="U172" s="3">
        <v>20</v>
      </c>
      <c r="V172" s="3">
        <v>20000</v>
      </c>
      <c r="W172" s="3">
        <v>44092.438000000002</v>
      </c>
      <c r="X172" s="3" t="s">
        <v>155</v>
      </c>
      <c r="Y172" s="3" t="s">
        <v>337</v>
      </c>
      <c r="Z172" s="3">
        <v>1</v>
      </c>
      <c r="AA172" s="3">
        <v>116933.15</v>
      </c>
      <c r="AB172" s="3" t="s">
        <v>159</v>
      </c>
      <c r="AC172" s="4" t="s">
        <v>266</v>
      </c>
    </row>
    <row r="173" spans="1:29" ht="14.25" customHeight="1" x14ac:dyDescent="0.3">
      <c r="A173" s="3" t="s">
        <v>152</v>
      </c>
      <c r="B173" s="3" t="s">
        <v>153</v>
      </c>
      <c r="C173" s="3" t="s">
        <v>212</v>
      </c>
      <c r="D173" s="3" t="s">
        <v>254</v>
      </c>
      <c r="E173" s="3" t="s">
        <v>132</v>
      </c>
      <c r="F173" s="3" t="s">
        <v>270</v>
      </c>
      <c r="G173" s="3" t="s">
        <v>137</v>
      </c>
      <c r="H173" s="3" t="s">
        <v>153</v>
      </c>
      <c r="Z173" s="3">
        <v>1</v>
      </c>
      <c r="AA173" s="3">
        <v>124241.88</v>
      </c>
      <c r="AB173" s="3" t="s">
        <v>2711</v>
      </c>
      <c r="AC173" s="4" t="s">
        <v>278</v>
      </c>
    </row>
    <row r="174" spans="1:29" ht="14.25" customHeight="1" x14ac:dyDescent="0.3">
      <c r="A174" s="3" t="s">
        <v>210</v>
      </c>
      <c r="B174" s="3" t="s">
        <v>211</v>
      </c>
      <c r="C174" s="3" t="s">
        <v>212</v>
      </c>
      <c r="D174" s="3" t="s">
        <v>411</v>
      </c>
      <c r="E174" s="3" t="s">
        <v>132</v>
      </c>
      <c r="F174" s="3" t="s">
        <v>424</v>
      </c>
      <c r="G174" s="3" t="s">
        <v>137</v>
      </c>
      <c r="H174" s="3" t="s">
        <v>211</v>
      </c>
      <c r="Z174" s="3">
        <v>1</v>
      </c>
      <c r="AA174" s="3">
        <v>162006.70000000001</v>
      </c>
      <c r="AB174" s="3" t="s">
        <v>2711</v>
      </c>
      <c r="AC174" s="4" t="s">
        <v>428</v>
      </c>
    </row>
    <row r="175" spans="1:29" ht="14.25" customHeight="1" x14ac:dyDescent="0.3">
      <c r="A175" s="3" t="s">
        <v>241</v>
      </c>
      <c r="B175" s="3" t="s">
        <v>242</v>
      </c>
      <c r="C175" s="3" t="s">
        <v>97</v>
      </c>
      <c r="D175" s="3" t="s">
        <v>245</v>
      </c>
      <c r="E175" s="3" t="s">
        <v>132</v>
      </c>
      <c r="F175" s="3" t="s">
        <v>484</v>
      </c>
      <c r="G175" s="3" t="s">
        <v>137</v>
      </c>
      <c r="H175" s="3" t="s">
        <v>242</v>
      </c>
      <c r="Z175" s="3">
        <v>1</v>
      </c>
      <c r="AA175" s="3">
        <v>76135.47</v>
      </c>
      <c r="AB175" s="3" t="s">
        <v>2711</v>
      </c>
      <c r="AC175" s="4" t="s">
        <v>488</v>
      </c>
    </row>
    <row r="176" spans="1:29" ht="14.25" customHeight="1" x14ac:dyDescent="0.3">
      <c r="A176" s="3" t="s">
        <v>284</v>
      </c>
      <c r="B176" s="3" t="s">
        <v>285</v>
      </c>
      <c r="C176" s="3" t="s">
        <v>212</v>
      </c>
      <c r="D176" s="3" t="s">
        <v>511</v>
      </c>
      <c r="E176" s="3" t="s">
        <v>205</v>
      </c>
      <c r="F176" s="3" t="s">
        <v>519</v>
      </c>
      <c r="G176" s="3" t="s">
        <v>137</v>
      </c>
      <c r="H176" s="3" t="s">
        <v>285</v>
      </c>
      <c r="Z176" s="3">
        <v>1</v>
      </c>
      <c r="AA176" s="3">
        <v>218209.28</v>
      </c>
      <c r="AB176" s="3" t="s">
        <v>2711</v>
      </c>
      <c r="AC176" s="4" t="s">
        <v>522</v>
      </c>
    </row>
    <row r="177" spans="1:29" ht="14.25" customHeight="1" x14ac:dyDescent="0.3">
      <c r="A177" s="3" t="s">
        <v>257</v>
      </c>
      <c r="B177" s="3" t="s">
        <v>260</v>
      </c>
      <c r="C177" s="3" t="s">
        <v>97</v>
      </c>
      <c r="D177" s="3" t="s">
        <v>263</v>
      </c>
      <c r="E177" s="3" t="s">
        <v>132</v>
      </c>
      <c r="F177" s="3" t="s">
        <v>548</v>
      </c>
      <c r="G177" s="3" t="s">
        <v>137</v>
      </c>
      <c r="H177" s="3" t="s">
        <v>260</v>
      </c>
      <c r="Z177" s="3">
        <v>1</v>
      </c>
      <c r="AA177" s="3">
        <v>153362.85999999999</v>
      </c>
      <c r="AB177" s="3" t="s">
        <v>2711</v>
      </c>
      <c r="AC177" s="4" t="s">
        <v>551</v>
      </c>
    </row>
    <row r="178" spans="1:29" ht="14.25" customHeight="1" x14ac:dyDescent="0.3">
      <c r="A178" s="3" t="s">
        <v>217</v>
      </c>
      <c r="B178" s="3" t="s">
        <v>218</v>
      </c>
      <c r="C178" s="3" t="s">
        <v>212</v>
      </c>
      <c r="D178" s="3" t="s">
        <v>631</v>
      </c>
      <c r="E178" s="3" t="s">
        <v>132</v>
      </c>
      <c r="F178" s="3" t="s">
        <v>636</v>
      </c>
      <c r="G178" s="3" t="s">
        <v>137</v>
      </c>
      <c r="H178" s="3" t="s">
        <v>218</v>
      </c>
      <c r="Z178" s="3">
        <v>1</v>
      </c>
      <c r="AA178" s="3">
        <v>389046.245</v>
      </c>
      <c r="AB178" s="3" t="s">
        <v>2711</v>
      </c>
      <c r="AC178" s="4" t="s">
        <v>643</v>
      </c>
    </row>
    <row r="179" spans="1:29" ht="14.25" customHeight="1" x14ac:dyDescent="0.3">
      <c r="A179" s="3" t="s">
        <v>227</v>
      </c>
      <c r="B179" s="3" t="s">
        <v>228</v>
      </c>
      <c r="C179" s="3" t="s">
        <v>97</v>
      </c>
      <c r="D179" s="3" t="s">
        <v>657</v>
      </c>
      <c r="E179" s="3" t="s">
        <v>132</v>
      </c>
      <c r="F179" s="3" t="s">
        <v>660</v>
      </c>
      <c r="G179" s="3" t="s">
        <v>137</v>
      </c>
      <c r="H179" s="3" t="s">
        <v>228</v>
      </c>
      <c r="Z179" s="3">
        <v>1</v>
      </c>
      <c r="AA179" s="3">
        <v>128891.29</v>
      </c>
      <c r="AB179" s="3" t="s">
        <v>2711</v>
      </c>
      <c r="AC179" s="4" t="s">
        <v>664</v>
      </c>
    </row>
    <row r="180" spans="1:29" ht="14.25" customHeight="1" x14ac:dyDescent="0.3">
      <c r="A180" s="3" t="s">
        <v>152</v>
      </c>
      <c r="B180" s="3" t="s">
        <v>153</v>
      </c>
      <c r="C180" s="3" t="s">
        <v>97</v>
      </c>
      <c r="D180" s="3" t="s">
        <v>768</v>
      </c>
      <c r="E180" s="3" t="s">
        <v>132</v>
      </c>
      <c r="F180" s="3" t="s">
        <v>773</v>
      </c>
      <c r="G180" s="3" t="s">
        <v>137</v>
      </c>
      <c r="H180" s="3" t="s">
        <v>153</v>
      </c>
      <c r="Z180" s="3">
        <v>1</v>
      </c>
      <c r="AA180" s="3">
        <v>134415</v>
      </c>
      <c r="AB180" s="3" t="s">
        <v>2711</v>
      </c>
      <c r="AC180" s="4" t="s">
        <v>777</v>
      </c>
    </row>
    <row r="181" spans="1:29" ht="14.25" customHeight="1" x14ac:dyDescent="0.3">
      <c r="A181" s="3" t="s">
        <v>29</v>
      </c>
      <c r="B181" s="3" t="s">
        <v>95</v>
      </c>
      <c r="C181" s="3" t="s">
        <v>212</v>
      </c>
      <c r="D181" s="3" t="s">
        <v>813</v>
      </c>
      <c r="E181" s="3" t="s">
        <v>132</v>
      </c>
      <c r="F181" s="3" t="s">
        <v>816</v>
      </c>
      <c r="G181" s="3" t="s">
        <v>137</v>
      </c>
      <c r="H181" s="3" t="s">
        <v>95</v>
      </c>
      <c r="Z181" s="3">
        <v>1</v>
      </c>
      <c r="AA181" s="3">
        <v>163900.56</v>
      </c>
      <c r="AB181" s="3" t="s">
        <v>2711</v>
      </c>
      <c r="AC181" s="4" t="s">
        <v>820</v>
      </c>
    </row>
    <row r="182" spans="1:29" ht="14.25" customHeight="1" x14ac:dyDescent="0.3">
      <c r="A182" s="3" t="s">
        <v>210</v>
      </c>
      <c r="B182" s="3" t="s">
        <v>211</v>
      </c>
      <c r="C182" s="3" t="s">
        <v>212</v>
      </c>
      <c r="D182" s="3" t="s">
        <v>950</v>
      </c>
      <c r="E182" s="3" t="s">
        <v>132</v>
      </c>
      <c r="F182" s="3" t="s">
        <v>424</v>
      </c>
      <c r="G182" s="3" t="s">
        <v>137</v>
      </c>
      <c r="H182" s="3" t="s">
        <v>211</v>
      </c>
      <c r="Z182" s="3">
        <v>1</v>
      </c>
      <c r="AA182" s="3">
        <v>175697.41</v>
      </c>
      <c r="AB182" s="3" t="s">
        <v>2711</v>
      </c>
      <c r="AC182" s="4" t="s">
        <v>954</v>
      </c>
    </row>
    <row r="183" spans="1:29" ht="14.25" customHeight="1" x14ac:dyDescent="0.3">
      <c r="A183" s="3" t="s">
        <v>29</v>
      </c>
      <c r="B183" s="3" t="s">
        <v>95</v>
      </c>
      <c r="C183" s="3" t="s">
        <v>212</v>
      </c>
      <c r="D183" s="3" t="s">
        <v>964</v>
      </c>
      <c r="E183" s="3" t="s">
        <v>132</v>
      </c>
      <c r="F183" s="3" t="s">
        <v>927</v>
      </c>
      <c r="G183" s="3" t="s">
        <v>137</v>
      </c>
      <c r="H183" s="3" t="s">
        <v>95</v>
      </c>
      <c r="Z183" s="3">
        <v>1</v>
      </c>
      <c r="AA183" s="3">
        <v>301271.54800000001</v>
      </c>
      <c r="AB183" s="3" t="s">
        <v>2711</v>
      </c>
      <c r="AC183" s="4" t="s">
        <v>968</v>
      </c>
    </row>
    <row r="184" spans="1:29" ht="14.25" customHeight="1" x14ac:dyDescent="0.3">
      <c r="A184" s="3" t="s">
        <v>29</v>
      </c>
      <c r="B184" s="3" t="s">
        <v>95</v>
      </c>
      <c r="C184" s="3" t="s">
        <v>212</v>
      </c>
      <c r="D184" s="3" t="s">
        <v>984</v>
      </c>
      <c r="E184" s="3" t="s">
        <v>132</v>
      </c>
      <c r="F184" s="3" t="s">
        <v>1263</v>
      </c>
      <c r="G184" s="3" t="s">
        <v>137</v>
      </c>
      <c r="H184" s="3" t="s">
        <v>95</v>
      </c>
      <c r="Z184" s="3">
        <v>1</v>
      </c>
      <c r="AA184" s="3">
        <v>148025.04</v>
      </c>
      <c r="AB184" s="3" t="s">
        <v>2711</v>
      </c>
      <c r="AC184" s="4" t="s">
        <v>987</v>
      </c>
    </row>
    <row r="185" spans="1:29" ht="14.25" customHeight="1" x14ac:dyDescent="0.3">
      <c r="A185" s="3" t="s">
        <v>152</v>
      </c>
      <c r="B185" s="3" t="s">
        <v>153</v>
      </c>
      <c r="C185" s="3" t="s">
        <v>212</v>
      </c>
      <c r="D185" s="3" t="s">
        <v>993</v>
      </c>
      <c r="E185" s="3" t="s">
        <v>132</v>
      </c>
      <c r="F185" s="3" t="s">
        <v>944</v>
      </c>
      <c r="G185" s="3" t="s">
        <v>137</v>
      </c>
      <c r="H185" s="3" t="s">
        <v>153</v>
      </c>
      <c r="Z185" s="3">
        <v>1</v>
      </c>
      <c r="AA185" s="3">
        <v>154779.47700000001</v>
      </c>
      <c r="AB185" s="3" t="s">
        <v>2711</v>
      </c>
      <c r="AC185" s="4" t="s">
        <v>998</v>
      </c>
    </row>
    <row r="186" spans="1:29" ht="14.25" customHeight="1" x14ac:dyDescent="0.3">
      <c r="A186" s="3" t="s">
        <v>152</v>
      </c>
      <c r="B186" s="3" t="s">
        <v>153</v>
      </c>
      <c r="C186" s="3" t="s">
        <v>212</v>
      </c>
      <c r="D186" s="3" t="s">
        <v>1006</v>
      </c>
      <c r="E186" s="3" t="s">
        <v>132</v>
      </c>
      <c r="F186" s="3" t="s">
        <v>1455</v>
      </c>
      <c r="G186" s="3" t="s">
        <v>137</v>
      </c>
      <c r="H186" s="3" t="s">
        <v>153</v>
      </c>
      <c r="Z186" s="3">
        <v>1</v>
      </c>
      <c r="AA186" s="3">
        <v>159414.63</v>
      </c>
      <c r="AB186" s="3" t="s">
        <v>2711</v>
      </c>
      <c r="AC186" s="4" t="s">
        <v>1009</v>
      </c>
    </row>
    <row r="187" spans="1:29" ht="14.25" customHeight="1" x14ac:dyDescent="0.3">
      <c r="A187" s="3" t="s">
        <v>152</v>
      </c>
      <c r="B187" s="3" t="s">
        <v>153</v>
      </c>
      <c r="C187" s="3" t="s">
        <v>212</v>
      </c>
      <c r="D187" s="3" t="s">
        <v>1018</v>
      </c>
      <c r="E187" s="3" t="s">
        <v>132</v>
      </c>
      <c r="F187" s="3" t="s">
        <v>1455</v>
      </c>
      <c r="G187" s="3" t="s">
        <v>137</v>
      </c>
      <c r="H187" s="3" t="s">
        <v>153</v>
      </c>
      <c r="Z187" s="3">
        <v>1</v>
      </c>
      <c r="AA187" s="3">
        <v>152832.356</v>
      </c>
      <c r="AB187" s="3" t="s">
        <v>2711</v>
      </c>
      <c r="AC187" s="4" t="s">
        <v>1021</v>
      </c>
    </row>
    <row r="188" spans="1:29" ht="14.25" customHeight="1" x14ac:dyDescent="0.3">
      <c r="A188" s="3" t="s">
        <v>210</v>
      </c>
      <c r="B188" s="3" t="s">
        <v>211</v>
      </c>
      <c r="C188" s="3" t="s">
        <v>212</v>
      </c>
      <c r="D188" s="3" t="s">
        <v>1033</v>
      </c>
      <c r="E188" s="3" t="s">
        <v>132</v>
      </c>
      <c r="F188" s="3" t="s">
        <v>1455</v>
      </c>
      <c r="G188" s="3" t="s">
        <v>137</v>
      </c>
      <c r="H188" s="3" t="s">
        <v>211</v>
      </c>
      <c r="Z188" s="3">
        <v>1</v>
      </c>
      <c r="AA188" s="3">
        <v>246432.73</v>
      </c>
      <c r="AB188" s="3" t="s">
        <v>2711</v>
      </c>
      <c r="AC188" s="4" t="s">
        <v>1035</v>
      </c>
    </row>
    <row r="189" spans="1:29" ht="14.25" customHeight="1" x14ac:dyDescent="0.3">
      <c r="A189" s="3" t="s">
        <v>241</v>
      </c>
      <c r="B189" s="3" t="s">
        <v>242</v>
      </c>
      <c r="C189" s="3" t="s">
        <v>212</v>
      </c>
      <c r="D189" s="3" t="s">
        <v>1050</v>
      </c>
      <c r="E189" s="3" t="s">
        <v>132</v>
      </c>
      <c r="F189" s="3" t="s">
        <v>949</v>
      </c>
      <c r="G189" s="3" t="s">
        <v>137</v>
      </c>
      <c r="H189" s="3" t="s">
        <v>242</v>
      </c>
      <c r="Z189" s="3">
        <v>1</v>
      </c>
      <c r="AA189" s="3">
        <v>146034</v>
      </c>
      <c r="AB189" s="3" t="s">
        <v>2711</v>
      </c>
      <c r="AC189" s="4" t="s">
        <v>1053</v>
      </c>
    </row>
    <row r="190" spans="1:29" ht="14.25" customHeight="1" x14ac:dyDescent="0.3">
      <c r="A190" s="3" t="s">
        <v>29</v>
      </c>
      <c r="B190" s="3" t="s">
        <v>95</v>
      </c>
      <c r="C190" s="3" t="s">
        <v>212</v>
      </c>
      <c r="D190" s="3" t="s">
        <v>1069</v>
      </c>
      <c r="E190" s="3" t="s">
        <v>132</v>
      </c>
      <c r="F190" s="3" t="s">
        <v>1606</v>
      </c>
      <c r="G190" s="3" t="s">
        <v>137</v>
      </c>
      <c r="H190" s="3" t="s">
        <v>95</v>
      </c>
      <c r="Z190" s="3">
        <v>1</v>
      </c>
      <c r="AA190" s="3">
        <v>130061.69</v>
      </c>
      <c r="AB190" s="3" t="s">
        <v>2711</v>
      </c>
      <c r="AC190" s="4" t="s">
        <v>1071</v>
      </c>
    </row>
    <row r="191" spans="1:29" ht="14.25" customHeight="1" x14ac:dyDescent="0.3">
      <c r="A191" s="3" t="s">
        <v>217</v>
      </c>
      <c r="B191" s="3" t="s">
        <v>218</v>
      </c>
      <c r="C191" s="3" t="s">
        <v>212</v>
      </c>
      <c r="D191" s="3" t="s">
        <v>1080</v>
      </c>
      <c r="E191" s="3" t="s">
        <v>132</v>
      </c>
      <c r="F191" s="3" t="s">
        <v>1131</v>
      </c>
      <c r="G191" s="3" t="s">
        <v>137</v>
      </c>
      <c r="H191" s="3" t="s">
        <v>218</v>
      </c>
      <c r="Z191" s="3">
        <v>1</v>
      </c>
      <c r="AA191" s="3">
        <v>167026.63</v>
      </c>
      <c r="AB191" s="3" t="s">
        <v>2711</v>
      </c>
      <c r="AC191" s="4" t="s">
        <v>1083</v>
      </c>
    </row>
    <row r="192" spans="1:29" ht="14.25" customHeight="1" x14ac:dyDescent="0.3">
      <c r="A192" s="3" t="s">
        <v>152</v>
      </c>
      <c r="B192" s="3" t="s">
        <v>153</v>
      </c>
      <c r="C192" s="3" t="s">
        <v>212</v>
      </c>
      <c r="D192" s="3" t="s">
        <v>1096</v>
      </c>
      <c r="E192" s="3" t="s">
        <v>132</v>
      </c>
      <c r="F192" s="3" t="s">
        <v>1214</v>
      </c>
      <c r="G192" s="3" t="s">
        <v>137</v>
      </c>
      <c r="H192" s="3" t="s">
        <v>153</v>
      </c>
      <c r="Z192" s="3">
        <v>1</v>
      </c>
      <c r="AA192" s="3">
        <v>141925.53599999999</v>
      </c>
      <c r="AB192" s="3" t="s">
        <v>2711</v>
      </c>
      <c r="AC192" s="4" t="s">
        <v>1100</v>
      </c>
    </row>
    <row r="193" spans="1:29" ht="14.25" customHeight="1" x14ac:dyDescent="0.3">
      <c r="A193" s="3" t="s">
        <v>152</v>
      </c>
      <c r="B193" s="3" t="s">
        <v>153</v>
      </c>
      <c r="C193" s="3" t="s">
        <v>212</v>
      </c>
      <c r="D193" s="3" t="s">
        <v>1105</v>
      </c>
      <c r="E193" s="3" t="s">
        <v>132</v>
      </c>
      <c r="F193" s="3" t="s">
        <v>1214</v>
      </c>
      <c r="G193" s="3" t="s">
        <v>137</v>
      </c>
      <c r="H193" s="3" t="s">
        <v>153</v>
      </c>
      <c r="Z193" s="3">
        <v>1</v>
      </c>
      <c r="AA193" s="3">
        <v>275715</v>
      </c>
      <c r="AB193" s="3" t="s">
        <v>2711</v>
      </c>
      <c r="AC193" s="4" t="s">
        <v>1107</v>
      </c>
    </row>
    <row r="194" spans="1:29" ht="14.25" customHeight="1" x14ac:dyDescent="0.3">
      <c r="A194" s="3" t="s">
        <v>152</v>
      </c>
      <c r="B194" s="3" t="s">
        <v>153</v>
      </c>
      <c r="C194" s="3" t="s">
        <v>212</v>
      </c>
      <c r="D194" s="3" t="s">
        <v>1123</v>
      </c>
      <c r="E194" s="3" t="s">
        <v>132</v>
      </c>
      <c r="F194" s="3" t="s">
        <v>1214</v>
      </c>
      <c r="G194" s="3" t="s">
        <v>137</v>
      </c>
      <c r="H194" s="3" t="s">
        <v>153</v>
      </c>
      <c r="Z194" s="3">
        <v>1</v>
      </c>
      <c r="AA194" s="3">
        <v>117527.8</v>
      </c>
      <c r="AB194" s="3" t="s">
        <v>2711</v>
      </c>
      <c r="AC194" s="4" t="s">
        <v>1125</v>
      </c>
    </row>
    <row r="195" spans="1:29" ht="14.25" customHeight="1" x14ac:dyDescent="0.3">
      <c r="A195" s="3" t="s">
        <v>152</v>
      </c>
      <c r="B195" s="3" t="s">
        <v>153</v>
      </c>
      <c r="C195" s="3" t="s">
        <v>212</v>
      </c>
      <c r="D195" s="3" t="s">
        <v>1133</v>
      </c>
      <c r="E195" s="3" t="s">
        <v>132</v>
      </c>
      <c r="F195" s="3" t="s">
        <v>1214</v>
      </c>
      <c r="G195" s="3" t="s">
        <v>137</v>
      </c>
      <c r="H195" s="3" t="s">
        <v>153</v>
      </c>
      <c r="Z195" s="3">
        <v>1</v>
      </c>
      <c r="AA195" s="3">
        <v>237398.22</v>
      </c>
      <c r="AB195" s="3" t="s">
        <v>2711</v>
      </c>
      <c r="AC195" s="4" t="s">
        <v>1137</v>
      </c>
    </row>
    <row r="196" spans="1:29" ht="14.25" customHeight="1" x14ac:dyDescent="0.3">
      <c r="A196" s="3" t="s">
        <v>29</v>
      </c>
      <c r="B196" s="3" t="s">
        <v>95</v>
      </c>
      <c r="C196" s="3" t="s">
        <v>212</v>
      </c>
      <c r="D196" s="3" t="s">
        <v>1146</v>
      </c>
      <c r="E196" s="3" t="s">
        <v>132</v>
      </c>
      <c r="F196" s="3" t="s">
        <v>1294</v>
      </c>
      <c r="G196" s="3" t="s">
        <v>137</v>
      </c>
      <c r="H196" s="3" t="s">
        <v>95</v>
      </c>
      <c r="Z196" s="3">
        <v>1</v>
      </c>
      <c r="AA196" s="3">
        <v>273449.03000000003</v>
      </c>
      <c r="AB196" s="3" t="s">
        <v>2711</v>
      </c>
      <c r="AC196" s="4" t="s">
        <v>1150</v>
      </c>
    </row>
    <row r="197" spans="1:29" ht="14.25" customHeight="1" x14ac:dyDescent="0.3">
      <c r="A197" s="3" t="s">
        <v>210</v>
      </c>
      <c r="B197" s="3" t="s">
        <v>211</v>
      </c>
      <c r="C197" s="3" t="s">
        <v>212</v>
      </c>
      <c r="D197" s="3" t="s">
        <v>1159</v>
      </c>
      <c r="E197" s="3" t="s">
        <v>132</v>
      </c>
      <c r="F197" s="3" t="s">
        <v>1941</v>
      </c>
      <c r="G197" s="3" t="s">
        <v>137</v>
      </c>
      <c r="H197" s="3" t="s">
        <v>211</v>
      </c>
      <c r="Z197" s="3">
        <v>1</v>
      </c>
      <c r="AA197" s="3">
        <v>139624.1</v>
      </c>
      <c r="AB197" s="3" t="s">
        <v>2711</v>
      </c>
      <c r="AC197" s="4" t="s">
        <v>1165</v>
      </c>
    </row>
    <row r="198" spans="1:29" ht="14.25" customHeight="1" x14ac:dyDescent="0.3">
      <c r="A198" s="3" t="s">
        <v>29</v>
      </c>
      <c r="B198" s="3" t="s">
        <v>95</v>
      </c>
      <c r="C198" s="3" t="s">
        <v>212</v>
      </c>
      <c r="D198" s="3" t="s">
        <v>1177</v>
      </c>
      <c r="E198" s="3" t="s">
        <v>132</v>
      </c>
      <c r="F198" s="3" t="s">
        <v>1949</v>
      </c>
      <c r="G198" s="3" t="s">
        <v>137</v>
      </c>
      <c r="H198" s="3" t="s">
        <v>95</v>
      </c>
      <c r="Z198" s="3">
        <v>1</v>
      </c>
      <c r="AA198" s="3">
        <v>135775.274</v>
      </c>
      <c r="AB198" s="3" t="s">
        <v>2711</v>
      </c>
      <c r="AC198" s="4" t="s">
        <v>1182</v>
      </c>
    </row>
    <row r="199" spans="1:29" ht="14.25" customHeight="1" x14ac:dyDescent="0.3">
      <c r="A199" s="3" t="s">
        <v>152</v>
      </c>
      <c r="B199" s="3" t="s">
        <v>153</v>
      </c>
      <c r="C199" s="3" t="s">
        <v>212</v>
      </c>
      <c r="D199" s="3" t="s">
        <v>1193</v>
      </c>
      <c r="E199" s="3" t="s">
        <v>132</v>
      </c>
      <c r="F199" s="3" t="s">
        <v>1968</v>
      </c>
      <c r="G199" s="3" t="s">
        <v>137</v>
      </c>
      <c r="H199" s="3" t="s">
        <v>153</v>
      </c>
      <c r="Z199" s="3">
        <v>1</v>
      </c>
      <c r="AA199" s="3">
        <v>153942.81</v>
      </c>
      <c r="AB199" s="3" t="s">
        <v>2711</v>
      </c>
      <c r="AC199" s="4" t="s">
        <v>1197</v>
      </c>
    </row>
    <row r="200" spans="1:29" ht="14.25" customHeight="1" x14ac:dyDescent="0.3">
      <c r="A200" s="3" t="s">
        <v>152</v>
      </c>
      <c r="B200" s="3" t="s">
        <v>153</v>
      </c>
      <c r="C200" s="3" t="s">
        <v>212</v>
      </c>
      <c r="D200" s="3" t="s">
        <v>1209</v>
      </c>
      <c r="E200" s="3" t="s">
        <v>132</v>
      </c>
      <c r="F200" s="3" t="s">
        <v>1968</v>
      </c>
      <c r="G200" s="3" t="s">
        <v>137</v>
      </c>
      <c r="H200" s="3" t="s">
        <v>153</v>
      </c>
      <c r="Z200" s="3">
        <v>1</v>
      </c>
      <c r="AA200" s="3">
        <v>302029.09999999998</v>
      </c>
      <c r="AB200" s="3" t="s">
        <v>2711</v>
      </c>
      <c r="AC200" s="4" t="s">
        <v>1213</v>
      </c>
    </row>
    <row r="201" spans="1:29" ht="14.25" customHeight="1" x14ac:dyDescent="0.3">
      <c r="A201" s="3" t="s">
        <v>29</v>
      </c>
      <c r="B201" s="3" t="s">
        <v>95</v>
      </c>
      <c r="C201" s="3" t="s">
        <v>212</v>
      </c>
      <c r="D201" s="3" t="s">
        <v>1230</v>
      </c>
      <c r="E201" s="3" t="s">
        <v>132</v>
      </c>
      <c r="F201" s="3" t="s">
        <v>2004</v>
      </c>
      <c r="G201" s="3" t="s">
        <v>137</v>
      </c>
      <c r="H201" s="3" t="s">
        <v>95</v>
      </c>
      <c r="Z201" s="3">
        <v>1</v>
      </c>
      <c r="AA201" s="3">
        <v>124653.86</v>
      </c>
      <c r="AB201" s="3" t="s">
        <v>2711</v>
      </c>
      <c r="AC201" s="4" t="s">
        <v>1232</v>
      </c>
    </row>
    <row r="202" spans="1:29" ht="14.25" customHeight="1" x14ac:dyDescent="0.3">
      <c r="A202" s="3" t="s">
        <v>257</v>
      </c>
      <c r="B202" s="3" t="s">
        <v>260</v>
      </c>
      <c r="C202" s="3" t="s">
        <v>212</v>
      </c>
      <c r="D202" s="3" t="s">
        <v>1241</v>
      </c>
      <c r="E202" s="3" t="s">
        <v>132</v>
      </c>
      <c r="F202" s="3" t="s">
        <v>2038</v>
      </c>
      <c r="G202" s="3" t="s">
        <v>137</v>
      </c>
      <c r="H202" s="3" t="s">
        <v>260</v>
      </c>
      <c r="Z202" s="3">
        <v>1</v>
      </c>
      <c r="AA202" s="3">
        <v>128006.81200000001</v>
      </c>
      <c r="AB202" s="3" t="s">
        <v>2711</v>
      </c>
      <c r="AC202" s="4" t="s">
        <v>1245</v>
      </c>
    </row>
    <row r="203" spans="1:29" ht="14.25" customHeight="1" x14ac:dyDescent="0.3">
      <c r="A203" s="3" t="s">
        <v>227</v>
      </c>
      <c r="B203" s="3" t="s">
        <v>228</v>
      </c>
      <c r="C203" s="3" t="s">
        <v>212</v>
      </c>
      <c r="D203" s="3" t="s">
        <v>1258</v>
      </c>
      <c r="E203" s="3" t="s">
        <v>132</v>
      </c>
      <c r="F203" s="3" t="s">
        <v>2038</v>
      </c>
      <c r="G203" s="3" t="s">
        <v>137</v>
      </c>
      <c r="H203" s="3" t="s">
        <v>228</v>
      </c>
      <c r="Z203" s="3">
        <v>1</v>
      </c>
      <c r="AA203" s="3">
        <v>128053.75</v>
      </c>
      <c r="AB203" s="3" t="s">
        <v>2711</v>
      </c>
      <c r="AC203" s="4" t="s">
        <v>1260</v>
      </c>
    </row>
    <row r="204" spans="1:29" ht="14.25" customHeight="1" x14ac:dyDescent="0.3">
      <c r="A204" s="3" t="s">
        <v>152</v>
      </c>
      <c r="B204" s="3" t="s">
        <v>153</v>
      </c>
      <c r="C204" s="3" t="s">
        <v>212</v>
      </c>
      <c r="D204" s="3" t="s">
        <v>1270</v>
      </c>
      <c r="E204" s="3" t="s">
        <v>132</v>
      </c>
      <c r="F204" s="3" t="s">
        <v>1427</v>
      </c>
      <c r="G204" s="3" t="s">
        <v>137</v>
      </c>
      <c r="H204" s="3" t="s">
        <v>153</v>
      </c>
      <c r="Z204" s="3">
        <v>1</v>
      </c>
      <c r="AA204" s="3">
        <v>139141.78</v>
      </c>
      <c r="AB204" s="3" t="s">
        <v>2711</v>
      </c>
      <c r="AC204" s="4" t="s">
        <v>1272</v>
      </c>
    </row>
    <row r="205" spans="1:29" ht="14.25" customHeight="1" x14ac:dyDescent="0.3">
      <c r="A205" s="3" t="s">
        <v>210</v>
      </c>
      <c r="B205" s="3" t="s">
        <v>211</v>
      </c>
      <c r="C205" s="3" t="s">
        <v>212</v>
      </c>
      <c r="D205" s="3" t="s">
        <v>1286</v>
      </c>
      <c r="E205" s="3" t="s">
        <v>132</v>
      </c>
      <c r="F205" s="3" t="s">
        <v>1741</v>
      </c>
      <c r="G205" s="3" t="s">
        <v>137</v>
      </c>
      <c r="H205" s="3" t="s">
        <v>211</v>
      </c>
      <c r="Z205" s="3">
        <v>1</v>
      </c>
      <c r="AA205" s="3">
        <v>142859.54</v>
      </c>
      <c r="AB205" s="3" t="s">
        <v>2711</v>
      </c>
      <c r="AC205" s="4" t="s">
        <v>1289</v>
      </c>
    </row>
    <row r="206" spans="1:29" ht="14.25" customHeight="1" x14ac:dyDescent="0.3">
      <c r="A206" s="3" t="s">
        <v>210</v>
      </c>
      <c r="B206" s="3" t="s">
        <v>211</v>
      </c>
      <c r="C206" s="3" t="s">
        <v>212</v>
      </c>
      <c r="D206" s="3" t="s">
        <v>1303</v>
      </c>
      <c r="E206" s="3" t="s">
        <v>132</v>
      </c>
      <c r="F206" s="3" t="s">
        <v>1464</v>
      </c>
      <c r="G206" s="3" t="s">
        <v>137</v>
      </c>
      <c r="H206" s="3" t="s">
        <v>211</v>
      </c>
      <c r="Z206" s="3">
        <v>1</v>
      </c>
      <c r="AA206" s="3">
        <v>155465.57999999999</v>
      </c>
      <c r="AB206" s="3" t="s">
        <v>2711</v>
      </c>
      <c r="AC206" s="4" t="s">
        <v>1305</v>
      </c>
    </row>
    <row r="207" spans="1:29" ht="14.25" customHeight="1" x14ac:dyDescent="0.3">
      <c r="A207" s="3" t="s">
        <v>210</v>
      </c>
      <c r="B207" s="3" t="s">
        <v>211</v>
      </c>
      <c r="C207" s="3" t="s">
        <v>212</v>
      </c>
      <c r="D207" s="3" t="s">
        <v>1320</v>
      </c>
      <c r="E207" s="3" t="s">
        <v>132</v>
      </c>
      <c r="F207" s="3" t="s">
        <v>1464</v>
      </c>
      <c r="G207" s="3" t="s">
        <v>137</v>
      </c>
      <c r="H207" s="3" t="s">
        <v>211</v>
      </c>
      <c r="Z207" s="3">
        <v>1</v>
      </c>
      <c r="AA207" s="3">
        <v>109525.656</v>
      </c>
      <c r="AB207" s="3" t="s">
        <v>2711</v>
      </c>
      <c r="AC207" s="4" t="s">
        <v>1325</v>
      </c>
    </row>
    <row r="208" spans="1:29" ht="14.25" customHeight="1" x14ac:dyDescent="0.3">
      <c r="A208" s="3" t="s">
        <v>29</v>
      </c>
      <c r="B208" s="3" t="s">
        <v>95</v>
      </c>
      <c r="C208" s="3" t="s">
        <v>212</v>
      </c>
      <c r="D208" s="3" t="s">
        <v>1331</v>
      </c>
      <c r="E208" s="3" t="s">
        <v>132</v>
      </c>
      <c r="F208" s="3" t="s">
        <v>1532</v>
      </c>
      <c r="G208" s="3" t="s">
        <v>137</v>
      </c>
      <c r="H208" s="3" t="s">
        <v>95</v>
      </c>
      <c r="Z208" s="3">
        <v>1</v>
      </c>
      <c r="AA208" s="3">
        <v>160219.28</v>
      </c>
      <c r="AB208" s="3" t="s">
        <v>2711</v>
      </c>
      <c r="AC208" s="4" t="s">
        <v>1335</v>
      </c>
    </row>
    <row r="209" spans="1:29" ht="14.25" customHeight="1" x14ac:dyDescent="0.3">
      <c r="A209" s="3" t="s">
        <v>29</v>
      </c>
      <c r="B209" s="3" t="s">
        <v>95</v>
      </c>
      <c r="C209" s="3" t="s">
        <v>212</v>
      </c>
      <c r="D209" s="3" t="s">
        <v>1347</v>
      </c>
      <c r="E209" s="3" t="s">
        <v>132</v>
      </c>
      <c r="F209" s="3" t="s">
        <v>1532</v>
      </c>
      <c r="G209" s="3" t="s">
        <v>137</v>
      </c>
      <c r="H209" s="3" t="s">
        <v>95</v>
      </c>
      <c r="Z209" s="3">
        <v>1</v>
      </c>
      <c r="AA209" s="3">
        <v>399275.75</v>
      </c>
      <c r="AB209" s="3" t="s">
        <v>2711</v>
      </c>
      <c r="AC209" s="4" t="s">
        <v>1349</v>
      </c>
    </row>
    <row r="210" spans="1:29" ht="14.25" customHeight="1" x14ac:dyDescent="0.3">
      <c r="A210" s="3" t="s">
        <v>303</v>
      </c>
      <c r="C210" s="3" t="s">
        <v>97</v>
      </c>
      <c r="D210" s="3" t="s">
        <v>306</v>
      </c>
      <c r="E210" s="3" t="s">
        <v>205</v>
      </c>
      <c r="F210" s="3" t="s">
        <v>2270</v>
      </c>
      <c r="G210" s="3" t="s">
        <v>137</v>
      </c>
      <c r="Z210" s="3">
        <v>1</v>
      </c>
      <c r="AA210" s="3">
        <v>181356.84</v>
      </c>
      <c r="AB210" s="3" t="s">
        <v>2711</v>
      </c>
      <c r="AC210" s="4" t="s">
        <v>1864</v>
      </c>
    </row>
    <row r="211" spans="1:29" ht="14.25" customHeight="1" x14ac:dyDescent="0.3">
      <c r="A211" s="3" t="s">
        <v>210</v>
      </c>
      <c r="B211" s="3" t="s">
        <v>211</v>
      </c>
      <c r="C211" s="3" t="s">
        <v>212</v>
      </c>
      <c r="D211" s="3" t="s">
        <v>1361</v>
      </c>
      <c r="E211" s="3" t="s">
        <v>132</v>
      </c>
      <c r="F211" s="3" t="s">
        <v>2284</v>
      </c>
      <c r="G211" s="3" t="s">
        <v>137</v>
      </c>
      <c r="H211" s="3" t="s">
        <v>211</v>
      </c>
      <c r="Z211" s="3">
        <v>1</v>
      </c>
      <c r="AA211" s="3">
        <v>146386.94</v>
      </c>
      <c r="AB211" s="3" t="s">
        <v>2711</v>
      </c>
      <c r="AC211" s="4" t="s">
        <v>1363</v>
      </c>
    </row>
    <row r="212" spans="1:29" ht="14.25" customHeight="1" x14ac:dyDescent="0.3">
      <c r="A212" s="3" t="s">
        <v>152</v>
      </c>
      <c r="B212" s="3" t="s">
        <v>153</v>
      </c>
      <c r="C212" s="3" t="s">
        <v>212</v>
      </c>
      <c r="D212" s="3" t="s">
        <v>1379</v>
      </c>
      <c r="E212" s="3" t="s">
        <v>132</v>
      </c>
      <c r="F212" s="3" t="s">
        <v>1074</v>
      </c>
      <c r="G212" s="3" t="s">
        <v>137</v>
      </c>
      <c r="H212" s="3" t="s">
        <v>153</v>
      </c>
      <c r="Z212" s="3">
        <v>1</v>
      </c>
      <c r="AA212" s="3">
        <v>324618.53999999998</v>
      </c>
      <c r="AB212" s="3" t="s">
        <v>2711</v>
      </c>
      <c r="AC212" s="4" t="s">
        <v>1381</v>
      </c>
    </row>
    <row r="213" spans="1:29" ht="14.25" customHeight="1" x14ac:dyDescent="0.3">
      <c r="A213" s="3" t="s">
        <v>227</v>
      </c>
      <c r="B213" s="3" t="s">
        <v>228</v>
      </c>
      <c r="C213" s="3" t="s">
        <v>212</v>
      </c>
      <c r="D213" s="3" t="s">
        <v>1389</v>
      </c>
      <c r="E213" s="3" t="s">
        <v>132</v>
      </c>
      <c r="F213" s="3" t="s">
        <v>1074</v>
      </c>
      <c r="G213" s="3" t="s">
        <v>137</v>
      </c>
      <c r="H213" s="3" t="s">
        <v>228</v>
      </c>
      <c r="Z213" s="3">
        <v>1</v>
      </c>
      <c r="AA213" s="3">
        <v>118498.42</v>
      </c>
      <c r="AB213" s="3" t="s">
        <v>2711</v>
      </c>
      <c r="AC213" s="4" t="s">
        <v>1392</v>
      </c>
    </row>
    <row r="214" spans="1:29" ht="14.25" customHeight="1" x14ac:dyDescent="0.3">
      <c r="A214" s="3" t="s">
        <v>152</v>
      </c>
      <c r="B214" s="3" t="s">
        <v>153</v>
      </c>
      <c r="C214" s="3" t="s">
        <v>212</v>
      </c>
      <c r="D214" s="3" t="s">
        <v>1403</v>
      </c>
      <c r="E214" s="3" t="s">
        <v>132</v>
      </c>
      <c r="F214" s="3" t="s">
        <v>1074</v>
      </c>
      <c r="G214" s="3" t="s">
        <v>137</v>
      </c>
      <c r="H214" s="3" t="s">
        <v>153</v>
      </c>
      <c r="Z214" s="3">
        <v>1</v>
      </c>
      <c r="AA214" s="3">
        <v>162309.26999999999</v>
      </c>
      <c r="AB214" s="3" t="s">
        <v>2711</v>
      </c>
      <c r="AC214" s="4" t="s">
        <v>1406</v>
      </c>
    </row>
    <row r="215" spans="1:29" ht="14.25" customHeight="1" x14ac:dyDescent="0.3">
      <c r="A215" s="3" t="s">
        <v>29</v>
      </c>
      <c r="B215" s="3" t="s">
        <v>95</v>
      </c>
      <c r="C215" s="3" t="s">
        <v>212</v>
      </c>
      <c r="D215" s="3" t="s">
        <v>1418</v>
      </c>
      <c r="E215" s="3" t="s">
        <v>132</v>
      </c>
      <c r="F215" s="3" t="s">
        <v>1074</v>
      </c>
      <c r="G215" s="3" t="s">
        <v>137</v>
      </c>
      <c r="H215" s="3" t="s">
        <v>95</v>
      </c>
      <c r="Z215" s="3">
        <v>1</v>
      </c>
      <c r="AA215" s="3">
        <v>504251.54800000001</v>
      </c>
      <c r="AB215" s="3" t="s">
        <v>2711</v>
      </c>
      <c r="AC215" s="4" t="s">
        <v>1420</v>
      </c>
    </row>
    <row r="216" spans="1:29" ht="14.25" customHeight="1" x14ac:dyDescent="0.3">
      <c r="A216" s="3" t="s">
        <v>210</v>
      </c>
      <c r="B216" s="3" t="s">
        <v>211</v>
      </c>
      <c r="C216" s="3" t="s">
        <v>212</v>
      </c>
      <c r="D216" s="3" t="s">
        <v>1429</v>
      </c>
      <c r="E216" s="3" t="s">
        <v>132</v>
      </c>
      <c r="F216" s="3" t="s">
        <v>1589</v>
      </c>
      <c r="G216" s="3" t="s">
        <v>137</v>
      </c>
      <c r="H216" s="3" t="s">
        <v>211</v>
      </c>
      <c r="Z216" s="3">
        <v>1</v>
      </c>
      <c r="AA216" s="3">
        <v>139045.54999999999</v>
      </c>
      <c r="AB216" s="3" t="s">
        <v>2711</v>
      </c>
      <c r="AC216" s="4" t="s">
        <v>1433</v>
      </c>
    </row>
    <row r="217" spans="1:29" ht="14.25" customHeight="1" x14ac:dyDescent="0.3">
      <c r="A217" s="3" t="s">
        <v>210</v>
      </c>
      <c r="B217" s="3" t="s">
        <v>211</v>
      </c>
      <c r="C217" s="3" t="s">
        <v>212</v>
      </c>
      <c r="D217" s="3" t="s">
        <v>1439</v>
      </c>
      <c r="E217" s="3" t="s">
        <v>132</v>
      </c>
      <c r="F217" s="3" t="s">
        <v>1589</v>
      </c>
      <c r="G217" s="3" t="s">
        <v>137</v>
      </c>
      <c r="H217" s="3" t="s">
        <v>211</v>
      </c>
      <c r="Z217" s="3">
        <v>1</v>
      </c>
      <c r="AA217" s="3">
        <v>147403.27600000001</v>
      </c>
      <c r="AB217" s="3" t="s">
        <v>2711</v>
      </c>
      <c r="AC217" s="4" t="s">
        <v>1441</v>
      </c>
    </row>
    <row r="218" spans="1:29" ht="14.25" customHeight="1" x14ac:dyDescent="0.3">
      <c r="A218" s="3" t="s">
        <v>29</v>
      </c>
      <c r="B218" s="3" t="s">
        <v>95</v>
      </c>
      <c r="C218" s="3" t="s">
        <v>212</v>
      </c>
      <c r="D218" s="3" t="s">
        <v>1457</v>
      </c>
      <c r="E218" s="3" t="s">
        <v>132</v>
      </c>
      <c r="F218" s="3" t="s">
        <v>1648</v>
      </c>
      <c r="G218" s="3" t="s">
        <v>137</v>
      </c>
      <c r="H218" s="3" t="s">
        <v>95</v>
      </c>
      <c r="Z218" s="3">
        <v>1</v>
      </c>
      <c r="AA218" s="3">
        <v>142223.59400000001</v>
      </c>
      <c r="AB218" s="3" t="s">
        <v>2711</v>
      </c>
      <c r="AC218" s="4" t="s">
        <v>1459</v>
      </c>
    </row>
    <row r="219" spans="1:29" ht="14.25" customHeight="1" x14ac:dyDescent="0.3">
      <c r="A219" s="3" t="s">
        <v>210</v>
      </c>
      <c r="B219" s="3" t="s">
        <v>211</v>
      </c>
      <c r="C219" s="3" t="s">
        <v>212</v>
      </c>
      <c r="D219" s="3" t="s">
        <v>1470</v>
      </c>
      <c r="E219" s="3" t="s">
        <v>132</v>
      </c>
      <c r="F219" s="3" t="s">
        <v>2462</v>
      </c>
      <c r="G219" s="3" t="s">
        <v>137</v>
      </c>
      <c r="H219" s="3" t="s">
        <v>211</v>
      </c>
      <c r="Z219" s="3">
        <v>1</v>
      </c>
      <c r="AA219" s="3">
        <v>387903.37</v>
      </c>
      <c r="AB219" s="3" t="s">
        <v>2711</v>
      </c>
      <c r="AC219" s="4" t="s">
        <v>1473</v>
      </c>
    </row>
    <row r="220" spans="1:29" ht="14.25" customHeight="1" x14ac:dyDescent="0.3">
      <c r="A220" s="3" t="s">
        <v>29</v>
      </c>
      <c r="B220" s="3" t="s">
        <v>95</v>
      </c>
      <c r="C220" s="3" t="s">
        <v>212</v>
      </c>
      <c r="D220" s="3" t="s">
        <v>1483</v>
      </c>
      <c r="E220" s="3" t="s">
        <v>132</v>
      </c>
      <c r="F220" s="3" t="s">
        <v>1718</v>
      </c>
      <c r="G220" s="3" t="s">
        <v>137</v>
      </c>
      <c r="H220" s="3" t="s">
        <v>95</v>
      </c>
      <c r="Z220" s="3">
        <v>1</v>
      </c>
      <c r="AA220" s="3">
        <v>336167.7</v>
      </c>
      <c r="AB220" s="3" t="s">
        <v>2711</v>
      </c>
      <c r="AC220" s="4" t="s">
        <v>1486</v>
      </c>
    </row>
    <row r="221" spans="1:29" ht="14.25" customHeight="1" x14ac:dyDescent="0.3">
      <c r="A221" s="3" t="s">
        <v>257</v>
      </c>
      <c r="B221" s="3" t="s">
        <v>260</v>
      </c>
      <c r="C221" s="3" t="s">
        <v>212</v>
      </c>
      <c r="D221" s="3" t="s">
        <v>1496</v>
      </c>
      <c r="E221" s="3" t="s">
        <v>132</v>
      </c>
      <c r="F221" s="3" t="s">
        <v>2470</v>
      </c>
      <c r="G221" s="3" t="s">
        <v>137</v>
      </c>
      <c r="H221" s="3" t="s">
        <v>260</v>
      </c>
      <c r="Z221" s="3">
        <v>1</v>
      </c>
      <c r="AA221" s="3">
        <v>160280.42199999999</v>
      </c>
      <c r="AB221" s="3" t="s">
        <v>2711</v>
      </c>
      <c r="AC221" s="4" t="s">
        <v>1502</v>
      </c>
    </row>
    <row r="222" spans="1:29" ht="14.25" customHeight="1" x14ac:dyDescent="0.3">
      <c r="A222" s="3" t="s">
        <v>257</v>
      </c>
      <c r="B222" s="3" t="s">
        <v>260</v>
      </c>
      <c r="C222" s="3" t="s">
        <v>212</v>
      </c>
      <c r="D222" s="3" t="s">
        <v>1514</v>
      </c>
      <c r="E222" s="3" t="s">
        <v>132</v>
      </c>
      <c r="F222" s="3" t="s">
        <v>2470</v>
      </c>
      <c r="G222" s="3" t="s">
        <v>137</v>
      </c>
      <c r="H222" s="3" t="s">
        <v>260</v>
      </c>
      <c r="Z222" s="3">
        <v>1</v>
      </c>
      <c r="AA222" s="3">
        <v>353335.37</v>
      </c>
      <c r="AB222" s="3" t="s">
        <v>2711</v>
      </c>
      <c r="AC222" s="4" t="s">
        <v>1516</v>
      </c>
    </row>
    <row r="223" spans="1:29" ht="14.25" customHeight="1" x14ac:dyDescent="0.3">
      <c r="A223" s="3" t="s">
        <v>257</v>
      </c>
      <c r="B223" s="3" t="s">
        <v>260</v>
      </c>
      <c r="C223" s="3" t="s">
        <v>212</v>
      </c>
      <c r="D223" s="3" t="s">
        <v>1525</v>
      </c>
      <c r="E223" s="3" t="s">
        <v>132</v>
      </c>
      <c r="F223" s="3" t="s">
        <v>1838</v>
      </c>
      <c r="G223" s="3" t="s">
        <v>137</v>
      </c>
      <c r="H223" s="3" t="s">
        <v>260</v>
      </c>
      <c r="Z223" s="3">
        <v>1</v>
      </c>
      <c r="AA223" s="3">
        <v>136905.655</v>
      </c>
      <c r="AB223" s="3" t="s">
        <v>2711</v>
      </c>
      <c r="AC223" s="4" t="s">
        <v>1530</v>
      </c>
    </row>
    <row r="224" spans="1:29" ht="14.25" customHeight="1" x14ac:dyDescent="0.3">
      <c r="A224" s="3" t="s">
        <v>241</v>
      </c>
      <c r="B224" s="3" t="s">
        <v>242</v>
      </c>
      <c r="C224" s="3" t="s">
        <v>212</v>
      </c>
      <c r="D224" s="3" t="s">
        <v>1537</v>
      </c>
      <c r="E224" s="3" t="s">
        <v>132</v>
      </c>
      <c r="F224" s="3" t="s">
        <v>2619</v>
      </c>
      <c r="G224" s="3" t="s">
        <v>137</v>
      </c>
      <c r="H224" s="3" t="s">
        <v>242</v>
      </c>
      <c r="Z224" s="3">
        <v>1</v>
      </c>
      <c r="AA224" s="3">
        <v>18482.45</v>
      </c>
      <c r="AB224" s="3" t="s">
        <v>2711</v>
      </c>
      <c r="AC224" s="4" t="s">
        <v>1540</v>
      </c>
    </row>
    <row r="225" spans="1:29" ht="14.25" customHeight="1" x14ac:dyDescent="0.3">
      <c r="A225" s="3" t="s">
        <v>217</v>
      </c>
      <c r="B225" s="3" t="s">
        <v>218</v>
      </c>
      <c r="C225" s="3" t="s">
        <v>212</v>
      </c>
      <c r="D225" s="3" t="s">
        <v>1546</v>
      </c>
      <c r="E225" s="3" t="s">
        <v>132</v>
      </c>
      <c r="F225" s="3" t="s">
        <v>1845</v>
      </c>
      <c r="G225" s="3" t="s">
        <v>137</v>
      </c>
      <c r="H225" s="3" t="s">
        <v>218</v>
      </c>
      <c r="Z225" s="3">
        <v>1</v>
      </c>
      <c r="AA225" s="3">
        <v>313746.98</v>
      </c>
      <c r="AB225" s="3" t="s">
        <v>2711</v>
      </c>
      <c r="AC225" s="4" t="s">
        <v>1510</v>
      </c>
    </row>
    <row r="226" spans="1:29" ht="14.25" customHeight="1" x14ac:dyDescent="0.3">
      <c r="A226" s="3" t="s">
        <v>217</v>
      </c>
      <c r="B226" s="3" t="s">
        <v>218</v>
      </c>
      <c r="C226" s="3" t="s">
        <v>212</v>
      </c>
      <c r="D226" s="3" t="s">
        <v>1562</v>
      </c>
      <c r="E226" s="3" t="s">
        <v>132</v>
      </c>
      <c r="F226" s="3" t="s">
        <v>1845</v>
      </c>
      <c r="G226" s="3" t="s">
        <v>137</v>
      </c>
      <c r="H226" s="3" t="s">
        <v>218</v>
      </c>
      <c r="Z226" s="3">
        <v>1</v>
      </c>
      <c r="AA226" s="3">
        <v>313746.98</v>
      </c>
      <c r="AB226" s="3" t="s">
        <v>2711</v>
      </c>
      <c r="AC226" s="4" t="s">
        <v>1521</v>
      </c>
    </row>
    <row r="227" spans="1:29" ht="14.25" customHeight="1" x14ac:dyDescent="0.3">
      <c r="A227" s="3" t="s">
        <v>152</v>
      </c>
      <c r="B227" s="3" t="s">
        <v>153</v>
      </c>
      <c r="C227" s="3" t="s">
        <v>212</v>
      </c>
      <c r="D227" s="3" t="s">
        <v>1580</v>
      </c>
      <c r="E227" s="3" t="s">
        <v>132</v>
      </c>
      <c r="F227" s="3" t="s">
        <v>1845</v>
      </c>
      <c r="G227" s="3" t="s">
        <v>137</v>
      </c>
      <c r="H227" s="3" t="s">
        <v>153</v>
      </c>
      <c r="Z227" s="3">
        <v>1</v>
      </c>
      <c r="AA227" s="3">
        <v>339297.86</v>
      </c>
      <c r="AB227" s="3" t="s">
        <v>2711</v>
      </c>
      <c r="AC227" s="4" t="s">
        <v>1583</v>
      </c>
    </row>
    <row r="228" spans="1:29" ht="14.25" customHeight="1" x14ac:dyDescent="0.3">
      <c r="A228" s="3" t="s">
        <v>29</v>
      </c>
      <c r="B228" s="3" t="s">
        <v>95</v>
      </c>
      <c r="C228" s="3" t="s">
        <v>212</v>
      </c>
      <c r="D228" s="3" t="s">
        <v>1592</v>
      </c>
      <c r="E228" s="3" t="s">
        <v>132</v>
      </c>
      <c r="F228" s="3" t="s">
        <v>1172</v>
      </c>
      <c r="G228" s="3" t="s">
        <v>137</v>
      </c>
      <c r="H228" s="3" t="s">
        <v>95</v>
      </c>
      <c r="Z228" s="3">
        <v>1</v>
      </c>
      <c r="AA228" s="3">
        <v>171916.46</v>
      </c>
      <c r="AB228" s="3" t="s">
        <v>2711</v>
      </c>
      <c r="AC228" s="4" t="s">
        <v>1595</v>
      </c>
    </row>
    <row r="229" spans="1:29" ht="14.25" customHeight="1" x14ac:dyDescent="0.3">
      <c r="A229" s="3" t="s">
        <v>152</v>
      </c>
      <c r="B229" s="3" t="s">
        <v>153</v>
      </c>
      <c r="C229" s="3" t="s">
        <v>212</v>
      </c>
      <c r="D229" s="3" t="s">
        <v>1609</v>
      </c>
      <c r="E229" s="3" t="s">
        <v>132</v>
      </c>
      <c r="F229" s="3" t="s">
        <v>1172</v>
      </c>
      <c r="G229" s="3" t="s">
        <v>137</v>
      </c>
      <c r="H229" s="3" t="s">
        <v>153</v>
      </c>
      <c r="Z229" s="3">
        <v>1</v>
      </c>
      <c r="AA229" s="3">
        <v>347740.38</v>
      </c>
      <c r="AB229" s="3" t="s">
        <v>2711</v>
      </c>
      <c r="AC229" s="4" t="s">
        <v>1613</v>
      </c>
    </row>
    <row r="230" spans="1:29" ht="14.25" customHeight="1" x14ac:dyDescent="0.3">
      <c r="A230" s="3" t="s">
        <v>152</v>
      </c>
      <c r="B230" s="3" t="s">
        <v>153</v>
      </c>
      <c r="C230" s="3" t="s">
        <v>212</v>
      </c>
      <c r="D230" s="3" t="s">
        <v>1628</v>
      </c>
      <c r="E230" s="3" t="s">
        <v>132</v>
      </c>
      <c r="F230" s="3" t="s">
        <v>1172</v>
      </c>
      <c r="G230" s="3" t="s">
        <v>137</v>
      </c>
      <c r="H230" s="3" t="s">
        <v>153</v>
      </c>
      <c r="Z230" s="3">
        <v>1</v>
      </c>
      <c r="AA230" s="3">
        <v>190350</v>
      </c>
      <c r="AB230" s="3" t="s">
        <v>2711</v>
      </c>
      <c r="AC230" s="4" t="s">
        <v>1633</v>
      </c>
    </row>
    <row r="231" spans="1:29" ht="14.25" customHeight="1" x14ac:dyDescent="0.3">
      <c r="A231" s="3" t="s">
        <v>152</v>
      </c>
      <c r="B231" s="3" t="s">
        <v>153</v>
      </c>
      <c r="C231" s="3" t="s">
        <v>212</v>
      </c>
      <c r="D231" s="3" t="s">
        <v>1643</v>
      </c>
      <c r="E231" s="3" t="s">
        <v>132</v>
      </c>
      <c r="F231" s="3" t="s">
        <v>1172</v>
      </c>
      <c r="G231" s="3" t="s">
        <v>137</v>
      </c>
      <c r="H231" s="3" t="s">
        <v>153</v>
      </c>
      <c r="Z231" s="3">
        <v>1</v>
      </c>
      <c r="AA231" s="3">
        <v>100000</v>
      </c>
      <c r="AB231" s="3" t="s">
        <v>2711</v>
      </c>
      <c r="AC231" s="4" t="s">
        <v>1645</v>
      </c>
    </row>
    <row r="232" spans="1:29" ht="14.25" customHeight="1" x14ac:dyDescent="0.3">
      <c r="A232" s="3" t="s">
        <v>152</v>
      </c>
      <c r="B232" s="3" t="s">
        <v>153</v>
      </c>
      <c r="C232" s="3" t="s">
        <v>212</v>
      </c>
      <c r="D232" s="3" t="s">
        <v>1660</v>
      </c>
      <c r="E232" s="3" t="s">
        <v>132</v>
      </c>
      <c r="F232" s="3" t="s">
        <v>1894</v>
      </c>
      <c r="G232" s="3" t="s">
        <v>137</v>
      </c>
      <c r="H232" s="3" t="s">
        <v>153</v>
      </c>
      <c r="Z232" s="3">
        <v>1</v>
      </c>
      <c r="AA232" s="3">
        <v>375567.65</v>
      </c>
      <c r="AB232" s="3" t="s">
        <v>2711</v>
      </c>
      <c r="AC232" s="4" t="s">
        <v>1662</v>
      </c>
    </row>
    <row r="233" spans="1:29" ht="14.25" customHeight="1" x14ac:dyDescent="0.3">
      <c r="A233" s="3" t="s">
        <v>152</v>
      </c>
      <c r="B233" s="3" t="s">
        <v>153</v>
      </c>
      <c r="C233" s="3" t="s">
        <v>212</v>
      </c>
      <c r="D233" s="3" t="s">
        <v>1678</v>
      </c>
      <c r="E233" s="3" t="s">
        <v>132</v>
      </c>
      <c r="F233" s="3" t="s">
        <v>1960</v>
      </c>
      <c r="G233" s="3" t="s">
        <v>137</v>
      </c>
      <c r="H233" s="3" t="s">
        <v>153</v>
      </c>
      <c r="Z233" s="3">
        <v>1</v>
      </c>
      <c r="AA233" s="3">
        <v>385200</v>
      </c>
      <c r="AB233" s="3" t="s">
        <v>2711</v>
      </c>
      <c r="AC233" s="4" t="s">
        <v>1681</v>
      </c>
    </row>
    <row r="234" spans="1:29" ht="14.25" customHeight="1" x14ac:dyDescent="0.3">
      <c r="A234" s="3" t="s">
        <v>152</v>
      </c>
      <c r="B234" s="3" t="s">
        <v>153</v>
      </c>
      <c r="C234" s="3" t="s">
        <v>212</v>
      </c>
      <c r="D234" s="3" t="s">
        <v>1695</v>
      </c>
      <c r="E234" s="3" t="s">
        <v>132</v>
      </c>
      <c r="F234" s="3" t="s">
        <v>2811</v>
      </c>
      <c r="G234" s="3" t="s">
        <v>137</v>
      </c>
      <c r="H234" s="3" t="s">
        <v>153</v>
      </c>
      <c r="Z234" s="3">
        <v>1</v>
      </c>
      <c r="AA234" s="3">
        <v>311323.46999999997</v>
      </c>
      <c r="AB234" s="3" t="s">
        <v>2711</v>
      </c>
      <c r="AC234" s="4" t="s">
        <v>1697</v>
      </c>
    </row>
    <row r="235" spans="1:29" ht="14.25" customHeight="1" x14ac:dyDescent="0.3">
      <c r="A235" s="3" t="s">
        <v>227</v>
      </c>
      <c r="B235" s="3" t="s">
        <v>228</v>
      </c>
      <c r="C235" s="3" t="s">
        <v>212</v>
      </c>
      <c r="D235" s="3" t="s">
        <v>1785</v>
      </c>
      <c r="E235" s="3" t="s">
        <v>205</v>
      </c>
      <c r="F235" s="3" t="s">
        <v>2830</v>
      </c>
      <c r="G235" s="3" t="s">
        <v>137</v>
      </c>
      <c r="H235" s="3" t="s">
        <v>228</v>
      </c>
      <c r="Z235" s="3">
        <v>1</v>
      </c>
      <c r="AA235" s="3">
        <v>173080</v>
      </c>
      <c r="AB235" s="3" t="s">
        <v>2711</v>
      </c>
      <c r="AC235" s="4" t="s">
        <v>1788</v>
      </c>
    </row>
    <row r="236" spans="1:29" ht="14.25" customHeight="1" x14ac:dyDescent="0.3">
      <c r="A236" s="3" t="s">
        <v>177</v>
      </c>
      <c r="B236" s="3" t="s">
        <v>179</v>
      </c>
      <c r="C236" s="3" t="s">
        <v>297</v>
      </c>
      <c r="D236" s="3" t="s">
        <v>1757</v>
      </c>
      <c r="E236" s="3" t="s">
        <v>205</v>
      </c>
      <c r="F236" s="3" t="s">
        <v>1224</v>
      </c>
      <c r="G236" s="3" t="s">
        <v>137</v>
      </c>
      <c r="H236" s="3" t="s">
        <v>179</v>
      </c>
      <c r="Z236" s="3">
        <v>1</v>
      </c>
      <c r="AA236" s="3">
        <v>39056.22</v>
      </c>
      <c r="AB236" s="3" t="s">
        <v>2711</v>
      </c>
      <c r="AC236" s="4" t="s">
        <v>1249</v>
      </c>
    </row>
    <row r="237" spans="1:29" ht="14.25" customHeight="1" x14ac:dyDescent="0.3">
      <c r="A237" s="3" t="s">
        <v>177</v>
      </c>
      <c r="B237" s="3" t="s">
        <v>179</v>
      </c>
      <c r="C237" s="3" t="s">
        <v>212</v>
      </c>
      <c r="D237" s="3" t="s">
        <v>1802</v>
      </c>
      <c r="E237" s="3" t="s">
        <v>205</v>
      </c>
      <c r="F237" s="3" t="s">
        <v>1294</v>
      </c>
      <c r="G237" s="3" t="s">
        <v>137</v>
      </c>
      <c r="H237" s="3" t="s">
        <v>179</v>
      </c>
      <c r="Z237" s="3">
        <v>1</v>
      </c>
      <c r="AA237" s="3">
        <v>56588.27</v>
      </c>
      <c r="AB237" s="3" t="s">
        <v>2711</v>
      </c>
      <c r="AC237" s="4" t="s">
        <v>1090</v>
      </c>
    </row>
    <row r="238" spans="1:29" ht="14.25" customHeight="1" x14ac:dyDescent="0.3">
      <c r="A238" s="3" t="s">
        <v>177</v>
      </c>
      <c r="B238" s="3" t="s">
        <v>179</v>
      </c>
      <c r="C238" s="3" t="s">
        <v>212</v>
      </c>
      <c r="D238" s="3" t="s">
        <v>1820</v>
      </c>
      <c r="E238" s="3" t="s">
        <v>205</v>
      </c>
      <c r="F238" s="3" t="s">
        <v>2281</v>
      </c>
      <c r="G238" s="3" t="s">
        <v>137</v>
      </c>
      <c r="H238" s="3" t="s">
        <v>179</v>
      </c>
      <c r="Z238" s="3">
        <v>1</v>
      </c>
      <c r="AA238" s="3">
        <v>56588.27</v>
      </c>
      <c r="AB238" s="3" t="s">
        <v>2711</v>
      </c>
      <c r="AC238" s="4" t="s">
        <v>1102</v>
      </c>
    </row>
    <row r="239" spans="1:29" ht="14.25" customHeight="1" x14ac:dyDescent="0.3">
      <c r="A239" s="3" t="s">
        <v>275</v>
      </c>
      <c r="B239" s="3" t="s">
        <v>276</v>
      </c>
      <c r="C239" s="3" t="s">
        <v>212</v>
      </c>
      <c r="D239" s="3" t="s">
        <v>1835</v>
      </c>
      <c r="E239" s="3" t="s">
        <v>205</v>
      </c>
      <c r="F239" s="3" t="s">
        <v>2878</v>
      </c>
      <c r="G239" s="3" t="s">
        <v>137</v>
      </c>
      <c r="H239" s="3" t="s">
        <v>276</v>
      </c>
      <c r="Z239" s="3">
        <v>1</v>
      </c>
      <c r="AA239" s="3">
        <v>188247.21</v>
      </c>
      <c r="AB239" s="3" t="s">
        <v>2711</v>
      </c>
      <c r="AC239" s="4" t="s">
        <v>1837</v>
      </c>
    </row>
    <row r="240" spans="1:29" ht="14.25" customHeight="1" x14ac:dyDescent="0.3">
      <c r="A240" s="3" t="s">
        <v>197</v>
      </c>
      <c r="B240" s="3" t="s">
        <v>198</v>
      </c>
      <c r="C240" s="3" t="s">
        <v>212</v>
      </c>
      <c r="D240" s="3" t="s">
        <v>601</v>
      </c>
      <c r="E240" s="3" t="s">
        <v>205</v>
      </c>
      <c r="F240" s="3" t="s">
        <v>2881</v>
      </c>
      <c r="G240" s="3" t="s">
        <v>137</v>
      </c>
      <c r="H240" s="3" t="s">
        <v>198</v>
      </c>
      <c r="Z240" s="3">
        <v>1</v>
      </c>
      <c r="AA240" s="3">
        <v>175003.84</v>
      </c>
      <c r="AB240" s="3" t="s">
        <v>2711</v>
      </c>
      <c r="AC240" s="4" t="s">
        <v>599</v>
      </c>
    </row>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C2" r:id="rId1" xr:uid="{00000000-0004-0000-0300-000000000000}"/>
    <hyperlink ref="AC3" r:id="rId2" xr:uid="{00000000-0004-0000-0300-000001000000}"/>
    <hyperlink ref="AC4" r:id="rId3" xr:uid="{00000000-0004-0000-0300-000002000000}"/>
    <hyperlink ref="AC5" r:id="rId4" xr:uid="{00000000-0004-0000-0300-000003000000}"/>
    <hyperlink ref="AC6" r:id="rId5" xr:uid="{00000000-0004-0000-0300-000004000000}"/>
    <hyperlink ref="AC7" r:id="rId6" xr:uid="{00000000-0004-0000-0300-000005000000}"/>
    <hyperlink ref="AC8" r:id="rId7" xr:uid="{00000000-0004-0000-0300-000006000000}"/>
    <hyperlink ref="AC9" r:id="rId8" xr:uid="{00000000-0004-0000-0300-000007000000}"/>
    <hyperlink ref="AC10" r:id="rId9" xr:uid="{00000000-0004-0000-0300-000008000000}"/>
    <hyperlink ref="AC11" r:id="rId10" xr:uid="{00000000-0004-0000-0300-000009000000}"/>
    <hyperlink ref="AC12" r:id="rId11" xr:uid="{00000000-0004-0000-0300-00000A000000}"/>
    <hyperlink ref="AC13" r:id="rId12" xr:uid="{00000000-0004-0000-0300-00000B000000}"/>
    <hyperlink ref="AC14" r:id="rId13" xr:uid="{00000000-0004-0000-0300-00000C000000}"/>
    <hyperlink ref="AC15" r:id="rId14" xr:uid="{00000000-0004-0000-0300-00000D000000}"/>
    <hyperlink ref="AC16" r:id="rId15" xr:uid="{00000000-0004-0000-0300-00000E000000}"/>
    <hyperlink ref="AC17" r:id="rId16" xr:uid="{00000000-0004-0000-0300-00000F000000}"/>
    <hyperlink ref="AC18" r:id="rId17" xr:uid="{00000000-0004-0000-0300-000010000000}"/>
    <hyperlink ref="AC19" r:id="rId18" xr:uid="{00000000-0004-0000-0300-000011000000}"/>
    <hyperlink ref="AC20" r:id="rId19" xr:uid="{00000000-0004-0000-0300-000012000000}"/>
    <hyperlink ref="AC21" r:id="rId20" xr:uid="{00000000-0004-0000-0300-000013000000}"/>
    <hyperlink ref="AC22" r:id="rId21" xr:uid="{00000000-0004-0000-0300-000014000000}"/>
    <hyperlink ref="AC23" r:id="rId22" xr:uid="{00000000-0004-0000-0300-000015000000}"/>
    <hyperlink ref="AC24" r:id="rId23" xr:uid="{00000000-0004-0000-0300-000016000000}"/>
    <hyperlink ref="AC25" r:id="rId24" xr:uid="{00000000-0004-0000-0300-000017000000}"/>
    <hyperlink ref="AC26" r:id="rId25" xr:uid="{00000000-0004-0000-0300-000018000000}"/>
    <hyperlink ref="AC27" r:id="rId26" xr:uid="{00000000-0004-0000-0300-000019000000}"/>
    <hyperlink ref="AC28" r:id="rId27" xr:uid="{00000000-0004-0000-0300-00001A000000}"/>
    <hyperlink ref="AC29" r:id="rId28" xr:uid="{00000000-0004-0000-0300-00001B000000}"/>
    <hyperlink ref="AC30" r:id="rId29" xr:uid="{00000000-0004-0000-0300-00001C000000}"/>
    <hyperlink ref="AC31" r:id="rId30" xr:uid="{00000000-0004-0000-0300-00001D000000}"/>
    <hyperlink ref="AC32" r:id="rId31" xr:uid="{00000000-0004-0000-0300-00001E000000}"/>
    <hyperlink ref="AC33" r:id="rId32" xr:uid="{00000000-0004-0000-0300-00001F000000}"/>
    <hyperlink ref="AC34" r:id="rId33" xr:uid="{00000000-0004-0000-0300-000020000000}"/>
    <hyperlink ref="AC35" r:id="rId34" xr:uid="{00000000-0004-0000-0300-000021000000}"/>
    <hyperlink ref="AC36" r:id="rId35" xr:uid="{00000000-0004-0000-0300-000022000000}"/>
    <hyperlink ref="AC37" r:id="rId36" xr:uid="{00000000-0004-0000-0300-000023000000}"/>
    <hyperlink ref="AC38" r:id="rId37" xr:uid="{00000000-0004-0000-0300-000024000000}"/>
    <hyperlink ref="AC39" r:id="rId38" xr:uid="{00000000-0004-0000-0300-000025000000}"/>
    <hyperlink ref="AC40" r:id="rId39" xr:uid="{00000000-0004-0000-0300-000026000000}"/>
    <hyperlink ref="AC41" r:id="rId40" xr:uid="{00000000-0004-0000-0300-000027000000}"/>
    <hyperlink ref="AC42" r:id="rId41" xr:uid="{00000000-0004-0000-0300-000028000000}"/>
    <hyperlink ref="AC43" r:id="rId42" xr:uid="{00000000-0004-0000-0300-000029000000}"/>
    <hyperlink ref="AC44" r:id="rId43" xr:uid="{00000000-0004-0000-0300-00002A000000}"/>
    <hyperlink ref="AC45" r:id="rId44" xr:uid="{00000000-0004-0000-0300-00002B000000}"/>
    <hyperlink ref="AC46" r:id="rId45" xr:uid="{00000000-0004-0000-0300-00002C000000}"/>
    <hyperlink ref="AC47" r:id="rId46" xr:uid="{00000000-0004-0000-0300-00002D000000}"/>
    <hyperlink ref="AC48" r:id="rId47" xr:uid="{00000000-0004-0000-0300-00002E000000}"/>
    <hyperlink ref="AC49" r:id="rId48" xr:uid="{00000000-0004-0000-0300-00002F000000}"/>
    <hyperlink ref="AC50" r:id="rId49" xr:uid="{00000000-0004-0000-0300-000030000000}"/>
    <hyperlink ref="AC51" r:id="rId50" xr:uid="{00000000-0004-0000-0300-000031000000}"/>
    <hyperlink ref="AC52" r:id="rId51" xr:uid="{00000000-0004-0000-0300-000032000000}"/>
    <hyperlink ref="AC53" r:id="rId52" xr:uid="{00000000-0004-0000-0300-000033000000}"/>
    <hyperlink ref="AC54" r:id="rId53" xr:uid="{00000000-0004-0000-0300-000034000000}"/>
    <hyperlink ref="AC55" r:id="rId54" xr:uid="{00000000-0004-0000-0300-000035000000}"/>
    <hyperlink ref="AC56" r:id="rId55" xr:uid="{00000000-0004-0000-0300-000036000000}"/>
    <hyperlink ref="AC57" r:id="rId56" xr:uid="{00000000-0004-0000-0300-000037000000}"/>
    <hyperlink ref="AC58" r:id="rId57" xr:uid="{00000000-0004-0000-0300-000038000000}"/>
    <hyperlink ref="AC59" r:id="rId58" xr:uid="{00000000-0004-0000-0300-000039000000}"/>
    <hyperlink ref="AC60" r:id="rId59" xr:uid="{00000000-0004-0000-0300-00003A000000}"/>
    <hyperlink ref="AC61" r:id="rId60" xr:uid="{00000000-0004-0000-0300-00003B000000}"/>
    <hyperlink ref="AC62" r:id="rId61" xr:uid="{00000000-0004-0000-0300-00003C000000}"/>
    <hyperlink ref="AC63" r:id="rId62" xr:uid="{00000000-0004-0000-0300-00003D000000}"/>
    <hyperlink ref="AC64" r:id="rId63" xr:uid="{00000000-0004-0000-0300-00003E000000}"/>
    <hyperlink ref="AC65" r:id="rId64" xr:uid="{00000000-0004-0000-0300-00003F000000}"/>
    <hyperlink ref="AC66" r:id="rId65" xr:uid="{00000000-0004-0000-0300-000040000000}"/>
    <hyperlink ref="AC67" r:id="rId66" xr:uid="{00000000-0004-0000-0300-000041000000}"/>
    <hyperlink ref="AC68" r:id="rId67" xr:uid="{00000000-0004-0000-0300-000042000000}"/>
    <hyperlink ref="AC69" r:id="rId68" xr:uid="{00000000-0004-0000-0300-000043000000}"/>
    <hyperlink ref="AC70" r:id="rId69" xr:uid="{00000000-0004-0000-0300-000044000000}"/>
    <hyperlink ref="AC71" r:id="rId70" xr:uid="{00000000-0004-0000-0300-000045000000}"/>
    <hyperlink ref="AC72" r:id="rId71" xr:uid="{00000000-0004-0000-0300-000046000000}"/>
    <hyperlink ref="AC73" r:id="rId72" xr:uid="{00000000-0004-0000-0300-000047000000}"/>
    <hyperlink ref="AC74" r:id="rId73" xr:uid="{00000000-0004-0000-0300-000048000000}"/>
    <hyperlink ref="AC75" r:id="rId74" xr:uid="{00000000-0004-0000-0300-000049000000}"/>
    <hyperlink ref="AC76" r:id="rId75" xr:uid="{00000000-0004-0000-0300-00004A000000}"/>
    <hyperlink ref="AC77" r:id="rId76" xr:uid="{00000000-0004-0000-0300-00004B000000}"/>
    <hyperlink ref="AC78" r:id="rId77" xr:uid="{00000000-0004-0000-0300-00004C000000}"/>
    <hyperlink ref="AC79" r:id="rId78" xr:uid="{00000000-0004-0000-0300-00004D000000}"/>
    <hyperlink ref="AC80" r:id="rId79" xr:uid="{00000000-0004-0000-0300-00004E000000}"/>
    <hyperlink ref="AC81" r:id="rId80" xr:uid="{00000000-0004-0000-0300-00004F000000}"/>
    <hyperlink ref="AC82" r:id="rId81" xr:uid="{00000000-0004-0000-0300-000050000000}"/>
    <hyperlink ref="AC83" r:id="rId82" xr:uid="{00000000-0004-0000-0300-000051000000}"/>
    <hyperlink ref="AC84" r:id="rId83" xr:uid="{00000000-0004-0000-0300-000052000000}"/>
    <hyperlink ref="AC85" r:id="rId84" xr:uid="{00000000-0004-0000-0300-000053000000}"/>
    <hyperlink ref="AC86" r:id="rId85" xr:uid="{00000000-0004-0000-0300-000054000000}"/>
    <hyperlink ref="AC87" r:id="rId86" xr:uid="{00000000-0004-0000-0300-000055000000}"/>
    <hyperlink ref="AC88" r:id="rId87" xr:uid="{00000000-0004-0000-0300-000056000000}"/>
    <hyperlink ref="AC89" r:id="rId88" xr:uid="{00000000-0004-0000-0300-000057000000}"/>
    <hyperlink ref="AC90" r:id="rId89" xr:uid="{00000000-0004-0000-0300-000058000000}"/>
    <hyperlink ref="AC91" r:id="rId90" xr:uid="{00000000-0004-0000-0300-000059000000}"/>
    <hyperlink ref="AC92" r:id="rId91" xr:uid="{00000000-0004-0000-0300-00005A000000}"/>
    <hyperlink ref="AC93" r:id="rId92" xr:uid="{00000000-0004-0000-0300-00005B000000}"/>
    <hyperlink ref="AC94" r:id="rId93" xr:uid="{00000000-0004-0000-0300-00005C000000}"/>
    <hyperlink ref="AC95" r:id="rId94" xr:uid="{00000000-0004-0000-0300-00005D000000}"/>
    <hyperlink ref="AC96" r:id="rId95" xr:uid="{00000000-0004-0000-0300-00005E000000}"/>
    <hyperlink ref="AC97" r:id="rId96" xr:uid="{00000000-0004-0000-0300-00005F000000}"/>
    <hyperlink ref="AC98" r:id="rId97" xr:uid="{00000000-0004-0000-0300-000060000000}"/>
    <hyperlink ref="AC99" r:id="rId98" xr:uid="{00000000-0004-0000-0300-000061000000}"/>
    <hyperlink ref="AC100" r:id="rId99" xr:uid="{00000000-0004-0000-0300-000062000000}"/>
    <hyperlink ref="AC101" r:id="rId100" xr:uid="{00000000-0004-0000-0300-000063000000}"/>
    <hyperlink ref="AC102" r:id="rId101" xr:uid="{00000000-0004-0000-0300-000064000000}"/>
    <hyperlink ref="AC103" r:id="rId102" xr:uid="{00000000-0004-0000-0300-000065000000}"/>
    <hyperlink ref="AC104" r:id="rId103" xr:uid="{00000000-0004-0000-0300-000066000000}"/>
    <hyperlink ref="AC105" r:id="rId104" xr:uid="{00000000-0004-0000-0300-000067000000}"/>
    <hyperlink ref="AC106" r:id="rId105" xr:uid="{00000000-0004-0000-0300-000068000000}"/>
    <hyperlink ref="AC107" r:id="rId106" xr:uid="{00000000-0004-0000-0300-000069000000}"/>
    <hyperlink ref="AC108" r:id="rId107" xr:uid="{00000000-0004-0000-0300-00006A000000}"/>
    <hyperlink ref="AC109" r:id="rId108" xr:uid="{00000000-0004-0000-0300-00006B000000}"/>
    <hyperlink ref="AC110" r:id="rId109" xr:uid="{00000000-0004-0000-0300-00006C000000}"/>
    <hyperlink ref="AC111" r:id="rId110" xr:uid="{00000000-0004-0000-0300-00006D000000}"/>
    <hyperlink ref="AC112" r:id="rId111" xr:uid="{00000000-0004-0000-0300-00006E000000}"/>
    <hyperlink ref="AC113" r:id="rId112" xr:uid="{00000000-0004-0000-0300-00006F000000}"/>
    <hyperlink ref="AC114" r:id="rId113" xr:uid="{00000000-0004-0000-0300-000070000000}"/>
    <hyperlink ref="AC115" r:id="rId114" xr:uid="{00000000-0004-0000-0300-000071000000}"/>
    <hyperlink ref="AC116" r:id="rId115" xr:uid="{00000000-0004-0000-0300-000072000000}"/>
    <hyperlink ref="AC117" r:id="rId116" xr:uid="{00000000-0004-0000-0300-000073000000}"/>
    <hyperlink ref="AC118" r:id="rId117" xr:uid="{00000000-0004-0000-0300-000074000000}"/>
    <hyperlink ref="AC119" r:id="rId118" xr:uid="{00000000-0004-0000-0300-000075000000}"/>
    <hyperlink ref="AC120" r:id="rId119" xr:uid="{00000000-0004-0000-0300-000076000000}"/>
    <hyperlink ref="AC121" r:id="rId120" xr:uid="{00000000-0004-0000-0300-000077000000}"/>
    <hyperlink ref="AC122" r:id="rId121" xr:uid="{00000000-0004-0000-0300-000078000000}"/>
    <hyperlink ref="AC123" r:id="rId122" xr:uid="{00000000-0004-0000-0300-000079000000}"/>
    <hyperlink ref="AC124" r:id="rId123" xr:uid="{00000000-0004-0000-0300-00007A000000}"/>
    <hyperlink ref="AC125" r:id="rId124" xr:uid="{00000000-0004-0000-0300-00007B000000}"/>
    <hyperlink ref="AC126" r:id="rId125" xr:uid="{00000000-0004-0000-0300-00007C000000}"/>
    <hyperlink ref="AC127" r:id="rId126" xr:uid="{00000000-0004-0000-0300-00007D000000}"/>
    <hyperlink ref="AC128" r:id="rId127" xr:uid="{00000000-0004-0000-0300-00007E000000}"/>
    <hyperlink ref="AC129" r:id="rId128" xr:uid="{00000000-0004-0000-0300-00007F000000}"/>
    <hyperlink ref="AC130" r:id="rId129" xr:uid="{00000000-0004-0000-0300-000080000000}"/>
    <hyperlink ref="AC131" r:id="rId130" xr:uid="{00000000-0004-0000-0300-000081000000}"/>
    <hyperlink ref="AC132" r:id="rId131" xr:uid="{00000000-0004-0000-0300-000082000000}"/>
    <hyperlink ref="AC133" r:id="rId132" xr:uid="{00000000-0004-0000-0300-000083000000}"/>
    <hyperlink ref="AC134" r:id="rId133" xr:uid="{00000000-0004-0000-0300-000084000000}"/>
    <hyperlink ref="AC135" r:id="rId134" xr:uid="{00000000-0004-0000-0300-000085000000}"/>
    <hyperlink ref="AC136" r:id="rId135" xr:uid="{00000000-0004-0000-0300-000086000000}"/>
    <hyperlink ref="AC137" r:id="rId136" xr:uid="{00000000-0004-0000-0300-000087000000}"/>
    <hyperlink ref="AC138" r:id="rId137" xr:uid="{00000000-0004-0000-0300-000088000000}"/>
    <hyperlink ref="AC139" r:id="rId138" xr:uid="{00000000-0004-0000-0300-000089000000}"/>
    <hyperlink ref="AC140" r:id="rId139" xr:uid="{00000000-0004-0000-0300-00008A000000}"/>
    <hyperlink ref="AC141" r:id="rId140" xr:uid="{00000000-0004-0000-0300-00008B000000}"/>
    <hyperlink ref="AC142" r:id="rId141" xr:uid="{00000000-0004-0000-0300-00008C000000}"/>
    <hyperlink ref="AC143" r:id="rId142" xr:uid="{00000000-0004-0000-0300-00008D000000}"/>
    <hyperlink ref="AC144" r:id="rId143" xr:uid="{00000000-0004-0000-0300-00008E000000}"/>
    <hyperlink ref="AC145" r:id="rId144" xr:uid="{00000000-0004-0000-0300-00008F000000}"/>
    <hyperlink ref="AC146" r:id="rId145" xr:uid="{00000000-0004-0000-0300-000090000000}"/>
    <hyperlink ref="AC147" r:id="rId146" xr:uid="{00000000-0004-0000-0300-000091000000}"/>
    <hyperlink ref="AC148" r:id="rId147" xr:uid="{00000000-0004-0000-0300-000092000000}"/>
    <hyperlink ref="AC149" r:id="rId148" xr:uid="{00000000-0004-0000-0300-000093000000}"/>
    <hyperlink ref="AC150" r:id="rId149" xr:uid="{00000000-0004-0000-0300-000094000000}"/>
    <hyperlink ref="AC151" r:id="rId150" xr:uid="{00000000-0004-0000-0300-000095000000}"/>
    <hyperlink ref="AC152" r:id="rId151" xr:uid="{00000000-0004-0000-0300-000096000000}"/>
    <hyperlink ref="AC153" r:id="rId152" xr:uid="{00000000-0004-0000-0300-000097000000}"/>
    <hyperlink ref="AC154" r:id="rId153" xr:uid="{00000000-0004-0000-0300-000098000000}"/>
    <hyperlink ref="AC155" r:id="rId154" xr:uid="{00000000-0004-0000-0300-000099000000}"/>
    <hyperlink ref="AC156" r:id="rId155" xr:uid="{00000000-0004-0000-0300-00009A000000}"/>
    <hyperlink ref="AC157" r:id="rId156" xr:uid="{00000000-0004-0000-0300-00009B000000}"/>
    <hyperlink ref="AC158" r:id="rId157" xr:uid="{00000000-0004-0000-0300-00009C000000}"/>
    <hyperlink ref="AC159" r:id="rId158" xr:uid="{00000000-0004-0000-0300-00009D000000}"/>
    <hyperlink ref="AC160" r:id="rId159" xr:uid="{00000000-0004-0000-0300-00009E000000}"/>
    <hyperlink ref="AC161" r:id="rId160" xr:uid="{00000000-0004-0000-0300-00009F000000}"/>
    <hyperlink ref="AC162" r:id="rId161" xr:uid="{00000000-0004-0000-0300-0000A0000000}"/>
    <hyperlink ref="AC163" r:id="rId162" xr:uid="{00000000-0004-0000-0300-0000A1000000}"/>
    <hyperlink ref="AC164" r:id="rId163" xr:uid="{00000000-0004-0000-0300-0000A2000000}"/>
    <hyperlink ref="AC165" r:id="rId164" xr:uid="{00000000-0004-0000-0300-0000A3000000}"/>
    <hyperlink ref="AC166" r:id="rId165" xr:uid="{00000000-0004-0000-0300-0000A4000000}"/>
    <hyperlink ref="AC167" r:id="rId166" xr:uid="{00000000-0004-0000-0300-0000A5000000}"/>
    <hyperlink ref="AC168" r:id="rId167" xr:uid="{00000000-0004-0000-0300-0000A6000000}"/>
    <hyperlink ref="AC169" r:id="rId168" xr:uid="{00000000-0004-0000-0300-0000A7000000}"/>
    <hyperlink ref="AC170" r:id="rId169" xr:uid="{00000000-0004-0000-0300-0000A8000000}"/>
    <hyperlink ref="AC171" r:id="rId170" xr:uid="{00000000-0004-0000-0300-0000A9000000}"/>
    <hyperlink ref="AC172" r:id="rId171" xr:uid="{00000000-0004-0000-0300-0000AA000000}"/>
    <hyperlink ref="AC173" r:id="rId172" xr:uid="{00000000-0004-0000-0300-0000AB000000}"/>
    <hyperlink ref="AC174" r:id="rId173" xr:uid="{00000000-0004-0000-0300-0000AC000000}"/>
    <hyperlink ref="AC175" r:id="rId174" xr:uid="{00000000-0004-0000-0300-0000AD000000}"/>
    <hyperlink ref="AC176" r:id="rId175" xr:uid="{00000000-0004-0000-0300-0000AE000000}"/>
    <hyperlink ref="AC177" r:id="rId176" xr:uid="{00000000-0004-0000-0300-0000AF000000}"/>
    <hyperlink ref="AC178" r:id="rId177" xr:uid="{00000000-0004-0000-0300-0000B0000000}"/>
    <hyperlink ref="AC179" r:id="rId178" xr:uid="{00000000-0004-0000-0300-0000B1000000}"/>
    <hyperlink ref="AC180" r:id="rId179" xr:uid="{00000000-0004-0000-0300-0000B2000000}"/>
    <hyperlink ref="AC181" r:id="rId180" xr:uid="{00000000-0004-0000-0300-0000B3000000}"/>
    <hyperlink ref="AC182" r:id="rId181" xr:uid="{00000000-0004-0000-0300-0000B4000000}"/>
    <hyperlink ref="AC183" r:id="rId182" xr:uid="{00000000-0004-0000-0300-0000B5000000}"/>
    <hyperlink ref="AC184" r:id="rId183" xr:uid="{00000000-0004-0000-0300-0000B6000000}"/>
    <hyperlink ref="AC185" r:id="rId184" xr:uid="{00000000-0004-0000-0300-0000B7000000}"/>
    <hyperlink ref="AC186" r:id="rId185" xr:uid="{00000000-0004-0000-0300-0000B8000000}"/>
    <hyperlink ref="AC187" r:id="rId186" xr:uid="{00000000-0004-0000-0300-0000B9000000}"/>
    <hyperlink ref="AC188" r:id="rId187" xr:uid="{00000000-0004-0000-0300-0000BA000000}"/>
    <hyperlink ref="AC189" r:id="rId188" xr:uid="{00000000-0004-0000-0300-0000BB000000}"/>
    <hyperlink ref="AC190" r:id="rId189" xr:uid="{00000000-0004-0000-0300-0000BC000000}"/>
    <hyperlink ref="AC191" r:id="rId190" xr:uid="{00000000-0004-0000-0300-0000BD000000}"/>
    <hyperlink ref="AC192" r:id="rId191" xr:uid="{00000000-0004-0000-0300-0000BE000000}"/>
    <hyperlink ref="AC193" r:id="rId192" xr:uid="{00000000-0004-0000-0300-0000BF000000}"/>
    <hyperlink ref="AC194" r:id="rId193" xr:uid="{00000000-0004-0000-0300-0000C0000000}"/>
    <hyperlink ref="AC195" r:id="rId194" xr:uid="{00000000-0004-0000-0300-0000C1000000}"/>
    <hyperlink ref="AC196" r:id="rId195" xr:uid="{00000000-0004-0000-0300-0000C2000000}"/>
    <hyperlink ref="AC197" r:id="rId196" xr:uid="{00000000-0004-0000-0300-0000C3000000}"/>
    <hyperlink ref="AC198" r:id="rId197" xr:uid="{00000000-0004-0000-0300-0000C4000000}"/>
    <hyperlink ref="AC199" r:id="rId198" xr:uid="{00000000-0004-0000-0300-0000C5000000}"/>
    <hyperlink ref="AC200" r:id="rId199" xr:uid="{00000000-0004-0000-0300-0000C6000000}"/>
    <hyperlink ref="AC201" r:id="rId200" xr:uid="{00000000-0004-0000-0300-0000C7000000}"/>
    <hyperlink ref="AC202" r:id="rId201" xr:uid="{00000000-0004-0000-0300-0000C8000000}"/>
    <hyperlink ref="AC203" r:id="rId202" xr:uid="{00000000-0004-0000-0300-0000C9000000}"/>
    <hyperlink ref="AC204" r:id="rId203" xr:uid="{00000000-0004-0000-0300-0000CA000000}"/>
    <hyperlink ref="AC205" r:id="rId204" xr:uid="{00000000-0004-0000-0300-0000CB000000}"/>
    <hyperlink ref="AC206" r:id="rId205" xr:uid="{00000000-0004-0000-0300-0000CC000000}"/>
    <hyperlink ref="AC207" r:id="rId206" xr:uid="{00000000-0004-0000-0300-0000CD000000}"/>
    <hyperlink ref="AC208" r:id="rId207" xr:uid="{00000000-0004-0000-0300-0000CE000000}"/>
    <hyperlink ref="AC209" r:id="rId208" xr:uid="{00000000-0004-0000-0300-0000CF000000}"/>
    <hyperlink ref="AC210" r:id="rId209" xr:uid="{00000000-0004-0000-0300-0000D0000000}"/>
    <hyperlink ref="AC211" r:id="rId210" xr:uid="{00000000-0004-0000-0300-0000D1000000}"/>
    <hyperlink ref="AC212" r:id="rId211" xr:uid="{00000000-0004-0000-0300-0000D2000000}"/>
    <hyperlink ref="AC213" r:id="rId212" xr:uid="{00000000-0004-0000-0300-0000D3000000}"/>
    <hyperlink ref="AC214" r:id="rId213" xr:uid="{00000000-0004-0000-0300-0000D4000000}"/>
    <hyperlink ref="AC215" r:id="rId214" xr:uid="{00000000-0004-0000-0300-0000D5000000}"/>
    <hyperlink ref="AC216" r:id="rId215" xr:uid="{00000000-0004-0000-0300-0000D6000000}"/>
    <hyperlink ref="AC217" r:id="rId216" xr:uid="{00000000-0004-0000-0300-0000D7000000}"/>
    <hyperlink ref="AC218" r:id="rId217" xr:uid="{00000000-0004-0000-0300-0000D8000000}"/>
    <hyperlink ref="AC219" r:id="rId218" xr:uid="{00000000-0004-0000-0300-0000D9000000}"/>
    <hyperlink ref="AC220" r:id="rId219" xr:uid="{00000000-0004-0000-0300-0000DA000000}"/>
    <hyperlink ref="AC221" r:id="rId220" xr:uid="{00000000-0004-0000-0300-0000DB000000}"/>
    <hyperlink ref="AC222" r:id="rId221" xr:uid="{00000000-0004-0000-0300-0000DC000000}"/>
    <hyperlink ref="AC223" r:id="rId222" xr:uid="{00000000-0004-0000-0300-0000DD000000}"/>
    <hyperlink ref="AC224" r:id="rId223" xr:uid="{00000000-0004-0000-0300-0000DE000000}"/>
    <hyperlink ref="AC225" r:id="rId224" xr:uid="{00000000-0004-0000-0300-0000DF000000}"/>
    <hyperlink ref="AC226" r:id="rId225" xr:uid="{00000000-0004-0000-0300-0000E0000000}"/>
    <hyperlink ref="AC227" r:id="rId226" xr:uid="{00000000-0004-0000-0300-0000E1000000}"/>
    <hyperlink ref="AC228" r:id="rId227" xr:uid="{00000000-0004-0000-0300-0000E2000000}"/>
    <hyperlink ref="AC229" r:id="rId228" xr:uid="{00000000-0004-0000-0300-0000E3000000}"/>
    <hyperlink ref="AC230" r:id="rId229" xr:uid="{00000000-0004-0000-0300-0000E4000000}"/>
    <hyperlink ref="AC231" r:id="rId230" xr:uid="{00000000-0004-0000-0300-0000E5000000}"/>
    <hyperlink ref="AC232" r:id="rId231" xr:uid="{00000000-0004-0000-0300-0000E6000000}"/>
    <hyperlink ref="AC233" r:id="rId232" xr:uid="{00000000-0004-0000-0300-0000E7000000}"/>
    <hyperlink ref="AC234" r:id="rId233" xr:uid="{00000000-0004-0000-0300-0000E8000000}"/>
    <hyperlink ref="AC235" r:id="rId234" xr:uid="{00000000-0004-0000-0300-0000E9000000}"/>
    <hyperlink ref="AC236" r:id="rId235" xr:uid="{00000000-0004-0000-0300-0000EA000000}"/>
    <hyperlink ref="AC237" r:id="rId236" xr:uid="{00000000-0004-0000-0300-0000EB000000}"/>
    <hyperlink ref="AC238" r:id="rId237" xr:uid="{00000000-0004-0000-0300-0000EC000000}"/>
    <hyperlink ref="AC239" r:id="rId238" xr:uid="{00000000-0004-0000-0300-0000ED000000}"/>
    <hyperlink ref="AC240" r:id="rId239" xr:uid="{00000000-0004-0000-0300-0000EE000000}"/>
  </hyperlink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2" customWidth="1"/>
    <col min="2" max="2" width="16" customWidth="1"/>
    <col min="3" max="3" width="40" customWidth="1"/>
    <col min="4" max="4" width="9" customWidth="1"/>
    <col min="5" max="5" width="8" customWidth="1"/>
    <col min="6" max="6" width="11" customWidth="1"/>
    <col min="7" max="7" width="17" customWidth="1"/>
    <col min="8" max="8" width="18" customWidth="1"/>
    <col min="9" max="9" width="14" customWidth="1"/>
    <col min="10" max="10" width="7" customWidth="1"/>
    <col min="11" max="11" width="8" customWidth="1"/>
    <col min="12" max="12" width="10" customWidth="1"/>
    <col min="13" max="13" width="11" customWidth="1"/>
    <col min="14" max="14" width="9" customWidth="1"/>
    <col min="15" max="15" width="8" customWidth="1"/>
    <col min="16" max="16" width="16" customWidth="1"/>
    <col min="17" max="17" width="35" customWidth="1"/>
    <col min="18" max="19" width="40" customWidth="1"/>
    <col min="20" max="26" width="8.88671875" customWidth="1"/>
  </cols>
  <sheetData>
    <row r="1" spans="1:19" ht="14.25" customHeight="1" x14ac:dyDescent="0.3">
      <c r="A1" s="1" t="s">
        <v>105</v>
      </c>
      <c r="B1" s="1" t="s">
        <v>637</v>
      </c>
      <c r="C1" s="1" t="s">
        <v>1</v>
      </c>
      <c r="D1" s="1" t="s">
        <v>25</v>
      </c>
      <c r="E1" s="1" t="s">
        <v>642</v>
      </c>
      <c r="F1" s="1" t="s">
        <v>52</v>
      </c>
      <c r="G1" s="1" t="s">
        <v>54</v>
      </c>
      <c r="H1" s="1" t="s">
        <v>645</v>
      </c>
      <c r="I1" s="1" t="s">
        <v>57</v>
      </c>
      <c r="J1" s="1" t="s">
        <v>69</v>
      </c>
      <c r="K1" s="1" t="s">
        <v>648</v>
      </c>
      <c r="L1" s="1" t="s">
        <v>53</v>
      </c>
      <c r="M1" s="1" t="s">
        <v>56</v>
      </c>
      <c r="N1" s="1" t="s">
        <v>70</v>
      </c>
      <c r="O1" s="1" t="s">
        <v>84</v>
      </c>
      <c r="P1" s="1" t="s">
        <v>650</v>
      </c>
      <c r="Q1" s="1" t="s">
        <v>51</v>
      </c>
      <c r="R1" s="1" t="s">
        <v>651</v>
      </c>
      <c r="S1" s="1" t="s">
        <v>652</v>
      </c>
    </row>
    <row r="2" spans="1:19" ht="14.25" customHeight="1" x14ac:dyDescent="0.3">
      <c r="A2" s="3" t="s">
        <v>322</v>
      </c>
      <c r="B2" s="3" t="s">
        <v>197</v>
      </c>
      <c r="C2" s="3" t="s">
        <v>198</v>
      </c>
      <c r="D2" s="3">
        <v>1</v>
      </c>
      <c r="E2" s="3">
        <v>1</v>
      </c>
      <c r="F2" s="3">
        <v>1149.54</v>
      </c>
      <c r="G2" s="3">
        <v>138</v>
      </c>
      <c r="H2" s="3">
        <v>141.46</v>
      </c>
      <c r="I2" s="3">
        <v>1</v>
      </c>
      <c r="J2" s="3" t="s">
        <v>212</v>
      </c>
      <c r="K2" s="3" t="s">
        <v>229</v>
      </c>
      <c r="P2" s="3" t="s">
        <v>188</v>
      </c>
      <c r="Q2" s="3" t="s">
        <v>321</v>
      </c>
      <c r="R2" s="3" t="s">
        <v>319</v>
      </c>
      <c r="S2" s="3" t="s">
        <v>654</v>
      </c>
    </row>
    <row r="3" spans="1:19" ht="14.25" customHeight="1" x14ac:dyDescent="0.3">
      <c r="A3" s="3" t="s">
        <v>354</v>
      </c>
      <c r="B3" s="3" t="s">
        <v>197</v>
      </c>
      <c r="C3" s="3" t="s">
        <v>198</v>
      </c>
      <c r="D3" s="3">
        <v>1</v>
      </c>
      <c r="E3" s="3">
        <v>1</v>
      </c>
      <c r="F3" s="3">
        <v>1149.54</v>
      </c>
      <c r="G3" s="3">
        <v>138</v>
      </c>
      <c r="H3" s="3">
        <v>141.46</v>
      </c>
      <c r="I3" s="3">
        <v>0</v>
      </c>
      <c r="J3" s="3" t="s">
        <v>212</v>
      </c>
      <c r="K3" s="3" t="s">
        <v>229</v>
      </c>
      <c r="P3" s="3" t="s">
        <v>188</v>
      </c>
      <c r="Q3" s="3" t="s">
        <v>321</v>
      </c>
      <c r="R3" s="3" t="s">
        <v>353</v>
      </c>
      <c r="S3" s="3" t="s">
        <v>654</v>
      </c>
    </row>
    <row r="4" spans="1:19" ht="14.25" customHeight="1" x14ac:dyDescent="0.3">
      <c r="A4" s="3" t="s">
        <v>360</v>
      </c>
      <c r="B4" s="3" t="s">
        <v>197</v>
      </c>
      <c r="C4" s="3" t="s">
        <v>198</v>
      </c>
      <c r="D4" s="3">
        <v>1</v>
      </c>
      <c r="E4" s="3">
        <v>1</v>
      </c>
      <c r="F4" s="3">
        <v>1149.54</v>
      </c>
      <c r="G4" s="3">
        <v>138</v>
      </c>
      <c r="H4" s="3">
        <v>141.46</v>
      </c>
      <c r="I4" s="3">
        <v>0</v>
      </c>
      <c r="J4" s="3" t="s">
        <v>212</v>
      </c>
      <c r="K4" s="3" t="s">
        <v>229</v>
      </c>
      <c r="P4" s="3" t="s">
        <v>188</v>
      </c>
      <c r="Q4" s="3" t="s">
        <v>321</v>
      </c>
      <c r="R4" s="3" t="s">
        <v>359</v>
      </c>
      <c r="S4" s="3" t="s">
        <v>654</v>
      </c>
    </row>
    <row r="5" spans="1:19" ht="14.25" customHeight="1" x14ac:dyDescent="0.3">
      <c r="A5" s="3" t="s">
        <v>372</v>
      </c>
      <c r="B5" s="3" t="s">
        <v>197</v>
      </c>
      <c r="C5" s="3" t="s">
        <v>198</v>
      </c>
      <c r="D5" s="3">
        <v>1</v>
      </c>
      <c r="E5" s="3">
        <v>1</v>
      </c>
      <c r="F5" s="3">
        <v>1149.54</v>
      </c>
      <c r="G5" s="3">
        <v>138</v>
      </c>
      <c r="H5" s="3">
        <v>141.46</v>
      </c>
      <c r="I5" s="3">
        <v>0</v>
      </c>
      <c r="J5" s="3" t="s">
        <v>212</v>
      </c>
      <c r="K5" s="3" t="s">
        <v>229</v>
      </c>
      <c r="P5" s="3" t="s">
        <v>188</v>
      </c>
      <c r="Q5" s="3" t="s">
        <v>321</v>
      </c>
      <c r="R5" s="3" t="s">
        <v>371</v>
      </c>
      <c r="S5" s="3" t="s">
        <v>654</v>
      </c>
    </row>
    <row r="6" spans="1:19" ht="14.25" customHeight="1" x14ac:dyDescent="0.3">
      <c r="A6" s="3" t="s">
        <v>378</v>
      </c>
      <c r="B6" s="3" t="s">
        <v>197</v>
      </c>
      <c r="C6" s="3" t="s">
        <v>198</v>
      </c>
      <c r="D6" s="3">
        <v>1</v>
      </c>
      <c r="E6" s="3">
        <v>1</v>
      </c>
      <c r="F6" s="3">
        <v>1656</v>
      </c>
      <c r="G6" s="3">
        <v>138</v>
      </c>
      <c r="H6" s="3">
        <v>141.46</v>
      </c>
      <c r="I6" s="3">
        <v>0</v>
      </c>
      <c r="J6" s="3" t="s">
        <v>212</v>
      </c>
      <c r="K6" s="3" t="s">
        <v>229</v>
      </c>
      <c r="P6" s="3" t="s">
        <v>188</v>
      </c>
      <c r="Q6" s="3" t="s">
        <v>321</v>
      </c>
      <c r="R6" s="3" t="s">
        <v>377</v>
      </c>
      <c r="S6" s="3" t="s">
        <v>654</v>
      </c>
    </row>
    <row r="7" spans="1:19" ht="14.25" customHeight="1" x14ac:dyDescent="0.3">
      <c r="A7" s="3" t="s">
        <v>392</v>
      </c>
      <c r="B7" s="3" t="s">
        <v>197</v>
      </c>
      <c r="C7" s="3" t="s">
        <v>198</v>
      </c>
      <c r="D7" s="3">
        <v>1</v>
      </c>
      <c r="E7" s="3">
        <v>1</v>
      </c>
      <c r="F7" s="3">
        <v>1297.2</v>
      </c>
      <c r="G7" s="3">
        <v>138</v>
      </c>
      <c r="H7" s="3">
        <v>141.46</v>
      </c>
      <c r="I7" s="3">
        <v>0</v>
      </c>
      <c r="J7" s="3" t="s">
        <v>212</v>
      </c>
      <c r="K7" s="3" t="s">
        <v>229</v>
      </c>
      <c r="P7" s="3" t="s">
        <v>188</v>
      </c>
      <c r="Q7" s="3" t="s">
        <v>321</v>
      </c>
      <c r="R7" s="3" t="s">
        <v>391</v>
      </c>
      <c r="S7" s="3" t="s">
        <v>654</v>
      </c>
    </row>
    <row r="8" spans="1:19" ht="14.25" customHeight="1" x14ac:dyDescent="0.3">
      <c r="A8" s="3" t="s">
        <v>402</v>
      </c>
      <c r="B8" s="3" t="s">
        <v>197</v>
      </c>
      <c r="C8" s="3" t="s">
        <v>198</v>
      </c>
      <c r="D8" s="3">
        <v>1</v>
      </c>
      <c r="E8" s="3">
        <v>1</v>
      </c>
      <c r="F8" s="3">
        <v>828</v>
      </c>
      <c r="G8" s="3">
        <v>69</v>
      </c>
      <c r="H8" s="3">
        <v>70.73</v>
      </c>
      <c r="I8" s="3">
        <v>0</v>
      </c>
      <c r="J8" s="3" t="s">
        <v>212</v>
      </c>
      <c r="K8" s="3" t="s">
        <v>229</v>
      </c>
      <c r="P8" s="3" t="s">
        <v>188</v>
      </c>
      <c r="Q8" s="3" t="s">
        <v>321</v>
      </c>
      <c r="R8" s="3" t="s">
        <v>401</v>
      </c>
      <c r="S8" s="3" t="s">
        <v>654</v>
      </c>
    </row>
    <row r="9" spans="1:19" ht="14.25" customHeight="1" x14ac:dyDescent="0.3">
      <c r="A9" s="3" t="s">
        <v>407</v>
      </c>
      <c r="B9" s="3" t="s">
        <v>197</v>
      </c>
      <c r="C9" s="3" t="s">
        <v>198</v>
      </c>
      <c r="D9" s="3">
        <v>1</v>
      </c>
      <c r="E9" s="3">
        <v>1</v>
      </c>
      <c r="F9" s="3">
        <v>1297.2</v>
      </c>
      <c r="G9" s="3">
        <v>138</v>
      </c>
      <c r="H9" s="3">
        <v>141.46</v>
      </c>
      <c r="I9" s="3">
        <v>0</v>
      </c>
      <c r="J9" s="3" t="s">
        <v>212</v>
      </c>
      <c r="K9" s="3" t="s">
        <v>229</v>
      </c>
      <c r="P9" s="3" t="s">
        <v>188</v>
      </c>
      <c r="Q9" s="3" t="s">
        <v>321</v>
      </c>
      <c r="R9" s="3" t="s">
        <v>405</v>
      </c>
      <c r="S9" s="3" t="s">
        <v>654</v>
      </c>
    </row>
    <row r="10" spans="1:19" ht="14.25" customHeight="1" x14ac:dyDescent="0.3">
      <c r="A10" s="3" t="s">
        <v>671</v>
      </c>
      <c r="B10" s="3" t="s">
        <v>197</v>
      </c>
      <c r="C10" s="3" t="s">
        <v>198</v>
      </c>
      <c r="D10" s="3">
        <v>1</v>
      </c>
      <c r="E10" s="3">
        <v>1</v>
      </c>
      <c r="F10" s="3">
        <v>127589.74</v>
      </c>
      <c r="G10" s="3">
        <v>18975</v>
      </c>
      <c r="H10" s="3">
        <v>19190</v>
      </c>
      <c r="I10" s="3">
        <v>275</v>
      </c>
      <c r="J10" s="3" t="s">
        <v>212</v>
      </c>
      <c r="K10" s="3" t="s">
        <v>672</v>
      </c>
      <c r="P10" s="3" t="s">
        <v>188</v>
      </c>
      <c r="Q10" s="3" t="s">
        <v>513</v>
      </c>
      <c r="R10" s="3" t="s">
        <v>673</v>
      </c>
      <c r="S10" s="3" t="s">
        <v>654</v>
      </c>
    </row>
    <row r="11" spans="1:19" ht="14.25" customHeight="1" x14ac:dyDescent="0.3">
      <c r="A11" s="3" t="s">
        <v>674</v>
      </c>
      <c r="B11" s="3" t="s">
        <v>197</v>
      </c>
      <c r="C11" s="3" t="s">
        <v>198</v>
      </c>
      <c r="D11" s="3">
        <v>1</v>
      </c>
      <c r="E11" s="3">
        <v>1</v>
      </c>
      <c r="F11" s="3">
        <v>123406.47</v>
      </c>
      <c r="G11" s="3">
        <v>18975</v>
      </c>
      <c r="H11" s="3">
        <v>19190</v>
      </c>
      <c r="I11" s="3">
        <v>275</v>
      </c>
      <c r="J11" s="3" t="s">
        <v>212</v>
      </c>
      <c r="K11" s="3" t="s">
        <v>672</v>
      </c>
      <c r="P11" s="3" t="s">
        <v>188</v>
      </c>
      <c r="Q11" s="3" t="s">
        <v>513</v>
      </c>
      <c r="R11" s="3" t="s">
        <v>677</v>
      </c>
      <c r="S11" s="3" t="s">
        <v>654</v>
      </c>
    </row>
    <row r="12" spans="1:19" ht="14.25" customHeight="1" x14ac:dyDescent="0.3">
      <c r="A12" s="3" t="s">
        <v>678</v>
      </c>
      <c r="B12" s="3" t="s">
        <v>197</v>
      </c>
      <c r="C12" s="3" t="s">
        <v>198</v>
      </c>
      <c r="D12" s="3">
        <v>1</v>
      </c>
      <c r="E12" s="3">
        <v>1</v>
      </c>
      <c r="F12" s="3">
        <v>140139.54999999999</v>
      </c>
      <c r="G12" s="3">
        <v>18975</v>
      </c>
      <c r="H12" s="3">
        <v>19170</v>
      </c>
      <c r="I12" s="3">
        <v>275</v>
      </c>
      <c r="J12" s="3" t="s">
        <v>212</v>
      </c>
      <c r="K12" s="3" t="s">
        <v>451</v>
      </c>
      <c r="L12" s="3" t="s">
        <v>184</v>
      </c>
      <c r="M12" s="3" t="s">
        <v>184</v>
      </c>
      <c r="P12" s="3" t="s">
        <v>188</v>
      </c>
      <c r="Q12" s="3" t="s">
        <v>680</v>
      </c>
      <c r="R12" s="3" t="s">
        <v>681</v>
      </c>
      <c r="S12" s="3" t="s">
        <v>654</v>
      </c>
    </row>
    <row r="13" spans="1:19" ht="14.25" customHeight="1" x14ac:dyDescent="0.3">
      <c r="A13" s="3" t="s">
        <v>683</v>
      </c>
      <c r="B13" s="3" t="s">
        <v>197</v>
      </c>
      <c r="C13" s="3" t="s">
        <v>198</v>
      </c>
      <c r="D13" s="3">
        <v>1</v>
      </c>
      <c r="E13" s="3">
        <v>1</v>
      </c>
      <c r="F13" s="3">
        <v>156872.63</v>
      </c>
      <c r="G13" s="3">
        <v>18975</v>
      </c>
      <c r="H13" s="3">
        <v>19220</v>
      </c>
      <c r="I13" s="3">
        <v>275</v>
      </c>
      <c r="J13" s="3" t="s">
        <v>212</v>
      </c>
      <c r="K13" s="3" t="s">
        <v>451</v>
      </c>
      <c r="L13" s="3" t="s">
        <v>184</v>
      </c>
      <c r="M13" s="3" t="s">
        <v>184</v>
      </c>
      <c r="P13" s="3" t="s">
        <v>188</v>
      </c>
      <c r="Q13" s="3" t="s">
        <v>680</v>
      </c>
      <c r="R13" s="3" t="s">
        <v>689</v>
      </c>
      <c r="S13" s="3" t="s">
        <v>654</v>
      </c>
    </row>
    <row r="14" spans="1:19" ht="14.25" customHeight="1" x14ac:dyDescent="0.3">
      <c r="A14" s="3" t="s">
        <v>691</v>
      </c>
      <c r="B14" s="3" t="s">
        <v>197</v>
      </c>
      <c r="C14" s="3" t="s">
        <v>198</v>
      </c>
      <c r="D14" s="3">
        <v>1</v>
      </c>
      <c r="E14" s="3">
        <v>1</v>
      </c>
      <c r="F14" s="3">
        <v>161641.56</v>
      </c>
      <c r="G14" s="3">
        <v>18975</v>
      </c>
      <c r="H14" s="3">
        <v>19240</v>
      </c>
      <c r="I14" s="3">
        <v>275</v>
      </c>
      <c r="J14" s="3" t="s">
        <v>212</v>
      </c>
      <c r="K14" s="3" t="s">
        <v>477</v>
      </c>
      <c r="L14" s="3" t="s">
        <v>184</v>
      </c>
      <c r="M14" s="3" t="s">
        <v>184</v>
      </c>
      <c r="P14" s="3" t="s">
        <v>188</v>
      </c>
      <c r="Q14" s="3" t="s">
        <v>680</v>
      </c>
      <c r="R14" s="3" t="s">
        <v>692</v>
      </c>
      <c r="S14" s="3" t="s">
        <v>654</v>
      </c>
    </row>
    <row r="15" spans="1:19" ht="14.25" customHeight="1" x14ac:dyDescent="0.3">
      <c r="A15" s="3" t="s">
        <v>693</v>
      </c>
      <c r="B15" s="3" t="s">
        <v>197</v>
      </c>
      <c r="C15" s="3" t="s">
        <v>198</v>
      </c>
      <c r="D15" s="3">
        <v>1</v>
      </c>
      <c r="E15" s="3">
        <v>1</v>
      </c>
      <c r="F15" s="3">
        <v>54674.62</v>
      </c>
      <c r="G15" s="3">
        <v>8000</v>
      </c>
      <c r="H15" s="3">
        <v>8109.24</v>
      </c>
      <c r="I15" s="3">
        <v>320</v>
      </c>
      <c r="J15" s="3" t="s">
        <v>212</v>
      </c>
      <c r="K15" s="3" t="s">
        <v>695</v>
      </c>
      <c r="L15" s="3" t="s">
        <v>184</v>
      </c>
      <c r="M15" s="3" t="s">
        <v>184</v>
      </c>
      <c r="P15" s="3" t="s">
        <v>188</v>
      </c>
      <c r="Q15" s="3" t="s">
        <v>680</v>
      </c>
      <c r="R15" s="3" t="s">
        <v>696</v>
      </c>
      <c r="S15" s="3" t="s">
        <v>654</v>
      </c>
    </row>
    <row r="16" spans="1:19" ht="14.25" customHeight="1" x14ac:dyDescent="0.3">
      <c r="A16" s="3" t="s">
        <v>697</v>
      </c>
      <c r="B16" s="3" t="s">
        <v>197</v>
      </c>
      <c r="C16" s="3" t="s">
        <v>198</v>
      </c>
      <c r="D16" s="3">
        <v>1</v>
      </c>
      <c r="E16" s="3">
        <v>1</v>
      </c>
      <c r="F16" s="3">
        <v>75450.98</v>
      </c>
      <c r="G16" s="3">
        <v>11040</v>
      </c>
      <c r="H16" s="3">
        <v>11190.75</v>
      </c>
      <c r="I16" s="3">
        <v>160</v>
      </c>
      <c r="J16" s="3" t="s">
        <v>212</v>
      </c>
      <c r="K16" s="3" t="s">
        <v>695</v>
      </c>
      <c r="L16" s="3" t="s">
        <v>184</v>
      </c>
      <c r="M16" s="3" t="s">
        <v>184</v>
      </c>
      <c r="P16" s="3" t="s">
        <v>188</v>
      </c>
      <c r="Q16" s="3" t="s">
        <v>680</v>
      </c>
      <c r="R16" s="3" t="s">
        <v>698</v>
      </c>
      <c r="S16" s="3" t="s">
        <v>654</v>
      </c>
    </row>
    <row r="17" spans="1:19" ht="14.25" customHeight="1" x14ac:dyDescent="0.3">
      <c r="A17" s="3" t="s">
        <v>699</v>
      </c>
      <c r="B17" s="3" t="s">
        <v>197</v>
      </c>
      <c r="C17" s="3" t="s">
        <v>198</v>
      </c>
      <c r="D17" s="3">
        <v>1</v>
      </c>
      <c r="E17" s="3">
        <v>1</v>
      </c>
      <c r="F17" s="3">
        <v>159800.92000000001</v>
      </c>
      <c r="G17" s="3">
        <v>18975</v>
      </c>
      <c r="H17" s="3">
        <v>19290</v>
      </c>
      <c r="I17" s="3">
        <v>275</v>
      </c>
      <c r="J17" s="3" t="s">
        <v>212</v>
      </c>
      <c r="K17" s="3" t="s">
        <v>527</v>
      </c>
      <c r="L17" s="3" t="s">
        <v>184</v>
      </c>
      <c r="M17" s="3" t="s">
        <v>184</v>
      </c>
      <c r="P17" s="3" t="s">
        <v>188</v>
      </c>
      <c r="Q17" s="3" t="s">
        <v>680</v>
      </c>
      <c r="R17" s="3" t="s">
        <v>700</v>
      </c>
      <c r="S17" s="3" t="s">
        <v>654</v>
      </c>
    </row>
    <row r="18" spans="1:19" ht="14.25" customHeight="1" x14ac:dyDescent="0.3">
      <c r="A18" s="3" t="s">
        <v>701</v>
      </c>
      <c r="B18" s="3" t="s">
        <v>197</v>
      </c>
      <c r="C18" s="3" t="s">
        <v>198</v>
      </c>
      <c r="D18" s="3">
        <v>1</v>
      </c>
      <c r="E18" s="3">
        <v>1</v>
      </c>
      <c r="F18" s="3">
        <v>168125.62</v>
      </c>
      <c r="G18" s="3">
        <v>18975</v>
      </c>
      <c r="H18" s="3">
        <v>19300</v>
      </c>
      <c r="I18" s="3">
        <v>275</v>
      </c>
      <c r="J18" s="3" t="s">
        <v>212</v>
      </c>
      <c r="K18" s="3" t="s">
        <v>540</v>
      </c>
      <c r="L18" s="3" t="s">
        <v>184</v>
      </c>
      <c r="M18" s="3" t="s">
        <v>184</v>
      </c>
      <c r="P18" s="3" t="s">
        <v>188</v>
      </c>
      <c r="Q18" s="3" t="s">
        <v>680</v>
      </c>
      <c r="R18" s="3" t="s">
        <v>703</v>
      </c>
      <c r="S18" s="3" t="s">
        <v>654</v>
      </c>
    </row>
    <row r="19" spans="1:19" ht="14.25" customHeight="1" x14ac:dyDescent="0.3">
      <c r="A19" s="3" t="s">
        <v>704</v>
      </c>
      <c r="B19" s="3" t="s">
        <v>197</v>
      </c>
      <c r="C19" s="3" t="s">
        <v>198</v>
      </c>
      <c r="D19" s="3">
        <v>1</v>
      </c>
      <c r="E19" s="3">
        <v>1</v>
      </c>
      <c r="F19" s="3">
        <v>67825.19</v>
      </c>
      <c r="G19" s="3">
        <v>7500</v>
      </c>
      <c r="H19" s="3">
        <v>7624.92</v>
      </c>
      <c r="I19" s="3">
        <v>300</v>
      </c>
      <c r="J19" s="3" t="s">
        <v>212</v>
      </c>
      <c r="K19" s="3" t="s">
        <v>568</v>
      </c>
      <c r="L19" s="3" t="s">
        <v>184</v>
      </c>
      <c r="M19" s="3" t="s">
        <v>184</v>
      </c>
      <c r="P19" s="3" t="s">
        <v>188</v>
      </c>
      <c r="Q19" s="3" t="s">
        <v>680</v>
      </c>
      <c r="R19" s="3" t="s">
        <v>711</v>
      </c>
      <c r="S19" s="3" t="s">
        <v>654</v>
      </c>
    </row>
    <row r="20" spans="1:19" ht="14.25" customHeight="1" x14ac:dyDescent="0.3">
      <c r="A20" s="3" t="s">
        <v>712</v>
      </c>
      <c r="B20" s="3" t="s">
        <v>197</v>
      </c>
      <c r="C20" s="3" t="s">
        <v>198</v>
      </c>
      <c r="D20" s="3">
        <v>1</v>
      </c>
      <c r="E20" s="3">
        <v>1</v>
      </c>
      <c r="F20" s="3">
        <v>104830.62</v>
      </c>
      <c r="G20" s="3">
        <v>11592</v>
      </c>
      <c r="H20" s="3">
        <v>11785.07</v>
      </c>
      <c r="I20" s="3">
        <v>168</v>
      </c>
      <c r="J20" s="3" t="s">
        <v>212</v>
      </c>
      <c r="K20" s="3" t="s">
        <v>568</v>
      </c>
      <c r="L20" s="3" t="s">
        <v>184</v>
      </c>
      <c r="M20" s="3" t="s">
        <v>184</v>
      </c>
      <c r="P20" s="3" t="s">
        <v>188</v>
      </c>
      <c r="Q20" s="3" t="s">
        <v>680</v>
      </c>
      <c r="R20" s="3" t="s">
        <v>717</v>
      </c>
      <c r="S20" s="3" t="s">
        <v>654</v>
      </c>
    </row>
    <row r="21" spans="1:19" ht="14.25" customHeight="1" x14ac:dyDescent="0.3">
      <c r="A21" s="3" t="s">
        <v>719</v>
      </c>
      <c r="B21" s="3" t="s">
        <v>197</v>
      </c>
      <c r="C21" s="3" t="s">
        <v>198</v>
      </c>
      <c r="D21" s="3">
        <v>1</v>
      </c>
      <c r="E21" s="3">
        <v>1</v>
      </c>
      <c r="F21" s="3">
        <v>187096.75</v>
      </c>
      <c r="G21" s="3">
        <v>18975</v>
      </c>
      <c r="H21" s="3">
        <v>19260</v>
      </c>
      <c r="I21" s="3">
        <v>275</v>
      </c>
      <c r="J21" s="3" t="s">
        <v>212</v>
      </c>
      <c r="K21" s="3" t="s">
        <v>504</v>
      </c>
      <c r="L21" s="3" t="s">
        <v>184</v>
      </c>
      <c r="M21" s="3" t="s">
        <v>184</v>
      </c>
      <c r="P21" s="3" t="s">
        <v>188</v>
      </c>
      <c r="Q21" s="3" t="s">
        <v>680</v>
      </c>
      <c r="R21" s="3" t="s">
        <v>721</v>
      </c>
      <c r="S21" s="3" t="s">
        <v>654</v>
      </c>
    </row>
    <row r="22" spans="1:19" ht="14.25" customHeight="1" x14ac:dyDescent="0.3"/>
    <row r="23" spans="1:19" ht="14.25" customHeight="1" x14ac:dyDescent="0.3"/>
    <row r="24" spans="1:19" ht="14.25" customHeight="1" x14ac:dyDescent="0.3"/>
    <row r="25" spans="1:19" ht="14.25" customHeight="1" x14ac:dyDescent="0.3"/>
    <row r="26" spans="1:19" ht="14.25" customHeight="1" x14ac:dyDescent="0.3"/>
    <row r="27" spans="1:19" ht="14.25" customHeight="1" x14ac:dyDescent="0.3"/>
    <row r="28" spans="1:19" ht="14.25" customHeight="1" x14ac:dyDescent="0.3"/>
    <row r="29" spans="1:19" ht="14.25" customHeight="1" x14ac:dyDescent="0.3"/>
    <row r="30" spans="1:19" ht="14.25" customHeight="1" x14ac:dyDescent="0.3"/>
    <row r="31" spans="1:19" ht="14.25" customHeight="1" x14ac:dyDescent="0.3"/>
    <row r="32" spans="1:1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8" customWidth="1"/>
    <col min="2" max="2" width="6" customWidth="1"/>
    <col min="3" max="3" width="8" customWidth="1"/>
    <col min="4" max="4" width="13" customWidth="1"/>
    <col min="5" max="5" width="46" customWidth="1"/>
    <col min="6" max="6" width="9" customWidth="1"/>
    <col min="7" max="8" width="16" customWidth="1"/>
    <col min="9" max="9" width="52" customWidth="1"/>
    <col min="10" max="10" width="66" customWidth="1"/>
    <col min="11" max="11" width="70" customWidth="1"/>
    <col min="12" max="26" width="8.88671875" customWidth="1"/>
  </cols>
  <sheetData>
    <row r="1" spans="1:11" ht="14.25" customHeight="1" x14ac:dyDescent="0.3">
      <c r="A1" s="1" t="s">
        <v>4</v>
      </c>
      <c r="B1" s="1" t="s">
        <v>2</v>
      </c>
      <c r="C1" s="1" t="s">
        <v>3</v>
      </c>
      <c r="D1" s="1" t="s">
        <v>0</v>
      </c>
      <c r="E1" s="1" t="s">
        <v>1</v>
      </c>
      <c r="F1" s="1" t="s">
        <v>25</v>
      </c>
      <c r="G1" s="1" t="s">
        <v>26</v>
      </c>
      <c r="H1" s="1" t="s">
        <v>876</v>
      </c>
      <c r="I1" s="1" t="s">
        <v>879</v>
      </c>
      <c r="J1" s="1" t="s">
        <v>880</v>
      </c>
      <c r="K1" s="1" t="s">
        <v>882</v>
      </c>
    </row>
    <row r="2" spans="1:11" ht="14.25" customHeight="1" x14ac:dyDescent="0.3">
      <c r="A2" s="3" t="s">
        <v>132</v>
      </c>
      <c r="B2" s="3" t="s">
        <v>212</v>
      </c>
      <c r="C2" s="3" t="s">
        <v>254</v>
      </c>
      <c r="D2" s="3" t="s">
        <v>152</v>
      </c>
      <c r="E2" s="3" t="s">
        <v>153</v>
      </c>
      <c r="F2" s="3">
        <v>1</v>
      </c>
      <c r="G2" s="3">
        <v>124241.88</v>
      </c>
      <c r="H2" s="3">
        <v>18975</v>
      </c>
      <c r="I2" s="3" t="s">
        <v>274</v>
      </c>
      <c r="J2" s="3" t="s">
        <v>887</v>
      </c>
      <c r="K2" s="4" t="s">
        <v>278</v>
      </c>
    </row>
    <row r="3" spans="1:11" ht="14.25" customHeight="1" x14ac:dyDescent="0.3">
      <c r="A3" s="3" t="s">
        <v>132</v>
      </c>
      <c r="B3" s="3" t="s">
        <v>212</v>
      </c>
      <c r="C3" s="3" t="s">
        <v>631</v>
      </c>
      <c r="D3" s="3" t="s">
        <v>217</v>
      </c>
      <c r="E3" s="3" t="s">
        <v>218</v>
      </c>
      <c r="F3" s="3">
        <v>1</v>
      </c>
      <c r="G3" s="3">
        <v>389046.24</v>
      </c>
      <c r="H3" s="3">
        <v>56925</v>
      </c>
      <c r="I3" s="3" t="s">
        <v>640</v>
      </c>
      <c r="J3" s="3" t="s">
        <v>887</v>
      </c>
      <c r="K3" s="4" t="s">
        <v>643</v>
      </c>
    </row>
    <row r="4" spans="1:11" ht="14.25" customHeight="1" x14ac:dyDescent="0.3">
      <c r="A4" s="3" t="s">
        <v>132</v>
      </c>
      <c r="B4" s="3" t="s">
        <v>212</v>
      </c>
      <c r="C4" s="3" t="s">
        <v>813</v>
      </c>
      <c r="D4" s="3" t="s">
        <v>29</v>
      </c>
      <c r="E4" s="3" t="s">
        <v>95</v>
      </c>
      <c r="F4" s="3">
        <v>1</v>
      </c>
      <c r="G4" s="3">
        <v>163900.56</v>
      </c>
      <c r="H4" s="3">
        <v>18975</v>
      </c>
      <c r="I4" s="3" t="s">
        <v>818</v>
      </c>
      <c r="J4" s="3" t="s">
        <v>887</v>
      </c>
      <c r="K4" s="4" t="s">
        <v>820</v>
      </c>
    </row>
    <row r="5" spans="1:11" ht="14.25" customHeight="1" x14ac:dyDescent="0.3">
      <c r="A5" s="3" t="s">
        <v>132</v>
      </c>
      <c r="B5" s="3" t="s">
        <v>212</v>
      </c>
      <c r="C5" s="3" t="s">
        <v>411</v>
      </c>
      <c r="D5" s="3" t="s">
        <v>210</v>
      </c>
      <c r="E5" s="3" t="s">
        <v>211</v>
      </c>
      <c r="F5" s="3">
        <v>1</v>
      </c>
      <c r="G5" s="3">
        <v>162006.70000000001</v>
      </c>
      <c r="H5" s="3">
        <v>20700</v>
      </c>
      <c r="I5" s="3" t="s">
        <v>426</v>
      </c>
      <c r="J5" s="3" t="s">
        <v>887</v>
      </c>
      <c r="K5" s="4" t="s">
        <v>428</v>
      </c>
    </row>
    <row r="6" spans="1:11" ht="14.25" customHeight="1" x14ac:dyDescent="0.3">
      <c r="A6" s="3" t="s">
        <v>132</v>
      </c>
      <c r="B6" s="3" t="s">
        <v>212</v>
      </c>
      <c r="C6" s="3" t="s">
        <v>950</v>
      </c>
      <c r="D6" s="3" t="s">
        <v>210</v>
      </c>
      <c r="E6" s="3" t="s">
        <v>211</v>
      </c>
      <c r="F6" s="3">
        <v>1</v>
      </c>
      <c r="G6" s="3">
        <v>175697.41</v>
      </c>
      <c r="H6" s="3">
        <v>20700</v>
      </c>
      <c r="I6" s="3" t="s">
        <v>953</v>
      </c>
      <c r="J6" s="3" t="s">
        <v>887</v>
      </c>
      <c r="K6" s="4" t="s">
        <v>954</v>
      </c>
    </row>
    <row r="7" spans="1:11" ht="14.25" customHeight="1" x14ac:dyDescent="0.3">
      <c r="A7" s="3" t="s">
        <v>132</v>
      </c>
      <c r="B7" s="3" t="s">
        <v>212</v>
      </c>
      <c r="C7" s="3" t="s">
        <v>964</v>
      </c>
      <c r="D7" s="3" t="s">
        <v>29</v>
      </c>
      <c r="E7" s="3" t="s">
        <v>95</v>
      </c>
      <c r="F7" s="3">
        <v>1</v>
      </c>
      <c r="G7" s="3">
        <v>301271.55</v>
      </c>
      <c r="H7" s="3">
        <v>41400</v>
      </c>
      <c r="I7" s="3" t="s">
        <v>965</v>
      </c>
      <c r="J7" s="3" t="s">
        <v>887</v>
      </c>
      <c r="K7" s="4" t="s">
        <v>968</v>
      </c>
    </row>
    <row r="8" spans="1:11" ht="14.25" customHeight="1" x14ac:dyDescent="0.3">
      <c r="A8" s="3" t="s">
        <v>132</v>
      </c>
      <c r="B8" s="3" t="s">
        <v>212</v>
      </c>
      <c r="C8" s="3" t="s">
        <v>984</v>
      </c>
      <c r="D8" s="3" t="s">
        <v>29</v>
      </c>
      <c r="E8" s="3" t="s">
        <v>95</v>
      </c>
      <c r="F8" s="3">
        <v>1</v>
      </c>
      <c r="G8" s="3">
        <v>148025.04</v>
      </c>
      <c r="H8" s="3">
        <v>18975</v>
      </c>
      <c r="I8" s="3" t="s">
        <v>985</v>
      </c>
      <c r="J8" s="3" t="s">
        <v>887</v>
      </c>
      <c r="K8" s="4" t="s">
        <v>987</v>
      </c>
    </row>
    <row r="9" spans="1:11" ht="14.25" customHeight="1" x14ac:dyDescent="0.3">
      <c r="A9" s="3" t="s">
        <v>132</v>
      </c>
      <c r="B9" s="3" t="s">
        <v>212</v>
      </c>
      <c r="C9" s="3" t="s">
        <v>993</v>
      </c>
      <c r="D9" s="3" t="s">
        <v>152</v>
      </c>
      <c r="E9" s="3" t="s">
        <v>153</v>
      </c>
      <c r="F9" s="3">
        <v>1</v>
      </c>
      <c r="G9" s="3">
        <v>154779.48000000001</v>
      </c>
      <c r="H9" s="3">
        <v>18975</v>
      </c>
      <c r="I9" s="3" t="s">
        <v>997</v>
      </c>
      <c r="J9" s="3" t="s">
        <v>887</v>
      </c>
      <c r="K9" s="4" t="s">
        <v>998</v>
      </c>
    </row>
    <row r="10" spans="1:11" ht="14.25" customHeight="1" x14ac:dyDescent="0.3">
      <c r="A10" s="3" t="s">
        <v>132</v>
      </c>
      <c r="B10" s="3" t="s">
        <v>212</v>
      </c>
      <c r="C10" s="3" t="s">
        <v>1006</v>
      </c>
      <c r="D10" s="3" t="s">
        <v>152</v>
      </c>
      <c r="E10" s="3" t="s">
        <v>153</v>
      </c>
      <c r="F10" s="3">
        <v>1</v>
      </c>
      <c r="G10" s="3">
        <v>159414.63</v>
      </c>
      <c r="H10" s="3">
        <v>20000</v>
      </c>
      <c r="I10" s="3" t="s">
        <v>1007</v>
      </c>
      <c r="J10" s="3" t="s">
        <v>887</v>
      </c>
      <c r="K10" s="4" t="s">
        <v>1009</v>
      </c>
    </row>
    <row r="11" spans="1:11" ht="14.25" customHeight="1" x14ac:dyDescent="0.3">
      <c r="A11" s="3" t="s">
        <v>132</v>
      </c>
      <c r="B11" s="3" t="s">
        <v>212</v>
      </c>
      <c r="C11" s="3" t="s">
        <v>1018</v>
      </c>
      <c r="D11" s="3" t="s">
        <v>152</v>
      </c>
      <c r="E11" s="3" t="s">
        <v>153</v>
      </c>
      <c r="F11" s="3">
        <v>1</v>
      </c>
      <c r="G11" s="3">
        <v>152832.35999999999</v>
      </c>
      <c r="H11" s="3">
        <v>20700</v>
      </c>
      <c r="I11" s="3" t="s">
        <v>1019</v>
      </c>
      <c r="J11" s="3" t="s">
        <v>887</v>
      </c>
      <c r="K11" s="4" t="s">
        <v>1021</v>
      </c>
    </row>
    <row r="12" spans="1:11" ht="14.25" customHeight="1" x14ac:dyDescent="0.3">
      <c r="A12" s="3" t="s">
        <v>132</v>
      </c>
      <c r="B12" s="3" t="s">
        <v>212</v>
      </c>
      <c r="C12" s="3" t="s">
        <v>1033</v>
      </c>
      <c r="D12" s="3" t="s">
        <v>210</v>
      </c>
      <c r="E12" s="3" t="s">
        <v>211</v>
      </c>
      <c r="F12" s="3">
        <v>1</v>
      </c>
      <c r="G12" s="3">
        <v>246432.73</v>
      </c>
      <c r="H12" s="3">
        <v>41400</v>
      </c>
      <c r="I12" s="3" t="s">
        <v>1034</v>
      </c>
      <c r="J12" s="3" t="s">
        <v>887</v>
      </c>
      <c r="K12" s="4" t="s">
        <v>1035</v>
      </c>
    </row>
    <row r="13" spans="1:11" ht="14.25" customHeight="1" x14ac:dyDescent="0.3">
      <c r="A13" s="3" t="s">
        <v>132</v>
      </c>
      <c r="B13" s="3" t="s">
        <v>212</v>
      </c>
      <c r="C13" s="3" t="s">
        <v>1050</v>
      </c>
      <c r="D13" s="3" t="s">
        <v>241</v>
      </c>
      <c r="E13" s="3" t="s">
        <v>242</v>
      </c>
      <c r="F13" s="3">
        <v>1</v>
      </c>
      <c r="G13" s="3">
        <v>146034</v>
      </c>
      <c r="H13" s="3">
        <v>19665</v>
      </c>
      <c r="I13" s="3" t="s">
        <v>1052</v>
      </c>
      <c r="J13" s="3" t="s">
        <v>887</v>
      </c>
      <c r="K13" s="4" t="s">
        <v>1053</v>
      </c>
    </row>
    <row r="14" spans="1:11" ht="14.25" customHeight="1" x14ac:dyDescent="0.3">
      <c r="A14" s="3" t="s">
        <v>132</v>
      </c>
      <c r="B14" s="3" t="s">
        <v>212</v>
      </c>
      <c r="C14" s="3" t="s">
        <v>1069</v>
      </c>
      <c r="D14" s="3" t="s">
        <v>29</v>
      </c>
      <c r="E14" s="3" t="s">
        <v>95</v>
      </c>
      <c r="F14" s="3">
        <v>1</v>
      </c>
      <c r="G14" s="3">
        <v>130061.69</v>
      </c>
      <c r="H14" s="3">
        <v>20700</v>
      </c>
      <c r="I14" s="3" t="s">
        <v>1070</v>
      </c>
      <c r="J14" s="3" t="s">
        <v>887</v>
      </c>
      <c r="K14" s="4" t="s">
        <v>1071</v>
      </c>
    </row>
    <row r="15" spans="1:11" ht="14.25" customHeight="1" x14ac:dyDescent="0.3">
      <c r="A15" s="3" t="s">
        <v>132</v>
      </c>
      <c r="B15" s="3" t="s">
        <v>212</v>
      </c>
      <c r="C15" s="3" t="s">
        <v>1080</v>
      </c>
      <c r="D15" s="3" t="s">
        <v>217</v>
      </c>
      <c r="E15" s="3" t="s">
        <v>218</v>
      </c>
      <c r="F15" s="3">
        <v>1</v>
      </c>
      <c r="G15" s="3">
        <v>167026.63</v>
      </c>
      <c r="H15" s="3">
        <v>20700</v>
      </c>
      <c r="I15" s="3" t="s">
        <v>1082</v>
      </c>
      <c r="J15" s="3" t="s">
        <v>887</v>
      </c>
      <c r="K15" s="4" t="s">
        <v>1083</v>
      </c>
    </row>
    <row r="16" spans="1:11" ht="14.25" customHeight="1" x14ac:dyDescent="0.3">
      <c r="A16" s="3" t="s">
        <v>132</v>
      </c>
      <c r="B16" s="3" t="s">
        <v>212</v>
      </c>
      <c r="C16" s="3" t="s">
        <v>1096</v>
      </c>
      <c r="D16" s="3" t="s">
        <v>152</v>
      </c>
      <c r="E16" s="3" t="s">
        <v>153</v>
      </c>
      <c r="F16" s="3">
        <v>1</v>
      </c>
      <c r="G16" s="3">
        <v>141925.54</v>
      </c>
      <c r="H16" s="3">
        <v>20700</v>
      </c>
      <c r="I16" s="3" t="s">
        <v>1098</v>
      </c>
      <c r="J16" s="3" t="s">
        <v>887</v>
      </c>
      <c r="K16" s="4" t="s">
        <v>1100</v>
      </c>
    </row>
    <row r="17" spans="1:11" ht="14.25" customHeight="1" x14ac:dyDescent="0.3">
      <c r="A17" s="3" t="s">
        <v>132</v>
      </c>
      <c r="B17" s="3" t="s">
        <v>212</v>
      </c>
      <c r="C17" s="3" t="s">
        <v>1105</v>
      </c>
      <c r="D17" s="3" t="s">
        <v>152</v>
      </c>
      <c r="E17" s="3" t="s">
        <v>153</v>
      </c>
      <c r="F17" s="3">
        <v>2</v>
      </c>
      <c r="G17" s="3">
        <v>300715</v>
      </c>
      <c r="H17" s="3">
        <v>62100</v>
      </c>
      <c r="I17" s="3" t="s">
        <v>1106</v>
      </c>
      <c r="J17" s="3" t="s">
        <v>887</v>
      </c>
      <c r="K17" s="4" t="s">
        <v>1107</v>
      </c>
    </row>
    <row r="18" spans="1:11" ht="14.25" customHeight="1" x14ac:dyDescent="0.3">
      <c r="A18" s="3" t="s">
        <v>132</v>
      </c>
      <c r="B18" s="3" t="s">
        <v>212</v>
      </c>
      <c r="C18" s="3" t="s">
        <v>1123</v>
      </c>
      <c r="D18" s="3" t="s">
        <v>152</v>
      </c>
      <c r="E18" s="3" t="s">
        <v>153</v>
      </c>
      <c r="F18" s="3">
        <v>1</v>
      </c>
      <c r="G18" s="3">
        <v>117527.8</v>
      </c>
      <c r="H18" s="3">
        <v>18975</v>
      </c>
      <c r="I18" s="3" t="s">
        <v>1124</v>
      </c>
      <c r="J18" s="3" t="s">
        <v>887</v>
      </c>
      <c r="K18" s="4" t="s">
        <v>1125</v>
      </c>
    </row>
    <row r="19" spans="1:11" ht="14.25" customHeight="1" x14ac:dyDescent="0.3">
      <c r="A19" s="3" t="s">
        <v>132</v>
      </c>
      <c r="B19" s="3" t="s">
        <v>212</v>
      </c>
      <c r="C19" s="3" t="s">
        <v>1133</v>
      </c>
      <c r="D19" s="3" t="s">
        <v>152</v>
      </c>
      <c r="E19" s="3" t="s">
        <v>153</v>
      </c>
      <c r="F19" s="3">
        <v>2</v>
      </c>
      <c r="G19" s="3">
        <v>287398.21999999997</v>
      </c>
      <c r="H19" s="3">
        <v>56925</v>
      </c>
      <c r="I19" s="3" t="s">
        <v>1135</v>
      </c>
      <c r="J19" s="3" t="s">
        <v>887</v>
      </c>
      <c r="K19" s="4" t="s">
        <v>1137</v>
      </c>
    </row>
    <row r="20" spans="1:11" ht="14.25" customHeight="1" x14ac:dyDescent="0.3">
      <c r="A20" s="3" t="s">
        <v>132</v>
      </c>
      <c r="B20" s="3" t="s">
        <v>212</v>
      </c>
      <c r="C20" s="3" t="s">
        <v>1146</v>
      </c>
      <c r="D20" s="3" t="s">
        <v>29</v>
      </c>
      <c r="E20" s="3" t="s">
        <v>95</v>
      </c>
      <c r="F20" s="3">
        <v>1</v>
      </c>
      <c r="G20" s="3">
        <v>273449.03000000003</v>
      </c>
      <c r="H20" s="3">
        <v>41355</v>
      </c>
      <c r="I20" s="3" t="s">
        <v>1148</v>
      </c>
      <c r="J20" s="3" t="s">
        <v>887</v>
      </c>
      <c r="K20" s="4" t="s">
        <v>1150</v>
      </c>
    </row>
    <row r="21" spans="1:11" ht="14.25" customHeight="1" x14ac:dyDescent="0.3">
      <c r="A21" s="3" t="s">
        <v>132</v>
      </c>
      <c r="B21" s="3" t="s">
        <v>212</v>
      </c>
      <c r="C21" s="3" t="s">
        <v>1159</v>
      </c>
      <c r="D21" s="3" t="s">
        <v>210</v>
      </c>
      <c r="E21" s="3" t="s">
        <v>211</v>
      </c>
      <c r="F21" s="3">
        <v>1</v>
      </c>
      <c r="G21" s="3">
        <v>139624.1</v>
      </c>
      <c r="H21" s="3">
        <v>19250</v>
      </c>
      <c r="I21" s="3" t="s">
        <v>1163</v>
      </c>
      <c r="J21" s="3" t="s">
        <v>887</v>
      </c>
      <c r="K21" s="4" t="s">
        <v>1165</v>
      </c>
    </row>
    <row r="22" spans="1:11" ht="14.25" customHeight="1" x14ac:dyDescent="0.3">
      <c r="A22" s="3" t="s">
        <v>132</v>
      </c>
      <c r="B22" s="3" t="s">
        <v>212</v>
      </c>
      <c r="C22" s="3" t="s">
        <v>1177</v>
      </c>
      <c r="D22" s="3" t="s">
        <v>29</v>
      </c>
      <c r="E22" s="3" t="s">
        <v>95</v>
      </c>
      <c r="F22" s="3">
        <v>1</v>
      </c>
      <c r="G22" s="3">
        <v>135775.26999999999</v>
      </c>
      <c r="H22" s="3">
        <v>20700</v>
      </c>
      <c r="I22" s="3" t="s">
        <v>1180</v>
      </c>
      <c r="J22" s="3" t="s">
        <v>887</v>
      </c>
      <c r="K22" s="4" t="s">
        <v>1182</v>
      </c>
    </row>
    <row r="23" spans="1:11" ht="14.25" customHeight="1" x14ac:dyDescent="0.3">
      <c r="A23" s="3" t="s">
        <v>132</v>
      </c>
      <c r="B23" s="3" t="s">
        <v>212</v>
      </c>
      <c r="C23" s="3" t="s">
        <v>1193</v>
      </c>
      <c r="D23" s="3" t="s">
        <v>152</v>
      </c>
      <c r="E23" s="3" t="s">
        <v>153</v>
      </c>
      <c r="F23" s="3">
        <v>1</v>
      </c>
      <c r="G23" s="3">
        <v>153942.81</v>
      </c>
      <c r="H23" s="3">
        <v>18975</v>
      </c>
      <c r="I23" s="3" t="s">
        <v>1195</v>
      </c>
      <c r="J23" s="3" t="s">
        <v>887</v>
      </c>
      <c r="K23" s="4" t="s">
        <v>1197</v>
      </c>
    </row>
    <row r="24" spans="1:11" ht="14.25" customHeight="1" x14ac:dyDescent="0.3">
      <c r="A24" s="3" t="s">
        <v>132</v>
      </c>
      <c r="B24" s="3" t="s">
        <v>212</v>
      </c>
      <c r="C24" s="3" t="s">
        <v>1209</v>
      </c>
      <c r="D24" s="3" t="s">
        <v>152</v>
      </c>
      <c r="E24" s="3" t="s">
        <v>153</v>
      </c>
      <c r="F24" s="3">
        <v>2</v>
      </c>
      <c r="G24" s="3">
        <v>352029.1</v>
      </c>
      <c r="H24" s="3">
        <v>56925</v>
      </c>
      <c r="I24" s="3" t="s">
        <v>1210</v>
      </c>
      <c r="J24" s="3" t="s">
        <v>887</v>
      </c>
      <c r="K24" s="4" t="s">
        <v>1213</v>
      </c>
    </row>
    <row r="25" spans="1:11" ht="14.25" customHeight="1" x14ac:dyDescent="0.3">
      <c r="A25" s="3" t="s">
        <v>132</v>
      </c>
      <c r="B25" s="3" t="s">
        <v>212</v>
      </c>
      <c r="C25" s="3" t="s">
        <v>1230</v>
      </c>
      <c r="D25" s="3" t="s">
        <v>29</v>
      </c>
      <c r="E25" s="3" t="s">
        <v>95</v>
      </c>
      <c r="F25" s="3">
        <v>1</v>
      </c>
      <c r="G25" s="3">
        <v>124653.86</v>
      </c>
      <c r="H25" s="3">
        <v>20700</v>
      </c>
      <c r="I25" s="3" t="s">
        <v>1231</v>
      </c>
      <c r="J25" s="3" t="s">
        <v>887</v>
      </c>
      <c r="K25" s="4" t="s">
        <v>1232</v>
      </c>
    </row>
    <row r="26" spans="1:11" ht="14.25" customHeight="1" x14ac:dyDescent="0.3">
      <c r="A26" s="3" t="s">
        <v>132</v>
      </c>
      <c r="B26" s="3" t="s">
        <v>212</v>
      </c>
      <c r="C26" s="3" t="s">
        <v>1241</v>
      </c>
      <c r="D26" s="3" t="s">
        <v>257</v>
      </c>
      <c r="E26" s="3" t="s">
        <v>260</v>
      </c>
      <c r="F26" s="3">
        <v>1</v>
      </c>
      <c r="G26" s="3">
        <v>128006.81</v>
      </c>
      <c r="H26" s="3">
        <v>18975</v>
      </c>
      <c r="I26" s="3" t="s">
        <v>1243</v>
      </c>
      <c r="J26" s="3" t="s">
        <v>887</v>
      </c>
      <c r="K26" s="4" t="s">
        <v>1245</v>
      </c>
    </row>
    <row r="27" spans="1:11" ht="14.25" customHeight="1" x14ac:dyDescent="0.3">
      <c r="A27" s="3" t="s">
        <v>132</v>
      </c>
      <c r="B27" s="3" t="s">
        <v>212</v>
      </c>
      <c r="C27" s="3" t="s">
        <v>1258</v>
      </c>
      <c r="D27" s="3" t="s">
        <v>227</v>
      </c>
      <c r="E27" s="3" t="s">
        <v>228</v>
      </c>
      <c r="F27" s="3">
        <v>1</v>
      </c>
      <c r="G27" s="3">
        <v>128053.75</v>
      </c>
      <c r="H27" s="3">
        <v>20700</v>
      </c>
      <c r="I27" s="3" t="s">
        <v>1259</v>
      </c>
      <c r="J27" s="3" t="s">
        <v>887</v>
      </c>
      <c r="K27" s="4" t="s">
        <v>1260</v>
      </c>
    </row>
    <row r="28" spans="1:11" ht="14.25" customHeight="1" x14ac:dyDescent="0.3">
      <c r="A28" s="3" t="s">
        <v>132</v>
      </c>
      <c r="B28" s="3" t="s">
        <v>212</v>
      </c>
      <c r="C28" s="3" t="s">
        <v>1270</v>
      </c>
      <c r="D28" s="3" t="s">
        <v>152</v>
      </c>
      <c r="E28" s="3" t="s">
        <v>153</v>
      </c>
      <c r="F28" s="3">
        <v>1</v>
      </c>
      <c r="G28" s="3">
        <v>139141.78</v>
      </c>
      <c r="H28" s="3">
        <v>20700</v>
      </c>
      <c r="I28" s="3" t="s">
        <v>1271</v>
      </c>
      <c r="J28" s="3" t="s">
        <v>887</v>
      </c>
      <c r="K28" s="4" t="s">
        <v>1272</v>
      </c>
    </row>
    <row r="29" spans="1:11" ht="14.25" customHeight="1" x14ac:dyDescent="0.3">
      <c r="A29" s="3" t="s">
        <v>132</v>
      </c>
      <c r="B29" s="3" t="s">
        <v>212</v>
      </c>
      <c r="C29" s="3" t="s">
        <v>1286</v>
      </c>
      <c r="D29" s="3" t="s">
        <v>210</v>
      </c>
      <c r="E29" s="3" t="s">
        <v>211</v>
      </c>
      <c r="F29" s="3">
        <v>1</v>
      </c>
      <c r="G29" s="3">
        <v>142859.54</v>
      </c>
      <c r="H29" s="3">
        <v>20000</v>
      </c>
      <c r="I29" s="3" t="s">
        <v>1288</v>
      </c>
      <c r="J29" s="3" t="s">
        <v>887</v>
      </c>
      <c r="K29" s="4" t="s">
        <v>1289</v>
      </c>
    </row>
    <row r="30" spans="1:11" ht="14.25" customHeight="1" x14ac:dyDescent="0.3">
      <c r="A30" s="3" t="s">
        <v>132</v>
      </c>
      <c r="B30" s="3" t="s">
        <v>212</v>
      </c>
      <c r="C30" s="3" t="s">
        <v>1303</v>
      </c>
      <c r="D30" s="3" t="s">
        <v>210</v>
      </c>
      <c r="E30" s="3" t="s">
        <v>211</v>
      </c>
      <c r="F30" s="3">
        <v>1</v>
      </c>
      <c r="G30" s="3">
        <v>155465.57999999999</v>
      </c>
      <c r="H30" s="3">
        <v>19320</v>
      </c>
      <c r="I30" s="3" t="s">
        <v>1304</v>
      </c>
      <c r="J30" s="3" t="s">
        <v>887</v>
      </c>
      <c r="K30" s="4" t="s">
        <v>1305</v>
      </c>
    </row>
    <row r="31" spans="1:11" ht="14.25" customHeight="1" x14ac:dyDescent="0.3">
      <c r="A31" s="3" t="s">
        <v>132</v>
      </c>
      <c r="B31" s="3" t="s">
        <v>212</v>
      </c>
      <c r="C31" s="3" t="s">
        <v>1320</v>
      </c>
      <c r="D31" s="3" t="s">
        <v>210</v>
      </c>
      <c r="E31" s="3" t="s">
        <v>211</v>
      </c>
      <c r="F31" s="3">
        <v>1</v>
      </c>
      <c r="G31" s="3">
        <v>109525.66</v>
      </c>
      <c r="H31" s="3">
        <v>20700</v>
      </c>
      <c r="I31" s="3" t="s">
        <v>1323</v>
      </c>
      <c r="J31" s="3" t="s">
        <v>887</v>
      </c>
      <c r="K31" s="4" t="s">
        <v>1325</v>
      </c>
    </row>
    <row r="32" spans="1:11" ht="14.25" customHeight="1" x14ac:dyDescent="0.3">
      <c r="A32" s="3" t="s">
        <v>132</v>
      </c>
      <c r="B32" s="3" t="s">
        <v>212</v>
      </c>
      <c r="C32" s="3" t="s">
        <v>1331</v>
      </c>
      <c r="D32" s="3" t="s">
        <v>29</v>
      </c>
      <c r="E32" s="3" t="s">
        <v>95</v>
      </c>
      <c r="F32" s="3">
        <v>1</v>
      </c>
      <c r="G32" s="3">
        <v>160219.28</v>
      </c>
      <c r="H32" s="3">
        <v>18975</v>
      </c>
      <c r="I32" s="3" t="s">
        <v>1333</v>
      </c>
      <c r="J32" s="3" t="s">
        <v>887</v>
      </c>
      <c r="K32" s="4" t="s">
        <v>1335</v>
      </c>
    </row>
    <row r="33" spans="1:11" ht="14.25" customHeight="1" x14ac:dyDescent="0.3">
      <c r="A33" s="3" t="s">
        <v>132</v>
      </c>
      <c r="B33" s="3" t="s">
        <v>212</v>
      </c>
      <c r="C33" s="3" t="s">
        <v>1347</v>
      </c>
      <c r="D33" s="3" t="s">
        <v>29</v>
      </c>
      <c r="E33" s="3" t="s">
        <v>95</v>
      </c>
      <c r="F33" s="3">
        <v>1</v>
      </c>
      <c r="G33" s="3">
        <v>399275.75</v>
      </c>
      <c r="H33" s="3">
        <v>62100</v>
      </c>
      <c r="I33" s="3" t="s">
        <v>1348</v>
      </c>
      <c r="J33" s="3" t="s">
        <v>887</v>
      </c>
      <c r="K33" s="4" t="s">
        <v>1349</v>
      </c>
    </row>
    <row r="34" spans="1:11" ht="14.25" customHeight="1" x14ac:dyDescent="0.3">
      <c r="A34" s="3" t="s">
        <v>132</v>
      </c>
      <c r="B34" s="3" t="s">
        <v>212</v>
      </c>
      <c r="C34" s="3" t="s">
        <v>1361</v>
      </c>
      <c r="D34" s="3" t="s">
        <v>210</v>
      </c>
      <c r="E34" s="3" t="s">
        <v>211</v>
      </c>
      <c r="F34" s="3">
        <v>1</v>
      </c>
      <c r="G34" s="3">
        <v>146386.94</v>
      </c>
      <c r="H34" s="3">
        <v>20000</v>
      </c>
      <c r="I34" s="3" t="s">
        <v>1362</v>
      </c>
      <c r="J34" s="3" t="s">
        <v>887</v>
      </c>
      <c r="K34" s="4" t="s">
        <v>1363</v>
      </c>
    </row>
    <row r="35" spans="1:11" ht="14.25" customHeight="1" x14ac:dyDescent="0.3">
      <c r="A35" s="3" t="s">
        <v>132</v>
      </c>
      <c r="B35" s="3" t="s">
        <v>212</v>
      </c>
      <c r="C35" s="3" t="s">
        <v>1379</v>
      </c>
      <c r="D35" s="3" t="s">
        <v>152</v>
      </c>
      <c r="E35" s="3" t="s">
        <v>153</v>
      </c>
      <c r="F35" s="3">
        <v>2</v>
      </c>
      <c r="G35" s="3">
        <v>374618.54</v>
      </c>
      <c r="H35" s="3">
        <v>56925</v>
      </c>
      <c r="I35" s="3" t="s">
        <v>1380</v>
      </c>
      <c r="J35" s="3" t="s">
        <v>887</v>
      </c>
      <c r="K35" s="4" t="s">
        <v>1381</v>
      </c>
    </row>
    <row r="36" spans="1:11" ht="14.25" customHeight="1" x14ac:dyDescent="0.3">
      <c r="A36" s="3" t="s">
        <v>132</v>
      </c>
      <c r="B36" s="3" t="s">
        <v>212</v>
      </c>
      <c r="C36" s="3" t="s">
        <v>1389</v>
      </c>
      <c r="D36" s="3" t="s">
        <v>227</v>
      </c>
      <c r="E36" s="3" t="s">
        <v>228</v>
      </c>
      <c r="F36" s="3">
        <v>1</v>
      </c>
      <c r="G36" s="3">
        <v>118498.42</v>
      </c>
      <c r="H36" s="3">
        <v>20000</v>
      </c>
      <c r="I36" s="3" t="s">
        <v>1390</v>
      </c>
      <c r="J36" s="3" t="s">
        <v>887</v>
      </c>
      <c r="K36" s="4" t="s">
        <v>1392</v>
      </c>
    </row>
    <row r="37" spans="1:11" ht="14.25" customHeight="1" x14ac:dyDescent="0.3">
      <c r="A37" s="3" t="s">
        <v>132</v>
      </c>
      <c r="B37" s="3" t="s">
        <v>212</v>
      </c>
      <c r="C37" s="3" t="s">
        <v>1403</v>
      </c>
      <c r="D37" s="3" t="s">
        <v>152</v>
      </c>
      <c r="E37" s="3" t="s">
        <v>153</v>
      </c>
      <c r="F37" s="3">
        <v>1</v>
      </c>
      <c r="G37" s="3">
        <v>162309.26999999999</v>
      </c>
      <c r="H37" s="3">
        <v>18975</v>
      </c>
      <c r="I37" s="3" t="s">
        <v>1404</v>
      </c>
      <c r="J37" s="3" t="s">
        <v>887</v>
      </c>
      <c r="K37" s="4" t="s">
        <v>1406</v>
      </c>
    </row>
    <row r="38" spans="1:11" ht="14.25" customHeight="1" x14ac:dyDescent="0.3">
      <c r="A38" s="3" t="s">
        <v>132</v>
      </c>
      <c r="B38" s="3" t="s">
        <v>212</v>
      </c>
      <c r="C38" s="3" t="s">
        <v>1418</v>
      </c>
      <c r="D38" s="3" t="s">
        <v>29</v>
      </c>
      <c r="E38" s="3" t="s">
        <v>95</v>
      </c>
      <c r="F38" s="3">
        <v>3</v>
      </c>
      <c r="G38" s="3">
        <v>604251.55000000005</v>
      </c>
      <c r="H38" s="3">
        <v>103420</v>
      </c>
      <c r="I38" s="3" t="s">
        <v>1419</v>
      </c>
      <c r="J38" s="3" t="s">
        <v>887</v>
      </c>
      <c r="K38" s="4" t="s">
        <v>1420</v>
      </c>
    </row>
    <row r="39" spans="1:11" ht="14.25" customHeight="1" x14ac:dyDescent="0.3">
      <c r="A39" s="3" t="s">
        <v>132</v>
      </c>
      <c r="B39" s="3" t="s">
        <v>212</v>
      </c>
      <c r="C39" s="3" t="s">
        <v>1429</v>
      </c>
      <c r="D39" s="3" t="s">
        <v>210</v>
      </c>
      <c r="E39" s="3" t="s">
        <v>211</v>
      </c>
      <c r="F39" s="3">
        <v>1</v>
      </c>
      <c r="G39" s="3">
        <v>139045.54999999999</v>
      </c>
      <c r="H39" s="3">
        <v>18550</v>
      </c>
      <c r="I39" s="3" t="s">
        <v>1431</v>
      </c>
      <c r="J39" s="3" t="s">
        <v>887</v>
      </c>
      <c r="K39" s="4" t="s">
        <v>1433</v>
      </c>
    </row>
    <row r="40" spans="1:11" ht="14.25" customHeight="1" x14ac:dyDescent="0.3">
      <c r="A40" s="3" t="s">
        <v>132</v>
      </c>
      <c r="B40" s="3" t="s">
        <v>212</v>
      </c>
      <c r="C40" s="3" t="s">
        <v>1439</v>
      </c>
      <c r="D40" s="3" t="s">
        <v>210</v>
      </c>
      <c r="E40" s="3" t="s">
        <v>211</v>
      </c>
      <c r="F40" s="3">
        <v>1</v>
      </c>
      <c r="G40" s="3">
        <v>147403.28</v>
      </c>
      <c r="H40" s="3">
        <v>20610</v>
      </c>
      <c r="I40" s="3" t="s">
        <v>1440</v>
      </c>
      <c r="J40" s="3" t="s">
        <v>887</v>
      </c>
      <c r="K40" s="4" t="s">
        <v>1441</v>
      </c>
    </row>
    <row r="41" spans="1:11" ht="14.25" customHeight="1" x14ac:dyDescent="0.3">
      <c r="A41" s="3" t="s">
        <v>132</v>
      </c>
      <c r="B41" s="3" t="s">
        <v>212</v>
      </c>
      <c r="C41" s="3" t="s">
        <v>1457</v>
      </c>
      <c r="D41" s="3" t="s">
        <v>29</v>
      </c>
      <c r="E41" s="3" t="s">
        <v>95</v>
      </c>
      <c r="F41" s="3">
        <v>1</v>
      </c>
      <c r="G41" s="3">
        <v>142223.59</v>
      </c>
      <c r="H41" s="3">
        <v>20620</v>
      </c>
      <c r="I41" s="3" t="s">
        <v>1458</v>
      </c>
      <c r="J41" s="3" t="s">
        <v>887</v>
      </c>
      <c r="K41" s="4" t="s">
        <v>1459</v>
      </c>
    </row>
    <row r="42" spans="1:11" ht="14.25" customHeight="1" x14ac:dyDescent="0.3">
      <c r="A42" s="3" t="s">
        <v>132</v>
      </c>
      <c r="B42" s="3" t="s">
        <v>212</v>
      </c>
      <c r="C42" s="3" t="s">
        <v>1470</v>
      </c>
      <c r="D42" s="3" t="s">
        <v>210</v>
      </c>
      <c r="E42" s="3" t="s">
        <v>211</v>
      </c>
      <c r="F42" s="3">
        <v>1</v>
      </c>
      <c r="G42" s="3">
        <v>387903.37</v>
      </c>
      <c r="H42" s="3">
        <v>41400</v>
      </c>
      <c r="I42" s="3" t="s">
        <v>1471</v>
      </c>
      <c r="J42" s="3" t="s">
        <v>887</v>
      </c>
      <c r="K42" s="4" t="s">
        <v>1473</v>
      </c>
    </row>
    <row r="43" spans="1:11" ht="14.25" customHeight="1" x14ac:dyDescent="0.3">
      <c r="A43" s="3" t="s">
        <v>132</v>
      </c>
      <c r="B43" s="3" t="s">
        <v>212</v>
      </c>
      <c r="C43" s="3" t="s">
        <v>1483</v>
      </c>
      <c r="D43" s="3" t="s">
        <v>29</v>
      </c>
      <c r="E43" s="3" t="s">
        <v>95</v>
      </c>
      <c r="F43" s="3">
        <v>2</v>
      </c>
      <c r="G43" s="3">
        <v>386167.7</v>
      </c>
      <c r="H43" s="3">
        <v>62100</v>
      </c>
      <c r="I43" s="3" t="s">
        <v>1484</v>
      </c>
      <c r="J43" s="3" t="s">
        <v>887</v>
      </c>
      <c r="K43" s="4" t="s">
        <v>1486</v>
      </c>
    </row>
    <row r="44" spans="1:11" ht="14.25" customHeight="1" x14ac:dyDescent="0.3">
      <c r="A44" s="3" t="s">
        <v>132</v>
      </c>
      <c r="B44" s="3" t="s">
        <v>212</v>
      </c>
      <c r="C44" s="3" t="s">
        <v>1496</v>
      </c>
      <c r="D44" s="3" t="s">
        <v>257</v>
      </c>
      <c r="E44" s="3" t="s">
        <v>260</v>
      </c>
      <c r="F44" s="3">
        <v>1</v>
      </c>
      <c r="G44" s="3">
        <v>160280.42000000001</v>
      </c>
      <c r="H44" s="3">
        <v>18975</v>
      </c>
      <c r="I44" s="3" t="s">
        <v>1500</v>
      </c>
      <c r="J44" s="3" t="s">
        <v>887</v>
      </c>
      <c r="K44" s="4" t="s">
        <v>1502</v>
      </c>
    </row>
    <row r="45" spans="1:11" ht="14.25" customHeight="1" x14ac:dyDescent="0.3">
      <c r="A45" s="3" t="s">
        <v>132</v>
      </c>
      <c r="B45" s="3" t="s">
        <v>212</v>
      </c>
      <c r="C45" s="3" t="s">
        <v>1514</v>
      </c>
      <c r="D45" s="3" t="s">
        <v>257</v>
      </c>
      <c r="E45" s="3" t="s">
        <v>260</v>
      </c>
      <c r="F45" s="3">
        <v>1</v>
      </c>
      <c r="G45" s="3">
        <v>353335.37</v>
      </c>
      <c r="H45" s="3">
        <v>41360</v>
      </c>
      <c r="I45" s="3" t="s">
        <v>1515</v>
      </c>
      <c r="J45" s="3" t="s">
        <v>887</v>
      </c>
      <c r="K45" s="4" t="s">
        <v>1516</v>
      </c>
    </row>
    <row r="46" spans="1:11" ht="14.25" customHeight="1" x14ac:dyDescent="0.3">
      <c r="A46" s="3" t="s">
        <v>132</v>
      </c>
      <c r="B46" s="3" t="s">
        <v>212</v>
      </c>
      <c r="C46" s="3" t="s">
        <v>1525</v>
      </c>
      <c r="D46" s="3" t="s">
        <v>257</v>
      </c>
      <c r="E46" s="3" t="s">
        <v>260</v>
      </c>
      <c r="F46" s="3">
        <v>2</v>
      </c>
      <c r="G46" s="3">
        <v>273811.31</v>
      </c>
      <c r="H46" s="3">
        <v>41350</v>
      </c>
      <c r="I46" s="3" t="s">
        <v>1528</v>
      </c>
      <c r="J46" s="3" t="s">
        <v>887</v>
      </c>
      <c r="K46" s="4" t="s">
        <v>1530</v>
      </c>
    </row>
    <row r="47" spans="1:11" ht="14.25" customHeight="1" x14ac:dyDescent="0.3">
      <c r="A47" s="3" t="s">
        <v>132</v>
      </c>
      <c r="B47" s="3" t="s">
        <v>212</v>
      </c>
      <c r="C47" s="3" t="s">
        <v>1537</v>
      </c>
      <c r="D47" s="3" t="s">
        <v>241</v>
      </c>
      <c r="E47" s="3" t="s">
        <v>242</v>
      </c>
      <c r="F47" s="3">
        <v>8</v>
      </c>
      <c r="G47" s="3">
        <v>191304.88</v>
      </c>
      <c r="H47" s="3">
        <v>19251</v>
      </c>
      <c r="I47" s="3" t="s">
        <v>1538</v>
      </c>
      <c r="J47" s="3" t="s">
        <v>887</v>
      </c>
      <c r="K47" s="4" t="s">
        <v>1540</v>
      </c>
    </row>
    <row r="48" spans="1:11" ht="14.25" customHeight="1" x14ac:dyDescent="0.3">
      <c r="A48" s="3" t="s">
        <v>132</v>
      </c>
      <c r="B48" s="3" t="s">
        <v>212</v>
      </c>
      <c r="C48" s="3" t="s">
        <v>1546</v>
      </c>
      <c r="D48" s="3" t="s">
        <v>217</v>
      </c>
      <c r="E48" s="3" t="s">
        <v>218</v>
      </c>
      <c r="F48" s="3">
        <v>1</v>
      </c>
      <c r="G48" s="3">
        <v>313746.98</v>
      </c>
      <c r="H48" s="3">
        <v>37950</v>
      </c>
      <c r="I48" s="3" t="s">
        <v>1547</v>
      </c>
      <c r="J48" s="3" t="s">
        <v>887</v>
      </c>
      <c r="K48" s="4" t="s">
        <v>1510</v>
      </c>
    </row>
    <row r="49" spans="1:11" ht="14.25" customHeight="1" x14ac:dyDescent="0.3">
      <c r="A49" s="3" t="s">
        <v>132</v>
      </c>
      <c r="B49" s="3" t="s">
        <v>212</v>
      </c>
      <c r="C49" s="3" t="s">
        <v>1562</v>
      </c>
      <c r="D49" s="3" t="s">
        <v>217</v>
      </c>
      <c r="E49" s="3" t="s">
        <v>218</v>
      </c>
      <c r="F49" s="3">
        <v>1</v>
      </c>
      <c r="G49" s="3">
        <v>313746.98</v>
      </c>
      <c r="H49" s="3">
        <v>37950</v>
      </c>
      <c r="I49" s="3" t="s">
        <v>1563</v>
      </c>
      <c r="J49" s="3" t="s">
        <v>887</v>
      </c>
      <c r="K49" s="4" t="s">
        <v>1521</v>
      </c>
    </row>
    <row r="50" spans="1:11" ht="14.25" customHeight="1" x14ac:dyDescent="0.3">
      <c r="A50" s="3" t="s">
        <v>132</v>
      </c>
      <c r="B50" s="3" t="s">
        <v>212</v>
      </c>
      <c r="C50" s="3" t="s">
        <v>1580</v>
      </c>
      <c r="D50" s="3" t="s">
        <v>152</v>
      </c>
      <c r="E50" s="3" t="s">
        <v>153</v>
      </c>
      <c r="F50" s="3">
        <v>2</v>
      </c>
      <c r="G50" s="3">
        <v>389297.86</v>
      </c>
      <c r="H50" s="3">
        <v>62100</v>
      </c>
      <c r="I50" s="3" t="s">
        <v>1581</v>
      </c>
      <c r="J50" s="3" t="s">
        <v>887</v>
      </c>
      <c r="K50" s="4" t="s">
        <v>1583</v>
      </c>
    </row>
    <row r="51" spans="1:11" ht="14.25" customHeight="1" x14ac:dyDescent="0.3">
      <c r="A51" s="3" t="s">
        <v>132</v>
      </c>
      <c r="B51" s="3" t="s">
        <v>212</v>
      </c>
      <c r="C51" s="3" t="s">
        <v>1592</v>
      </c>
      <c r="D51" s="3" t="s">
        <v>29</v>
      </c>
      <c r="E51" s="3" t="s">
        <v>95</v>
      </c>
      <c r="F51" s="3">
        <v>1</v>
      </c>
      <c r="G51" s="3">
        <v>171916.46</v>
      </c>
      <c r="H51" s="3">
        <v>20000</v>
      </c>
      <c r="I51" s="3" t="s">
        <v>1594</v>
      </c>
      <c r="J51" s="3" t="s">
        <v>887</v>
      </c>
      <c r="K51" s="4" t="s">
        <v>1595</v>
      </c>
    </row>
    <row r="52" spans="1:11" ht="14.25" customHeight="1" x14ac:dyDescent="0.3">
      <c r="A52" s="3" t="s">
        <v>132</v>
      </c>
      <c r="B52" s="3" t="s">
        <v>212</v>
      </c>
      <c r="C52" s="3" t="s">
        <v>1609</v>
      </c>
      <c r="D52" s="3" t="s">
        <v>152</v>
      </c>
      <c r="E52" s="3" t="s">
        <v>153</v>
      </c>
      <c r="F52" s="3">
        <v>2</v>
      </c>
      <c r="G52" s="3">
        <v>447740.38</v>
      </c>
      <c r="H52" s="3">
        <v>62070</v>
      </c>
      <c r="I52" s="3" t="s">
        <v>1612</v>
      </c>
      <c r="J52" s="3" t="s">
        <v>887</v>
      </c>
      <c r="K52" s="4" t="s">
        <v>1613</v>
      </c>
    </row>
    <row r="53" spans="1:11" ht="14.25" customHeight="1" x14ac:dyDescent="0.3">
      <c r="A53" s="3" t="s">
        <v>132</v>
      </c>
      <c r="B53" s="3" t="s">
        <v>212</v>
      </c>
      <c r="C53" s="3" t="s">
        <v>1628</v>
      </c>
      <c r="D53" s="3" t="s">
        <v>152</v>
      </c>
      <c r="E53" s="3" t="s">
        <v>153</v>
      </c>
      <c r="F53" s="3">
        <v>1</v>
      </c>
      <c r="G53" s="3">
        <v>190350</v>
      </c>
      <c r="H53" s="3">
        <v>20700</v>
      </c>
      <c r="I53" s="3" t="s">
        <v>1632</v>
      </c>
      <c r="J53" s="3" t="s">
        <v>887</v>
      </c>
      <c r="K53" s="4" t="s">
        <v>1633</v>
      </c>
    </row>
    <row r="54" spans="1:11" ht="14.25" customHeight="1" x14ac:dyDescent="0.3">
      <c r="A54" s="3" t="s">
        <v>132</v>
      </c>
      <c r="B54" s="3" t="s">
        <v>212</v>
      </c>
      <c r="C54" s="3" t="s">
        <v>1643</v>
      </c>
      <c r="D54" s="3" t="s">
        <v>152</v>
      </c>
      <c r="E54" s="3" t="s">
        <v>153</v>
      </c>
      <c r="F54" s="3">
        <v>2</v>
      </c>
      <c r="G54" s="3">
        <v>475033.1</v>
      </c>
      <c r="H54" s="3">
        <v>62100</v>
      </c>
      <c r="I54" s="3" t="s">
        <v>1644</v>
      </c>
      <c r="J54" s="3" t="s">
        <v>887</v>
      </c>
      <c r="K54" s="4" t="s">
        <v>1645</v>
      </c>
    </row>
    <row r="55" spans="1:11" ht="14.25" customHeight="1" x14ac:dyDescent="0.3">
      <c r="A55" s="3" t="s">
        <v>132</v>
      </c>
      <c r="B55" s="3" t="s">
        <v>212</v>
      </c>
      <c r="C55" s="3" t="s">
        <v>1660</v>
      </c>
      <c r="D55" s="3" t="s">
        <v>152</v>
      </c>
      <c r="E55" s="3" t="s">
        <v>153</v>
      </c>
      <c r="F55" s="3">
        <v>2</v>
      </c>
      <c r="G55" s="3">
        <v>475567.65</v>
      </c>
      <c r="H55" s="3">
        <v>62070</v>
      </c>
      <c r="I55" s="3" t="s">
        <v>1661</v>
      </c>
      <c r="J55" s="3" t="s">
        <v>887</v>
      </c>
      <c r="K55" s="4" t="s">
        <v>1662</v>
      </c>
    </row>
    <row r="56" spans="1:11" ht="14.25" customHeight="1" x14ac:dyDescent="0.3">
      <c r="A56" s="3" t="s">
        <v>132</v>
      </c>
      <c r="B56" s="3" t="s">
        <v>212</v>
      </c>
      <c r="C56" s="3" t="s">
        <v>1678</v>
      </c>
      <c r="D56" s="3" t="s">
        <v>152</v>
      </c>
      <c r="E56" s="3" t="s">
        <v>153</v>
      </c>
      <c r="F56" s="3">
        <v>2</v>
      </c>
      <c r="G56" s="3">
        <v>435200</v>
      </c>
      <c r="H56" s="3">
        <v>61960</v>
      </c>
      <c r="I56" s="3" t="s">
        <v>1680</v>
      </c>
      <c r="J56" s="3" t="s">
        <v>887</v>
      </c>
      <c r="K56" s="4" t="s">
        <v>1681</v>
      </c>
    </row>
    <row r="57" spans="1:11" ht="14.25" customHeight="1" x14ac:dyDescent="0.3">
      <c r="A57" s="3" t="s">
        <v>132</v>
      </c>
      <c r="B57" s="3" t="s">
        <v>212</v>
      </c>
      <c r="C57" s="3" t="s">
        <v>1695</v>
      </c>
      <c r="D57" s="3" t="s">
        <v>152</v>
      </c>
      <c r="E57" s="3" t="s">
        <v>153</v>
      </c>
      <c r="F57" s="3">
        <v>2</v>
      </c>
      <c r="G57" s="3">
        <v>361323.47</v>
      </c>
      <c r="H57" s="3">
        <v>61990</v>
      </c>
      <c r="I57" s="3" t="s">
        <v>1696</v>
      </c>
      <c r="J57" s="3" t="s">
        <v>887</v>
      </c>
      <c r="K57" s="4" t="s">
        <v>1697</v>
      </c>
    </row>
    <row r="58" spans="1:11" ht="14.25" customHeight="1" x14ac:dyDescent="0.3">
      <c r="A58" s="3" t="s">
        <v>132</v>
      </c>
      <c r="B58" s="3" t="s">
        <v>97</v>
      </c>
      <c r="C58" s="3" t="s">
        <v>245</v>
      </c>
      <c r="D58" s="3" t="s">
        <v>241</v>
      </c>
      <c r="E58" s="3" t="s">
        <v>242</v>
      </c>
      <c r="F58" s="3">
        <v>1</v>
      </c>
      <c r="G58" s="3">
        <v>76135.47</v>
      </c>
      <c r="H58" s="3">
        <v>7590</v>
      </c>
      <c r="I58" s="3" t="s">
        <v>487</v>
      </c>
      <c r="J58" s="3" t="s">
        <v>887</v>
      </c>
      <c r="K58" s="4" t="s">
        <v>488</v>
      </c>
    </row>
    <row r="59" spans="1:11" ht="14.25" customHeight="1" x14ac:dyDescent="0.3">
      <c r="A59" s="3" t="s">
        <v>132</v>
      </c>
      <c r="B59" s="3" t="s">
        <v>97</v>
      </c>
      <c r="C59" s="3" t="s">
        <v>263</v>
      </c>
      <c r="D59" s="3" t="s">
        <v>257</v>
      </c>
      <c r="E59" s="3" t="s">
        <v>260</v>
      </c>
      <c r="F59" s="3">
        <v>1</v>
      </c>
      <c r="G59" s="3">
        <v>153362.85999999999</v>
      </c>
      <c r="H59" s="3">
        <v>19665</v>
      </c>
      <c r="I59" s="3" t="s">
        <v>550</v>
      </c>
      <c r="J59" s="3" t="s">
        <v>887</v>
      </c>
      <c r="K59" s="4" t="s">
        <v>551</v>
      </c>
    </row>
    <row r="60" spans="1:11" ht="14.25" customHeight="1" x14ac:dyDescent="0.3">
      <c r="A60" s="3" t="s">
        <v>132</v>
      </c>
      <c r="B60" s="3" t="s">
        <v>97</v>
      </c>
      <c r="C60" s="3" t="s">
        <v>657</v>
      </c>
      <c r="D60" s="3" t="s">
        <v>227</v>
      </c>
      <c r="E60" s="3" t="s">
        <v>228</v>
      </c>
      <c r="F60" s="3">
        <v>2</v>
      </c>
      <c r="G60" s="3">
        <v>257782.58</v>
      </c>
      <c r="H60" s="3">
        <v>39330</v>
      </c>
      <c r="I60" s="3" t="s">
        <v>1729</v>
      </c>
      <c r="J60" s="3" t="s">
        <v>887</v>
      </c>
      <c r="K60" s="4" t="s">
        <v>664</v>
      </c>
    </row>
    <row r="61" spans="1:11" ht="14.25" customHeight="1" x14ac:dyDescent="0.3">
      <c r="A61" s="3" t="s">
        <v>132</v>
      </c>
      <c r="B61" s="3" t="s">
        <v>97</v>
      </c>
      <c r="C61" s="3" t="s">
        <v>768</v>
      </c>
      <c r="D61" s="3" t="s">
        <v>152</v>
      </c>
      <c r="E61" s="3" t="s">
        <v>153</v>
      </c>
      <c r="F61" s="3">
        <v>1</v>
      </c>
      <c r="G61" s="3">
        <v>134415</v>
      </c>
      <c r="H61" s="3">
        <v>20690</v>
      </c>
      <c r="I61" s="3" t="s">
        <v>776</v>
      </c>
      <c r="J61" s="3" t="s">
        <v>887</v>
      </c>
      <c r="K61" s="4" t="s">
        <v>777</v>
      </c>
    </row>
    <row r="62" spans="1:11" ht="14.25" customHeight="1" x14ac:dyDescent="0.3">
      <c r="A62" s="3" t="s">
        <v>205</v>
      </c>
      <c r="B62" s="3" t="s">
        <v>297</v>
      </c>
      <c r="C62" s="3" t="s">
        <v>1757</v>
      </c>
      <c r="D62" s="3" t="s">
        <v>177</v>
      </c>
      <c r="E62" s="3" t="s">
        <v>179</v>
      </c>
      <c r="F62" s="3">
        <v>1</v>
      </c>
      <c r="G62" s="3">
        <v>39056.22</v>
      </c>
      <c r="H62" s="3">
        <v>18975</v>
      </c>
      <c r="I62" s="3" t="s">
        <v>1759</v>
      </c>
      <c r="J62" s="3" t="s">
        <v>887</v>
      </c>
      <c r="K62" s="4" t="s">
        <v>1249</v>
      </c>
    </row>
    <row r="63" spans="1:11" ht="14.25" customHeight="1" x14ac:dyDescent="0.3">
      <c r="A63" s="3" t="s">
        <v>205</v>
      </c>
      <c r="B63" s="3" t="s">
        <v>212</v>
      </c>
      <c r="C63" s="3" t="s">
        <v>511</v>
      </c>
      <c r="D63" s="3" t="s">
        <v>284</v>
      </c>
      <c r="E63" s="3" t="s">
        <v>285</v>
      </c>
      <c r="F63" s="3">
        <v>1</v>
      </c>
      <c r="G63" s="3">
        <v>218209.28</v>
      </c>
      <c r="H63" s="3">
        <v>25024</v>
      </c>
      <c r="I63" s="3" t="s">
        <v>521</v>
      </c>
      <c r="J63" s="3" t="s">
        <v>887</v>
      </c>
      <c r="K63" s="4" t="s">
        <v>522</v>
      </c>
    </row>
    <row r="64" spans="1:11" ht="14.25" customHeight="1" x14ac:dyDescent="0.3">
      <c r="A64" s="3" t="s">
        <v>205</v>
      </c>
      <c r="B64" s="3" t="s">
        <v>212</v>
      </c>
      <c r="C64" s="3" t="s">
        <v>1785</v>
      </c>
      <c r="D64" s="3" t="s">
        <v>227</v>
      </c>
      <c r="E64" s="3" t="s">
        <v>228</v>
      </c>
      <c r="F64" s="3">
        <v>1</v>
      </c>
      <c r="G64" s="3">
        <v>173080</v>
      </c>
      <c r="H64" s="3">
        <v>25000</v>
      </c>
      <c r="I64" s="3" t="s">
        <v>1787</v>
      </c>
      <c r="J64" s="3" t="s">
        <v>887</v>
      </c>
      <c r="K64" s="4" t="s">
        <v>1788</v>
      </c>
    </row>
    <row r="65" spans="1:11" ht="14.25" customHeight="1" x14ac:dyDescent="0.3">
      <c r="A65" s="3" t="s">
        <v>205</v>
      </c>
      <c r="B65" s="3" t="s">
        <v>212</v>
      </c>
      <c r="C65" s="3" t="s">
        <v>1802</v>
      </c>
      <c r="D65" s="3" t="s">
        <v>177</v>
      </c>
      <c r="E65" s="3" t="s">
        <v>179</v>
      </c>
      <c r="F65" s="3">
        <v>1</v>
      </c>
      <c r="G65" s="3">
        <v>56588.27</v>
      </c>
      <c r="H65" s="3">
        <v>8280</v>
      </c>
      <c r="I65" s="3" t="s">
        <v>1805</v>
      </c>
      <c r="J65" s="3" t="s">
        <v>887</v>
      </c>
      <c r="K65" s="4" t="s">
        <v>1090</v>
      </c>
    </row>
    <row r="66" spans="1:11" ht="14.25" customHeight="1" x14ac:dyDescent="0.3">
      <c r="A66" s="3" t="s">
        <v>205</v>
      </c>
      <c r="B66" s="3" t="s">
        <v>212</v>
      </c>
      <c r="C66" s="3" t="s">
        <v>1820</v>
      </c>
      <c r="D66" s="3" t="s">
        <v>177</v>
      </c>
      <c r="E66" s="3" t="s">
        <v>179</v>
      </c>
      <c r="F66" s="3">
        <v>1</v>
      </c>
      <c r="G66" s="3">
        <v>56588.27</v>
      </c>
      <c r="H66" s="3">
        <v>8280</v>
      </c>
      <c r="I66" s="3" t="s">
        <v>1822</v>
      </c>
      <c r="J66" s="3" t="s">
        <v>887</v>
      </c>
      <c r="K66" s="4" t="s">
        <v>1102</v>
      </c>
    </row>
    <row r="67" spans="1:11" ht="14.25" customHeight="1" x14ac:dyDescent="0.3">
      <c r="A67" s="3" t="s">
        <v>205</v>
      </c>
      <c r="B67" s="3" t="s">
        <v>212</v>
      </c>
      <c r="C67" s="3" t="s">
        <v>1835</v>
      </c>
      <c r="D67" s="3" t="s">
        <v>275</v>
      </c>
      <c r="E67" s="3" t="s">
        <v>276</v>
      </c>
      <c r="F67" s="3">
        <v>2</v>
      </c>
      <c r="G67" s="3">
        <v>200868.32</v>
      </c>
      <c r="H67" s="3">
        <v>24150</v>
      </c>
      <c r="I67" s="3" t="s">
        <v>1836</v>
      </c>
      <c r="J67" s="3" t="s">
        <v>887</v>
      </c>
      <c r="K67" s="4" t="s">
        <v>1837</v>
      </c>
    </row>
    <row r="68" spans="1:11" ht="14.25" customHeight="1" x14ac:dyDescent="0.3">
      <c r="A68" s="3" t="s">
        <v>205</v>
      </c>
      <c r="B68" s="3" t="s">
        <v>212</v>
      </c>
      <c r="C68" s="3" t="s">
        <v>601</v>
      </c>
      <c r="D68" s="3" t="s">
        <v>197</v>
      </c>
      <c r="E68" s="3" t="s">
        <v>198</v>
      </c>
      <c r="F68" s="3">
        <v>1</v>
      </c>
      <c r="G68" s="3">
        <v>175003.84</v>
      </c>
      <c r="H68" s="3">
        <v>18900</v>
      </c>
      <c r="I68" s="3" t="s">
        <v>1849</v>
      </c>
      <c r="J68" s="3" t="s">
        <v>887</v>
      </c>
      <c r="K68" s="4" t="s">
        <v>599</v>
      </c>
    </row>
    <row r="69" spans="1:11" ht="14.25" customHeight="1" x14ac:dyDescent="0.3">
      <c r="A69" s="3" t="s">
        <v>205</v>
      </c>
      <c r="B69" s="3" t="s">
        <v>97</v>
      </c>
      <c r="C69" s="3" t="s">
        <v>306</v>
      </c>
      <c r="D69" s="3" t="s">
        <v>303</v>
      </c>
      <c r="F69" s="3">
        <v>1</v>
      </c>
      <c r="G69" s="3">
        <v>181356.84</v>
      </c>
      <c r="H69" s="3">
        <v>19320</v>
      </c>
      <c r="I69" s="3" t="s">
        <v>1863</v>
      </c>
      <c r="J69" s="3" t="s">
        <v>887</v>
      </c>
      <c r="K69" s="4" t="s">
        <v>1864</v>
      </c>
    </row>
    <row r="70" spans="1:11" ht="14.25" customHeight="1" x14ac:dyDescent="0.3"/>
    <row r="71" spans="1:11" ht="14.25" customHeight="1" x14ac:dyDescent="0.3"/>
    <row r="72" spans="1:11" ht="14.25" customHeight="1" x14ac:dyDescent="0.3"/>
    <row r="73" spans="1:11" ht="14.25" customHeight="1" x14ac:dyDescent="0.3"/>
    <row r="74" spans="1:11" ht="14.25" customHeight="1" x14ac:dyDescent="0.3"/>
    <row r="75" spans="1:11" ht="14.25" customHeight="1" x14ac:dyDescent="0.3"/>
    <row r="76" spans="1:11" ht="14.25" customHeight="1" x14ac:dyDescent="0.3"/>
    <row r="77" spans="1:11" ht="14.25" customHeight="1" x14ac:dyDescent="0.3"/>
    <row r="78" spans="1:11" ht="14.25" customHeight="1" x14ac:dyDescent="0.3"/>
    <row r="79" spans="1:11" ht="14.25" customHeight="1" x14ac:dyDescent="0.3"/>
    <row r="80" spans="1:11"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K2" r:id="rId1" xr:uid="{00000000-0004-0000-0500-000000000000}"/>
    <hyperlink ref="K3" r:id="rId2" xr:uid="{00000000-0004-0000-0500-000001000000}"/>
    <hyperlink ref="K4" r:id="rId3" xr:uid="{00000000-0004-0000-0500-000002000000}"/>
    <hyperlink ref="K5" r:id="rId4" xr:uid="{00000000-0004-0000-0500-000003000000}"/>
    <hyperlink ref="K6" r:id="rId5" xr:uid="{00000000-0004-0000-0500-000004000000}"/>
    <hyperlink ref="K7" r:id="rId6" xr:uid="{00000000-0004-0000-0500-000005000000}"/>
    <hyperlink ref="K8" r:id="rId7" xr:uid="{00000000-0004-0000-0500-000006000000}"/>
    <hyperlink ref="K9" r:id="rId8" xr:uid="{00000000-0004-0000-0500-000007000000}"/>
    <hyperlink ref="K10" r:id="rId9" xr:uid="{00000000-0004-0000-0500-000008000000}"/>
    <hyperlink ref="K11" r:id="rId10" xr:uid="{00000000-0004-0000-0500-000009000000}"/>
    <hyperlink ref="K12" r:id="rId11" xr:uid="{00000000-0004-0000-0500-00000A000000}"/>
    <hyperlink ref="K13" r:id="rId12" xr:uid="{00000000-0004-0000-0500-00000B000000}"/>
    <hyperlink ref="K14" r:id="rId13" xr:uid="{00000000-0004-0000-0500-00000C000000}"/>
    <hyperlink ref="K15" r:id="rId14" xr:uid="{00000000-0004-0000-0500-00000D000000}"/>
    <hyperlink ref="K16" r:id="rId15" xr:uid="{00000000-0004-0000-0500-00000E000000}"/>
    <hyperlink ref="K17" r:id="rId16" xr:uid="{00000000-0004-0000-0500-00000F000000}"/>
    <hyperlink ref="K18" r:id="rId17" xr:uid="{00000000-0004-0000-0500-000010000000}"/>
    <hyperlink ref="K19" r:id="rId18" xr:uid="{00000000-0004-0000-0500-000011000000}"/>
    <hyperlink ref="K20" r:id="rId19" xr:uid="{00000000-0004-0000-0500-000012000000}"/>
    <hyperlink ref="K21" r:id="rId20" xr:uid="{00000000-0004-0000-0500-000013000000}"/>
    <hyperlink ref="K22" r:id="rId21" xr:uid="{00000000-0004-0000-0500-000014000000}"/>
    <hyperlink ref="K23" r:id="rId22" xr:uid="{00000000-0004-0000-0500-000015000000}"/>
    <hyperlink ref="K24" r:id="rId23" xr:uid="{00000000-0004-0000-0500-000016000000}"/>
    <hyperlink ref="K25" r:id="rId24" xr:uid="{00000000-0004-0000-0500-000017000000}"/>
    <hyperlink ref="K26" r:id="rId25" xr:uid="{00000000-0004-0000-0500-000018000000}"/>
    <hyperlink ref="K27" r:id="rId26" xr:uid="{00000000-0004-0000-0500-000019000000}"/>
    <hyperlink ref="K28" r:id="rId27" xr:uid="{00000000-0004-0000-0500-00001A000000}"/>
    <hyperlink ref="K29" r:id="rId28" xr:uid="{00000000-0004-0000-0500-00001B000000}"/>
    <hyperlink ref="K30" r:id="rId29" xr:uid="{00000000-0004-0000-0500-00001C000000}"/>
    <hyperlink ref="K31" r:id="rId30" xr:uid="{00000000-0004-0000-0500-00001D000000}"/>
    <hyperlink ref="K32" r:id="rId31" xr:uid="{00000000-0004-0000-0500-00001E000000}"/>
    <hyperlink ref="K33" r:id="rId32" xr:uid="{00000000-0004-0000-0500-00001F000000}"/>
    <hyperlink ref="K34" r:id="rId33" xr:uid="{00000000-0004-0000-0500-000020000000}"/>
    <hyperlink ref="K35" r:id="rId34" xr:uid="{00000000-0004-0000-0500-000021000000}"/>
    <hyperlink ref="K36" r:id="rId35" xr:uid="{00000000-0004-0000-0500-000022000000}"/>
    <hyperlink ref="K37" r:id="rId36" xr:uid="{00000000-0004-0000-0500-000023000000}"/>
    <hyperlink ref="K38" r:id="rId37" xr:uid="{00000000-0004-0000-0500-000024000000}"/>
    <hyperlink ref="K39" r:id="rId38" xr:uid="{00000000-0004-0000-0500-000025000000}"/>
    <hyperlink ref="K40" r:id="rId39" xr:uid="{00000000-0004-0000-0500-000026000000}"/>
    <hyperlink ref="K41" r:id="rId40" xr:uid="{00000000-0004-0000-0500-000027000000}"/>
    <hyperlink ref="K42" r:id="rId41" xr:uid="{00000000-0004-0000-0500-000028000000}"/>
    <hyperlink ref="K43" r:id="rId42" xr:uid="{00000000-0004-0000-0500-000029000000}"/>
    <hyperlink ref="K44" r:id="rId43" xr:uid="{00000000-0004-0000-0500-00002A000000}"/>
    <hyperlink ref="K45" r:id="rId44" xr:uid="{00000000-0004-0000-0500-00002B000000}"/>
    <hyperlink ref="K46" r:id="rId45" xr:uid="{00000000-0004-0000-0500-00002C000000}"/>
    <hyperlink ref="K47" r:id="rId46" xr:uid="{00000000-0004-0000-0500-00002D000000}"/>
    <hyperlink ref="K48" r:id="rId47" xr:uid="{00000000-0004-0000-0500-00002E000000}"/>
    <hyperlink ref="K49" r:id="rId48" xr:uid="{00000000-0004-0000-0500-00002F000000}"/>
    <hyperlink ref="K50" r:id="rId49" xr:uid="{00000000-0004-0000-0500-000030000000}"/>
    <hyperlink ref="K51" r:id="rId50" xr:uid="{00000000-0004-0000-0500-000031000000}"/>
    <hyperlink ref="K52" r:id="rId51" xr:uid="{00000000-0004-0000-0500-000032000000}"/>
    <hyperlink ref="K53" r:id="rId52" xr:uid="{00000000-0004-0000-0500-000033000000}"/>
    <hyperlink ref="K54" r:id="rId53" xr:uid="{00000000-0004-0000-0500-000034000000}"/>
    <hyperlink ref="K55" r:id="rId54" xr:uid="{00000000-0004-0000-0500-000035000000}"/>
    <hyperlink ref="K56" r:id="rId55" xr:uid="{00000000-0004-0000-0500-000036000000}"/>
    <hyperlink ref="K57" r:id="rId56" xr:uid="{00000000-0004-0000-0500-000037000000}"/>
    <hyperlink ref="K58" r:id="rId57" xr:uid="{00000000-0004-0000-0500-000038000000}"/>
    <hyperlink ref="K59" r:id="rId58" xr:uid="{00000000-0004-0000-0500-000039000000}"/>
    <hyperlink ref="K60" r:id="rId59" xr:uid="{00000000-0004-0000-0500-00003A000000}"/>
    <hyperlink ref="K61" r:id="rId60" xr:uid="{00000000-0004-0000-0500-00003B000000}"/>
    <hyperlink ref="K62" r:id="rId61" xr:uid="{00000000-0004-0000-0500-00003C000000}"/>
    <hyperlink ref="K63" r:id="rId62" xr:uid="{00000000-0004-0000-0500-00003D000000}"/>
    <hyperlink ref="K64" r:id="rId63" xr:uid="{00000000-0004-0000-0500-00003E000000}"/>
    <hyperlink ref="K65" r:id="rId64" xr:uid="{00000000-0004-0000-0500-00003F000000}"/>
    <hyperlink ref="K66" r:id="rId65" xr:uid="{00000000-0004-0000-0500-000040000000}"/>
    <hyperlink ref="K67" r:id="rId66" xr:uid="{00000000-0004-0000-0500-000041000000}"/>
    <hyperlink ref="K68" r:id="rId67" xr:uid="{00000000-0004-0000-0500-000042000000}"/>
    <hyperlink ref="K69" r:id="rId68" xr:uid="{00000000-0004-0000-0500-000043000000}"/>
  </hyperlink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sheetViews>
  <sheetFormatPr baseColWidth="10" defaultColWidth="14.44140625" defaultRowHeight="15" customHeight="1" x14ac:dyDescent="0.3"/>
  <cols>
    <col min="1" max="1" width="34" customWidth="1"/>
    <col min="2" max="2" width="46" customWidth="1"/>
    <col min="3" max="4" width="26" customWidth="1"/>
    <col min="5" max="5" width="74" customWidth="1"/>
    <col min="6" max="26" width="8.88671875" customWidth="1"/>
  </cols>
  <sheetData>
    <row r="1" spans="1:3" ht="14.25" customHeight="1" x14ac:dyDescent="0.3">
      <c r="A1" s="1" t="s">
        <v>1999</v>
      </c>
      <c r="B1" s="1" t="s">
        <v>2000</v>
      </c>
    </row>
    <row r="2" spans="1:3" ht="14.25" customHeight="1" x14ac:dyDescent="0.3">
      <c r="A2" s="3" t="s">
        <v>2001</v>
      </c>
      <c r="B2" s="3">
        <v>484</v>
      </c>
    </row>
    <row r="3" spans="1:3" ht="14.25" customHeight="1" x14ac:dyDescent="0.3">
      <c r="A3" s="3" t="s">
        <v>2003</v>
      </c>
      <c r="B3" s="3">
        <v>313</v>
      </c>
    </row>
    <row r="4" spans="1:3" ht="14.25" customHeight="1" x14ac:dyDescent="0.3">
      <c r="A4" s="3" t="s">
        <v>2006</v>
      </c>
      <c r="B4" s="3">
        <v>1</v>
      </c>
    </row>
    <row r="5" spans="1:3" ht="14.25" customHeight="1" x14ac:dyDescent="0.3">
      <c r="A5" s="3" t="s">
        <v>2007</v>
      </c>
      <c r="B5" s="3">
        <v>312</v>
      </c>
    </row>
    <row r="6" spans="1:3" ht="14.25" customHeight="1" x14ac:dyDescent="0.3">
      <c r="A6" s="3" t="s">
        <v>2008</v>
      </c>
      <c r="B6" s="3">
        <v>171</v>
      </c>
    </row>
    <row r="7" spans="1:3" ht="14.25" customHeight="1" x14ac:dyDescent="0.3">
      <c r="A7" s="3" t="s">
        <v>2009</v>
      </c>
      <c r="B7" s="3">
        <v>312</v>
      </c>
    </row>
    <row r="8" spans="1:3" ht="14.25" customHeight="1" x14ac:dyDescent="0.3">
      <c r="A8" s="3" t="s">
        <v>2010</v>
      </c>
      <c r="B8" s="3">
        <v>239</v>
      </c>
    </row>
    <row r="9" spans="1:3" ht="14.25" customHeight="1" x14ac:dyDescent="0.3">
      <c r="A9" s="3" t="s">
        <v>2011</v>
      </c>
      <c r="B9" s="3">
        <v>15</v>
      </c>
    </row>
    <row r="10" spans="1:3" ht="14.25" customHeight="1" x14ac:dyDescent="0.3">
      <c r="A10" s="3" t="s">
        <v>2013</v>
      </c>
      <c r="B10" s="3">
        <v>0</v>
      </c>
    </row>
    <row r="11" spans="1:3" ht="14.25" customHeight="1" x14ac:dyDescent="0.3">
      <c r="A11" s="3" t="s">
        <v>2016</v>
      </c>
      <c r="B11" s="3">
        <v>0</v>
      </c>
    </row>
    <row r="12" spans="1:3" ht="14.25" customHeight="1" x14ac:dyDescent="0.3"/>
    <row r="13" spans="1:3" ht="14.25" customHeight="1" x14ac:dyDescent="0.3">
      <c r="A13" s="1" t="s">
        <v>2017</v>
      </c>
      <c r="B13" s="1"/>
    </row>
    <row r="14" spans="1:3" ht="14.25" customHeight="1" x14ac:dyDescent="0.3">
      <c r="A14" s="3" t="s">
        <v>2019</v>
      </c>
    </row>
    <row r="15" spans="1:3" ht="14.25" customHeight="1" x14ac:dyDescent="0.3">
      <c r="C15" s="3" t="s">
        <v>2020</v>
      </c>
    </row>
    <row r="16" spans="1:3" ht="14.25" customHeight="1" x14ac:dyDescent="0.3"/>
    <row r="17" spans="1:3" ht="14.25" customHeight="1" x14ac:dyDescent="0.3">
      <c r="A17" s="1" t="s">
        <v>2021</v>
      </c>
      <c r="B17" s="1"/>
      <c r="C17" s="1"/>
    </row>
    <row r="18" spans="1:3" ht="14.25" customHeight="1" x14ac:dyDescent="0.3">
      <c r="A18" s="3" t="s">
        <v>2022</v>
      </c>
      <c r="B18" s="3" t="s">
        <v>2020</v>
      </c>
    </row>
    <row r="19" spans="1:3" ht="14.25" customHeight="1" x14ac:dyDescent="0.3"/>
    <row r="20" spans="1:3" ht="14.25" customHeight="1" x14ac:dyDescent="0.3">
      <c r="A20" s="1" t="s">
        <v>2023</v>
      </c>
      <c r="B20" s="1"/>
      <c r="C20" s="1"/>
    </row>
    <row r="21" spans="1:3" ht="14.25" customHeight="1" x14ac:dyDescent="0.3">
      <c r="A21" s="3" t="s">
        <v>2024</v>
      </c>
      <c r="B21" s="3" t="s">
        <v>2025</v>
      </c>
    </row>
    <row r="22" spans="1:3" ht="14.25" customHeight="1" x14ac:dyDescent="0.3"/>
    <row r="23" spans="1:3" ht="14.25" customHeight="1" x14ac:dyDescent="0.3">
      <c r="A23" s="1" t="s">
        <v>2028</v>
      </c>
      <c r="B23" s="1"/>
      <c r="C23" s="1"/>
    </row>
    <row r="24" spans="1:3" ht="14.25" customHeight="1" x14ac:dyDescent="0.3">
      <c r="A24" s="3" t="s">
        <v>2030</v>
      </c>
      <c r="B24" s="3" t="s">
        <v>2031</v>
      </c>
      <c r="C24" s="3" t="s">
        <v>2033</v>
      </c>
    </row>
    <row r="25" spans="1:3" ht="14.25" customHeight="1" x14ac:dyDescent="0.3"/>
    <row r="26" spans="1:3" ht="14.25" customHeight="1" x14ac:dyDescent="0.3">
      <c r="A26" s="1" t="s">
        <v>2034</v>
      </c>
      <c r="B26" s="1"/>
      <c r="C26" s="1"/>
    </row>
    <row r="27" spans="1:3" ht="14.25" customHeight="1" x14ac:dyDescent="0.3"/>
    <row r="28" spans="1:3" ht="14.25" customHeight="1" x14ac:dyDescent="0.3">
      <c r="A28" s="1" t="s">
        <v>2035</v>
      </c>
      <c r="B28" s="1"/>
      <c r="C28" s="1"/>
    </row>
    <row r="29" spans="1:3" ht="14.25" customHeight="1" x14ac:dyDescent="0.3"/>
    <row r="30" spans="1:3" ht="14.25" customHeight="1" x14ac:dyDescent="0.3"/>
    <row r="31" spans="1:3" ht="14.25" customHeight="1" x14ac:dyDescent="0.3"/>
    <row r="32" spans="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8" width="14" customWidth="1"/>
    <col min="9" max="9" width="44" customWidth="1"/>
    <col min="10" max="11" width="14" customWidth="1"/>
    <col min="12" max="12" width="52" customWidth="1"/>
    <col min="13" max="26" width="8.88671875" customWidth="1"/>
  </cols>
  <sheetData>
    <row r="1" spans="1:12" ht="14.25" customHeight="1" x14ac:dyDescent="0.3">
      <c r="A1" s="1" t="s">
        <v>31</v>
      </c>
      <c r="B1" s="1" t="s">
        <v>2</v>
      </c>
      <c r="C1" s="1" t="s">
        <v>34</v>
      </c>
      <c r="D1" s="1" t="s">
        <v>0</v>
      </c>
      <c r="E1" s="1" t="s">
        <v>2108</v>
      </c>
      <c r="F1" s="1" t="s">
        <v>2109</v>
      </c>
      <c r="G1" s="1" t="s">
        <v>2110</v>
      </c>
      <c r="H1" s="1" t="s">
        <v>2112</v>
      </c>
      <c r="I1" s="1" t="s">
        <v>169</v>
      </c>
      <c r="J1" s="1" t="s">
        <v>2113</v>
      </c>
      <c r="K1" s="1" t="s">
        <v>2114</v>
      </c>
      <c r="L1" s="1" t="s">
        <v>2115</v>
      </c>
    </row>
    <row r="2" spans="1:12" ht="14.25" customHeight="1" x14ac:dyDescent="0.3">
      <c r="A2" s="3" t="s">
        <v>132</v>
      </c>
      <c r="B2" s="3" t="s">
        <v>297</v>
      </c>
      <c r="C2" s="3" t="s">
        <v>620</v>
      </c>
      <c r="D2" s="3" t="s">
        <v>217</v>
      </c>
      <c r="E2" s="3" t="s">
        <v>352</v>
      </c>
      <c r="F2" s="3">
        <v>15000</v>
      </c>
      <c r="G2" s="3">
        <v>1</v>
      </c>
      <c r="H2" s="3">
        <v>20700</v>
      </c>
      <c r="I2" s="3" t="s">
        <v>2116</v>
      </c>
      <c r="J2" s="3" t="s">
        <v>178</v>
      </c>
      <c r="K2" s="3">
        <v>0</v>
      </c>
      <c r="L2" s="3" t="s">
        <v>2117</v>
      </c>
    </row>
    <row r="3" spans="1:12" ht="14.25" customHeight="1" x14ac:dyDescent="0.3">
      <c r="A3" s="3" t="s">
        <v>132</v>
      </c>
      <c r="B3" s="3" t="s">
        <v>297</v>
      </c>
      <c r="C3" s="3" t="s">
        <v>620</v>
      </c>
      <c r="D3" s="3" t="s">
        <v>217</v>
      </c>
      <c r="E3" s="3" t="s">
        <v>358</v>
      </c>
      <c r="F3" s="3">
        <v>20000</v>
      </c>
      <c r="G3" s="3">
        <v>1</v>
      </c>
      <c r="H3" s="3">
        <v>20700</v>
      </c>
      <c r="I3" s="3" t="s">
        <v>2121</v>
      </c>
      <c r="J3" s="3" t="s">
        <v>178</v>
      </c>
      <c r="K3" s="3">
        <v>-15000</v>
      </c>
      <c r="L3" s="3" t="s">
        <v>2117</v>
      </c>
    </row>
    <row r="4" spans="1:12" ht="14.25" customHeight="1" x14ac:dyDescent="0.3">
      <c r="A4" s="3" t="s">
        <v>132</v>
      </c>
      <c r="B4" s="3" t="s">
        <v>212</v>
      </c>
      <c r="C4" s="3" t="s">
        <v>802</v>
      </c>
      <c r="D4" s="3" t="s">
        <v>152</v>
      </c>
      <c r="E4" s="3" t="s">
        <v>352</v>
      </c>
      <c r="F4" s="3">
        <v>25000</v>
      </c>
      <c r="G4" s="3">
        <v>1</v>
      </c>
      <c r="H4" s="3">
        <v>20700</v>
      </c>
      <c r="I4" s="3" t="s">
        <v>2123</v>
      </c>
      <c r="J4" s="3" t="s">
        <v>178</v>
      </c>
      <c r="K4" s="3">
        <v>0</v>
      </c>
      <c r="L4" s="3" t="s">
        <v>2117</v>
      </c>
    </row>
    <row r="5" spans="1:12" ht="14.25" customHeight="1" x14ac:dyDescent="0.3">
      <c r="A5" s="3" t="s">
        <v>132</v>
      </c>
      <c r="B5" s="3" t="s">
        <v>212</v>
      </c>
      <c r="C5" s="3" t="s">
        <v>815</v>
      </c>
      <c r="D5" s="3" t="s">
        <v>152</v>
      </c>
      <c r="E5" s="3" t="s">
        <v>352</v>
      </c>
      <c r="F5" s="3">
        <v>25000</v>
      </c>
      <c r="G5" s="3">
        <v>1</v>
      </c>
      <c r="H5" s="3">
        <v>20700</v>
      </c>
      <c r="I5" s="3" t="s">
        <v>2125</v>
      </c>
      <c r="J5" s="3" t="s">
        <v>178</v>
      </c>
      <c r="K5" s="3">
        <v>0</v>
      </c>
      <c r="L5" s="3" t="s">
        <v>2117</v>
      </c>
    </row>
    <row r="6" spans="1:12" ht="14.25" customHeight="1" x14ac:dyDescent="0.3">
      <c r="A6" s="3" t="s">
        <v>132</v>
      </c>
      <c r="B6" s="3" t="s">
        <v>212</v>
      </c>
      <c r="C6" s="3" t="s">
        <v>1248</v>
      </c>
      <c r="D6" s="3" t="s">
        <v>152</v>
      </c>
      <c r="E6" s="3" t="s">
        <v>352</v>
      </c>
      <c r="F6" s="3">
        <v>50000</v>
      </c>
      <c r="G6" s="3">
        <v>0</v>
      </c>
      <c r="H6" s="3">
        <v>20000</v>
      </c>
      <c r="I6" s="3" t="s">
        <v>2128</v>
      </c>
      <c r="J6" s="3" t="s">
        <v>178</v>
      </c>
      <c r="K6" s="3">
        <v>-50000</v>
      </c>
      <c r="L6" s="3" t="s">
        <v>2117</v>
      </c>
    </row>
    <row r="7" spans="1:12" ht="14.25" customHeight="1" x14ac:dyDescent="0.3">
      <c r="A7" s="3" t="s">
        <v>132</v>
      </c>
      <c r="B7" s="3" t="s">
        <v>212</v>
      </c>
      <c r="C7" s="3" t="s">
        <v>1248</v>
      </c>
      <c r="D7" s="3" t="s">
        <v>152</v>
      </c>
      <c r="E7" s="3" t="s">
        <v>358</v>
      </c>
      <c r="F7" s="3">
        <v>50000</v>
      </c>
      <c r="G7" s="3">
        <v>0</v>
      </c>
      <c r="H7" s="3">
        <v>20000</v>
      </c>
      <c r="I7" s="3" t="s">
        <v>2131</v>
      </c>
      <c r="J7" s="3" t="s">
        <v>178</v>
      </c>
      <c r="K7" s="3">
        <v>0</v>
      </c>
      <c r="L7" s="3" t="s">
        <v>2117</v>
      </c>
    </row>
    <row r="8" spans="1:12" ht="14.25" customHeight="1" x14ac:dyDescent="0.3">
      <c r="A8" s="3" t="s">
        <v>132</v>
      </c>
      <c r="B8" s="3" t="s">
        <v>212</v>
      </c>
      <c r="C8" s="3" t="s">
        <v>1629</v>
      </c>
      <c r="D8" s="3" t="s">
        <v>152</v>
      </c>
      <c r="E8" s="3" t="s">
        <v>352</v>
      </c>
      <c r="F8" s="3">
        <v>50000</v>
      </c>
      <c r="G8" s="3">
        <v>0</v>
      </c>
      <c r="H8" s="3">
        <v>18975</v>
      </c>
      <c r="I8" s="3" t="s">
        <v>2132</v>
      </c>
      <c r="J8" s="3" t="s">
        <v>178</v>
      </c>
      <c r="K8" s="3">
        <v>0</v>
      </c>
      <c r="L8" s="3" t="s">
        <v>2117</v>
      </c>
    </row>
    <row r="9" spans="1:12" ht="14.25" customHeight="1" x14ac:dyDescent="0.3">
      <c r="A9" s="3" t="s">
        <v>132</v>
      </c>
      <c r="B9" s="3" t="s">
        <v>212</v>
      </c>
      <c r="C9" s="3" t="s">
        <v>1881</v>
      </c>
      <c r="D9" s="3" t="s">
        <v>152</v>
      </c>
      <c r="E9" s="3" t="s">
        <v>352</v>
      </c>
      <c r="F9" s="3">
        <v>100000</v>
      </c>
      <c r="G9" s="3">
        <v>0</v>
      </c>
      <c r="H9" s="3">
        <v>20700</v>
      </c>
      <c r="I9" s="3" t="s">
        <v>2133</v>
      </c>
      <c r="J9" s="3" t="s">
        <v>178</v>
      </c>
      <c r="K9" s="3">
        <v>-100000</v>
      </c>
      <c r="L9" s="3" t="s">
        <v>2117</v>
      </c>
    </row>
    <row r="10" spans="1:12" ht="14.25" customHeight="1" x14ac:dyDescent="0.3">
      <c r="A10" s="3" t="s">
        <v>132</v>
      </c>
      <c r="B10" s="3" t="s">
        <v>212</v>
      </c>
      <c r="C10" s="3" t="s">
        <v>1881</v>
      </c>
      <c r="D10" s="3" t="s">
        <v>152</v>
      </c>
      <c r="E10" s="3" t="s">
        <v>358</v>
      </c>
      <c r="F10" s="3">
        <v>100000</v>
      </c>
      <c r="G10" s="3">
        <v>0</v>
      </c>
      <c r="H10" s="3">
        <v>20700</v>
      </c>
      <c r="I10" s="3" t="s">
        <v>2136</v>
      </c>
      <c r="J10" s="3" t="s">
        <v>178</v>
      </c>
      <c r="K10" s="3">
        <v>0</v>
      </c>
      <c r="L10" s="3" t="s">
        <v>2117</v>
      </c>
    </row>
    <row r="11" spans="1:12" ht="14.25" customHeight="1" x14ac:dyDescent="0.3">
      <c r="A11" s="3" t="s">
        <v>132</v>
      </c>
      <c r="B11" s="3" t="s">
        <v>212</v>
      </c>
      <c r="C11" s="3" t="s">
        <v>2091</v>
      </c>
      <c r="D11" s="3" t="s">
        <v>152</v>
      </c>
      <c r="E11" s="3" t="s">
        <v>352</v>
      </c>
      <c r="F11" s="3">
        <v>50000</v>
      </c>
      <c r="G11" s="3">
        <v>0</v>
      </c>
      <c r="H11" s="3">
        <v>20700</v>
      </c>
      <c r="I11" s="3" t="s">
        <v>2137</v>
      </c>
      <c r="J11" s="3" t="s">
        <v>178</v>
      </c>
      <c r="K11" s="3">
        <v>0</v>
      </c>
      <c r="L11" s="3" t="s">
        <v>2117</v>
      </c>
    </row>
    <row r="12" spans="1:12" ht="14.25" customHeight="1" x14ac:dyDescent="0.3">
      <c r="A12" s="3" t="s">
        <v>205</v>
      </c>
      <c r="B12" s="3" t="s">
        <v>212</v>
      </c>
      <c r="C12" s="3" t="s">
        <v>466</v>
      </c>
      <c r="D12" s="3" t="s">
        <v>197</v>
      </c>
      <c r="E12" s="3" t="s">
        <v>352</v>
      </c>
      <c r="F12" s="3">
        <v>15000</v>
      </c>
      <c r="G12" s="3">
        <v>137</v>
      </c>
      <c r="H12" s="3">
        <v>9453</v>
      </c>
      <c r="I12" s="3" t="s">
        <v>2138</v>
      </c>
      <c r="J12" s="3" t="s">
        <v>178</v>
      </c>
      <c r="K12" s="3">
        <v>0</v>
      </c>
      <c r="L12" s="3" t="s">
        <v>2117</v>
      </c>
    </row>
    <row r="13" spans="1:12" ht="14.25" customHeight="1" x14ac:dyDescent="0.3"/>
    <row r="14" spans="1:12" ht="14.25" customHeight="1" x14ac:dyDescent="0.3"/>
    <row r="15" spans="1:12" ht="14.25" customHeight="1" x14ac:dyDescent="0.3"/>
    <row r="16" spans="1: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L12" xr:uid="{00000000-0009-0000-0000-000007000000}"/>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2" customWidth="1"/>
    <col min="2" max="2" width="52" customWidth="1"/>
    <col min="3" max="3" width="18" customWidth="1"/>
    <col min="4" max="4" width="10" customWidth="1"/>
    <col min="5" max="26" width="8.88671875" customWidth="1"/>
  </cols>
  <sheetData>
    <row r="1" spans="1:3" ht="14.25" customHeight="1" x14ac:dyDescent="0.3">
      <c r="A1" s="1" t="s">
        <v>2246</v>
      </c>
      <c r="B1" s="1" t="s">
        <v>2247</v>
      </c>
      <c r="C1" s="1" t="s">
        <v>642</v>
      </c>
    </row>
    <row r="2" spans="1:3" ht="14.25" customHeight="1" x14ac:dyDescent="0.3">
      <c r="A2" s="3" t="s">
        <v>132</v>
      </c>
      <c r="B2" s="3" t="s">
        <v>167</v>
      </c>
      <c r="C2" s="3">
        <v>92</v>
      </c>
    </row>
    <row r="3" spans="1:3" ht="14.25" customHeight="1" x14ac:dyDescent="0.3">
      <c r="A3" s="3" t="s">
        <v>205</v>
      </c>
      <c r="B3" s="3" t="s">
        <v>207</v>
      </c>
      <c r="C3" s="3">
        <v>78</v>
      </c>
    </row>
    <row r="4" spans="1:3" ht="14.25" customHeight="1" x14ac:dyDescent="0.3">
      <c r="A4" s="3" t="s">
        <v>570</v>
      </c>
      <c r="B4" s="3" t="s">
        <v>2254</v>
      </c>
      <c r="C4" s="3">
        <v>1</v>
      </c>
    </row>
    <row r="5" spans="1:3" ht="14.25" customHeight="1" x14ac:dyDescent="0.3"/>
    <row r="6" spans="1:3" ht="14.25" customHeight="1" x14ac:dyDescent="0.3"/>
    <row r="7" spans="1:3" ht="14.25" customHeight="1" x14ac:dyDescent="0.3"/>
    <row r="8" spans="1:3" ht="14.25" customHeight="1" x14ac:dyDescent="0.3"/>
    <row r="9" spans="1:3" ht="14.25" customHeight="1" x14ac:dyDescent="0.3"/>
    <row r="10" spans="1:3" ht="14.25" customHeight="1" x14ac:dyDescent="0.3"/>
    <row r="11" spans="1:3" ht="14.25" customHeight="1" x14ac:dyDescent="0.3"/>
    <row r="12" spans="1:3" ht="14.25" customHeight="1" x14ac:dyDescent="0.3"/>
    <row r="13" spans="1:3" ht="14.25" customHeight="1" x14ac:dyDescent="0.3"/>
    <row r="14" spans="1:3" ht="14.25" customHeight="1" x14ac:dyDescent="0.3"/>
    <row r="15" spans="1:3" ht="14.25" customHeight="1" x14ac:dyDescent="0.3"/>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2" customWidth="1"/>
    <col min="2" max="2" width="52" customWidth="1"/>
    <col min="3" max="3" width="18" customWidth="1"/>
    <col min="4" max="4" width="10" customWidth="1"/>
    <col min="5" max="26" width="8.88671875" customWidth="1"/>
  </cols>
  <sheetData>
    <row r="1" spans="1:4" ht="14.25" customHeight="1" x14ac:dyDescent="0.3">
      <c r="A1" s="1" t="s">
        <v>2246</v>
      </c>
      <c r="B1" s="1" t="s">
        <v>2247</v>
      </c>
      <c r="C1" s="1" t="s">
        <v>0</v>
      </c>
      <c r="D1" s="1" t="s">
        <v>642</v>
      </c>
    </row>
    <row r="2" spans="1:4" ht="14.25" customHeight="1" x14ac:dyDescent="0.3">
      <c r="A2" s="3" t="s">
        <v>2317</v>
      </c>
      <c r="B2" s="3" t="s">
        <v>775</v>
      </c>
      <c r="C2" s="3" t="s">
        <v>772</v>
      </c>
      <c r="D2" s="3">
        <v>2</v>
      </c>
    </row>
    <row r="3" spans="1:4" ht="14.25" customHeight="1" x14ac:dyDescent="0.3">
      <c r="A3" s="3" t="s">
        <v>2319</v>
      </c>
      <c r="B3" s="3" t="s">
        <v>1055</v>
      </c>
      <c r="C3" s="3" t="s">
        <v>1054</v>
      </c>
      <c r="D3" s="3">
        <v>1</v>
      </c>
    </row>
    <row r="4" spans="1:4" ht="14.25" customHeight="1" x14ac:dyDescent="0.3">
      <c r="A4" s="3" t="s">
        <v>166</v>
      </c>
      <c r="B4" s="3" t="s">
        <v>156</v>
      </c>
      <c r="C4" s="3" t="s">
        <v>155</v>
      </c>
      <c r="D4" s="3">
        <v>88</v>
      </c>
    </row>
    <row r="5" spans="1:4" ht="14.25" customHeight="1" x14ac:dyDescent="0.3">
      <c r="A5" s="3" t="s">
        <v>215</v>
      </c>
      <c r="B5" s="3" t="s">
        <v>216</v>
      </c>
      <c r="C5" s="3" t="s">
        <v>646</v>
      </c>
      <c r="D5" s="3">
        <v>14</v>
      </c>
    </row>
    <row r="6" spans="1:4" ht="14.25" customHeight="1" x14ac:dyDescent="0.3">
      <c r="A6" s="3" t="s">
        <v>2321</v>
      </c>
      <c r="B6" s="3" t="s">
        <v>239</v>
      </c>
      <c r="C6" s="3" t="s">
        <v>238</v>
      </c>
      <c r="D6" s="3">
        <v>15</v>
      </c>
    </row>
    <row r="7" spans="1:4" ht="14.25" customHeight="1" x14ac:dyDescent="0.3">
      <c r="A7" s="3" t="s">
        <v>2323</v>
      </c>
      <c r="B7" s="3" t="s">
        <v>515</v>
      </c>
      <c r="C7" s="3" t="s">
        <v>514</v>
      </c>
      <c r="D7" s="3">
        <v>1</v>
      </c>
    </row>
    <row r="8" spans="1:4" ht="14.25" customHeight="1" x14ac:dyDescent="0.3">
      <c r="A8" s="3" t="s">
        <v>2325</v>
      </c>
      <c r="B8" s="3" t="s">
        <v>579</v>
      </c>
      <c r="C8" s="3" t="s">
        <v>578</v>
      </c>
      <c r="D8" s="3">
        <v>1</v>
      </c>
    </row>
    <row r="9" spans="1:4" ht="14.25" customHeight="1" x14ac:dyDescent="0.3">
      <c r="A9" s="3" t="s">
        <v>2326</v>
      </c>
      <c r="B9" s="3" t="s">
        <v>716</v>
      </c>
      <c r="C9" s="3" t="s">
        <v>714</v>
      </c>
      <c r="D9" s="3">
        <v>34</v>
      </c>
    </row>
    <row r="10" spans="1:4" ht="14.25" customHeight="1" x14ac:dyDescent="0.3">
      <c r="A10" s="3" t="s">
        <v>267</v>
      </c>
      <c r="B10" s="3" t="s">
        <v>269</v>
      </c>
      <c r="C10" s="3" t="s">
        <v>888</v>
      </c>
      <c r="D10" s="3">
        <v>6</v>
      </c>
    </row>
    <row r="11" spans="1:4" ht="14.25" customHeight="1" x14ac:dyDescent="0.3">
      <c r="A11" s="3" t="s">
        <v>2327</v>
      </c>
      <c r="B11" s="3" t="s">
        <v>2328</v>
      </c>
      <c r="C11" s="3" t="s">
        <v>2329</v>
      </c>
      <c r="D11" s="3">
        <v>3</v>
      </c>
    </row>
    <row r="12" spans="1:4" ht="14.25" customHeight="1" x14ac:dyDescent="0.3">
      <c r="A12" s="3" t="s">
        <v>312</v>
      </c>
      <c r="B12" s="3" t="s">
        <v>313</v>
      </c>
      <c r="C12" s="3" t="s">
        <v>349</v>
      </c>
      <c r="D12" s="3">
        <v>1</v>
      </c>
    </row>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0" width="13" customWidth="1"/>
    <col min="11" max="11" width="62" customWidth="1"/>
    <col min="12" max="16" width="13" customWidth="1"/>
    <col min="17" max="26" width="8.88671875" customWidth="1"/>
  </cols>
  <sheetData>
    <row r="1" spans="1:16" ht="14.25" customHeight="1" x14ac:dyDescent="0.3">
      <c r="A1" s="1" t="s">
        <v>0</v>
      </c>
      <c r="B1" s="1" t="s">
        <v>34</v>
      </c>
      <c r="C1" s="1" t="s">
        <v>2</v>
      </c>
      <c r="D1" s="1" t="s">
        <v>30</v>
      </c>
      <c r="E1" s="1" t="s">
        <v>31</v>
      </c>
      <c r="F1" s="1" t="s">
        <v>32</v>
      </c>
      <c r="G1" s="1" t="s">
        <v>33</v>
      </c>
      <c r="H1" s="1" t="s">
        <v>2386</v>
      </c>
      <c r="I1" s="1" t="s">
        <v>35</v>
      </c>
      <c r="J1" s="1" t="s">
        <v>6</v>
      </c>
      <c r="K1" s="1" t="s">
        <v>36</v>
      </c>
      <c r="L1" s="1" t="s">
        <v>42</v>
      </c>
      <c r="M1" s="1" t="s">
        <v>43</v>
      </c>
      <c r="N1" s="1" t="s">
        <v>44</v>
      </c>
      <c r="O1" s="1" t="s">
        <v>46</v>
      </c>
      <c r="P1" s="1" t="s">
        <v>47</v>
      </c>
    </row>
    <row r="2" spans="1:16" ht="14.25" customHeight="1" x14ac:dyDescent="0.3">
      <c r="A2" s="3">
        <v>20136201213</v>
      </c>
      <c r="B2" s="3">
        <v>136082</v>
      </c>
      <c r="C2" s="3">
        <v>2024</v>
      </c>
      <c r="D2" s="3">
        <v>1</v>
      </c>
      <c r="E2" s="3">
        <v>118</v>
      </c>
      <c r="F2" s="3">
        <v>5901</v>
      </c>
      <c r="G2" s="3" t="s">
        <v>262</v>
      </c>
      <c r="H2" s="3">
        <v>136082</v>
      </c>
      <c r="I2" s="3" t="s">
        <v>264</v>
      </c>
      <c r="J2" s="3" t="s">
        <v>137</v>
      </c>
      <c r="K2" s="4" t="s">
        <v>266</v>
      </c>
      <c r="L2" s="3">
        <v>116933.148</v>
      </c>
      <c r="M2" s="3">
        <v>20000</v>
      </c>
      <c r="N2" s="3">
        <v>1</v>
      </c>
      <c r="O2" s="3" t="s">
        <v>273</v>
      </c>
      <c r="P2" s="3" t="s">
        <v>188</v>
      </c>
    </row>
    <row r="3" spans="1:16" ht="14.25" customHeight="1" x14ac:dyDescent="0.3">
      <c r="A3" s="3">
        <v>20136201213</v>
      </c>
      <c r="B3" s="3">
        <v>134093</v>
      </c>
      <c r="C3" s="3">
        <v>2024</v>
      </c>
      <c r="D3" s="3">
        <v>1</v>
      </c>
      <c r="E3" s="3">
        <v>118</v>
      </c>
      <c r="F3" s="3">
        <v>4795</v>
      </c>
      <c r="G3" s="3" t="s">
        <v>302</v>
      </c>
      <c r="H3" s="3">
        <v>134093</v>
      </c>
      <c r="I3" s="3" t="s">
        <v>324</v>
      </c>
      <c r="J3" s="3" t="s">
        <v>137</v>
      </c>
      <c r="K3" s="4" t="s">
        <v>325</v>
      </c>
      <c r="L3" s="3">
        <v>146414.45000000001</v>
      </c>
      <c r="M3" s="3">
        <v>18975</v>
      </c>
      <c r="N3" s="3">
        <v>1</v>
      </c>
      <c r="O3" s="3" t="s">
        <v>273</v>
      </c>
      <c r="P3" s="3" t="s">
        <v>188</v>
      </c>
    </row>
    <row r="4" spans="1:16" ht="14.25" customHeight="1" x14ac:dyDescent="0.3">
      <c r="A4" s="3">
        <v>20136201213</v>
      </c>
      <c r="B4" s="3">
        <v>1107</v>
      </c>
      <c r="C4" s="3">
        <v>2025</v>
      </c>
      <c r="D4" s="3">
        <v>2</v>
      </c>
      <c r="E4" s="3">
        <v>118</v>
      </c>
      <c r="F4" s="3">
        <v>6158</v>
      </c>
      <c r="G4" s="3" t="s">
        <v>340</v>
      </c>
      <c r="H4" s="3">
        <v>1107</v>
      </c>
      <c r="I4" s="3" t="s">
        <v>341</v>
      </c>
      <c r="J4" s="3" t="s">
        <v>137</v>
      </c>
      <c r="K4" s="4" t="s">
        <v>240</v>
      </c>
      <c r="L4" s="3">
        <v>9676.56</v>
      </c>
      <c r="M4" s="3">
        <v>138</v>
      </c>
      <c r="N4" s="3">
        <v>1</v>
      </c>
      <c r="O4" s="3" t="s">
        <v>273</v>
      </c>
      <c r="P4" s="3" t="s">
        <v>188</v>
      </c>
    </row>
    <row r="5" spans="1:16" ht="14.25" customHeight="1" x14ac:dyDescent="0.3">
      <c r="A5" s="3">
        <v>20136201213</v>
      </c>
      <c r="B5" s="3">
        <v>71691</v>
      </c>
      <c r="C5" s="3">
        <v>2025</v>
      </c>
      <c r="D5" s="3">
        <v>7</v>
      </c>
      <c r="E5" s="3">
        <v>118</v>
      </c>
      <c r="F5" s="3">
        <v>6158</v>
      </c>
      <c r="G5" s="3" t="s">
        <v>302</v>
      </c>
      <c r="H5" s="3">
        <v>71691</v>
      </c>
      <c r="I5" s="3" t="s">
        <v>379</v>
      </c>
      <c r="J5" s="3" t="s">
        <v>137</v>
      </c>
      <c r="K5" s="4" t="s">
        <v>380</v>
      </c>
      <c r="L5" s="3">
        <v>135956.28</v>
      </c>
      <c r="M5" s="3">
        <v>18975</v>
      </c>
      <c r="N5" s="3">
        <v>1</v>
      </c>
      <c r="O5" s="3" t="s">
        <v>273</v>
      </c>
      <c r="P5" s="3" t="s">
        <v>188</v>
      </c>
    </row>
    <row r="6" spans="1:16" ht="14.25" customHeight="1" x14ac:dyDescent="0.3">
      <c r="A6" s="3">
        <v>20136201213</v>
      </c>
      <c r="B6" s="3">
        <v>81523</v>
      </c>
      <c r="C6" s="3">
        <v>2025</v>
      </c>
      <c r="D6" s="3">
        <v>8</v>
      </c>
      <c r="E6" s="3">
        <v>118</v>
      </c>
      <c r="F6" s="3">
        <v>6158</v>
      </c>
      <c r="G6" s="3" t="s">
        <v>302</v>
      </c>
      <c r="H6" s="3">
        <v>81523</v>
      </c>
      <c r="I6" s="3" t="s">
        <v>393</v>
      </c>
      <c r="J6" s="3" t="s">
        <v>137</v>
      </c>
      <c r="K6" s="4" t="s">
        <v>394</v>
      </c>
      <c r="L6" s="3">
        <v>119223.2</v>
      </c>
      <c r="M6" s="3">
        <v>18975</v>
      </c>
      <c r="N6" s="3">
        <v>1</v>
      </c>
      <c r="O6" s="3" t="s">
        <v>273</v>
      </c>
      <c r="P6" s="3" t="s">
        <v>188</v>
      </c>
    </row>
    <row r="7" spans="1:16" ht="14.25" customHeight="1" x14ac:dyDescent="0.3">
      <c r="A7" s="3">
        <v>20136201213</v>
      </c>
      <c r="B7" s="3">
        <v>92565</v>
      </c>
      <c r="C7" s="3">
        <v>2025</v>
      </c>
      <c r="D7" s="3">
        <v>9</v>
      </c>
      <c r="E7" s="3">
        <v>118</v>
      </c>
      <c r="F7" s="3">
        <v>6158</v>
      </c>
      <c r="G7" s="3" t="s">
        <v>302</v>
      </c>
      <c r="H7" s="3">
        <v>92565</v>
      </c>
      <c r="I7" s="3" t="s">
        <v>410</v>
      </c>
      <c r="J7" s="3" t="s">
        <v>137</v>
      </c>
      <c r="K7" s="4" t="s">
        <v>412</v>
      </c>
      <c r="L7" s="3">
        <v>250996.21</v>
      </c>
    </row>
    <row r="8" spans="1:16" ht="14.25" customHeight="1" x14ac:dyDescent="0.3">
      <c r="A8" s="3">
        <v>20136201213</v>
      </c>
      <c r="B8" s="3">
        <v>99496</v>
      </c>
      <c r="C8" s="3">
        <v>2025</v>
      </c>
      <c r="D8" s="3">
        <v>10</v>
      </c>
      <c r="E8" s="3">
        <v>118</v>
      </c>
      <c r="F8" s="3">
        <v>6158</v>
      </c>
      <c r="G8" s="3" t="s">
        <v>432</v>
      </c>
      <c r="H8" s="3">
        <v>99496</v>
      </c>
      <c r="I8" s="3" t="s">
        <v>433</v>
      </c>
      <c r="J8" s="3" t="s">
        <v>137</v>
      </c>
      <c r="K8" s="4" t="s">
        <v>434</v>
      </c>
      <c r="L8" s="3">
        <v>130125.6</v>
      </c>
    </row>
    <row r="9" spans="1:16" ht="14.25" customHeight="1" x14ac:dyDescent="0.3">
      <c r="A9" s="3">
        <v>20136201213</v>
      </c>
      <c r="B9" s="3">
        <v>103839</v>
      </c>
      <c r="C9" s="3">
        <v>2025</v>
      </c>
      <c r="D9" s="3">
        <v>10</v>
      </c>
      <c r="E9" s="3">
        <v>118</v>
      </c>
      <c r="F9" s="3">
        <v>6158</v>
      </c>
      <c r="G9" s="3" t="s">
        <v>302</v>
      </c>
      <c r="H9" s="3">
        <v>103839</v>
      </c>
      <c r="I9" s="3" t="s">
        <v>446</v>
      </c>
      <c r="J9" s="3" t="s">
        <v>137</v>
      </c>
      <c r="K9" s="4" t="s">
        <v>448</v>
      </c>
      <c r="L9" s="3">
        <v>297012.18</v>
      </c>
    </row>
    <row r="10" spans="1:16" ht="14.25" customHeight="1" x14ac:dyDescent="0.3">
      <c r="A10" s="3">
        <v>20136201213</v>
      </c>
      <c r="B10" s="3">
        <v>109415</v>
      </c>
      <c r="C10" s="3">
        <v>2025</v>
      </c>
      <c r="D10" s="3">
        <v>10</v>
      </c>
      <c r="E10" s="3">
        <v>118</v>
      </c>
      <c r="F10" s="3">
        <v>6158</v>
      </c>
      <c r="G10" s="3" t="s">
        <v>302</v>
      </c>
      <c r="H10" s="3">
        <v>109415</v>
      </c>
      <c r="I10" s="3" t="s">
        <v>463</v>
      </c>
      <c r="J10" s="3" t="s">
        <v>137</v>
      </c>
      <c r="K10" s="4" t="s">
        <v>464</v>
      </c>
      <c r="L10" s="3">
        <v>172769.05</v>
      </c>
    </row>
    <row r="11" spans="1:16" ht="14.25" customHeight="1" x14ac:dyDescent="0.3">
      <c r="A11" s="3">
        <v>20136201213</v>
      </c>
      <c r="B11" s="3">
        <v>108754</v>
      </c>
      <c r="C11" s="3">
        <v>2025</v>
      </c>
      <c r="D11" s="3">
        <v>10</v>
      </c>
      <c r="E11" s="3">
        <v>118</v>
      </c>
      <c r="F11" s="3">
        <v>6158</v>
      </c>
      <c r="G11" s="3" t="s">
        <v>474</v>
      </c>
      <c r="H11" s="3">
        <v>108754</v>
      </c>
      <c r="I11" s="3" t="s">
        <v>463</v>
      </c>
      <c r="J11" s="3" t="s">
        <v>137</v>
      </c>
      <c r="K11" s="4" t="s">
        <v>475</v>
      </c>
      <c r="L11" s="3">
        <v>161641.56</v>
      </c>
    </row>
    <row r="12" spans="1:16" ht="14.25" customHeight="1" x14ac:dyDescent="0.3">
      <c r="A12" s="3">
        <v>20136201213</v>
      </c>
      <c r="B12" s="3">
        <v>105955</v>
      </c>
      <c r="C12" s="3">
        <v>2025</v>
      </c>
      <c r="D12" s="3">
        <v>10</v>
      </c>
      <c r="E12" s="3">
        <v>118</v>
      </c>
      <c r="F12" s="3">
        <v>5901</v>
      </c>
      <c r="G12" s="3" t="s">
        <v>340</v>
      </c>
      <c r="H12" s="3">
        <v>105955</v>
      </c>
      <c r="I12" s="3" t="s">
        <v>490</v>
      </c>
      <c r="J12" s="3" t="s">
        <v>137</v>
      </c>
      <c r="K12" s="4" t="s">
        <v>491</v>
      </c>
      <c r="L12" s="3">
        <v>167330.79999999999</v>
      </c>
      <c r="M12" s="3">
        <v>18975</v>
      </c>
      <c r="N12" s="3">
        <v>1</v>
      </c>
      <c r="O12" s="3" t="s">
        <v>273</v>
      </c>
      <c r="P12" s="3" t="s">
        <v>188</v>
      </c>
    </row>
    <row r="13" spans="1:16" ht="14.25" customHeight="1" x14ac:dyDescent="0.3">
      <c r="A13" s="3">
        <v>20136201213</v>
      </c>
      <c r="B13" s="3">
        <v>119634</v>
      </c>
      <c r="C13" s="3">
        <v>2025</v>
      </c>
      <c r="D13" s="3">
        <v>11</v>
      </c>
      <c r="E13" s="3">
        <v>118</v>
      </c>
      <c r="F13" s="3">
        <v>6158</v>
      </c>
      <c r="G13" s="3" t="s">
        <v>302</v>
      </c>
      <c r="H13" s="3">
        <v>119634</v>
      </c>
      <c r="I13" s="3" t="s">
        <v>501</v>
      </c>
      <c r="J13" s="3" t="s">
        <v>137</v>
      </c>
      <c r="K13" s="4" t="s">
        <v>502</v>
      </c>
      <c r="L13" s="3">
        <v>187096.75</v>
      </c>
      <c r="M13" s="3">
        <v>18975</v>
      </c>
      <c r="N13" s="3">
        <v>1</v>
      </c>
      <c r="O13" s="3" t="s">
        <v>273</v>
      </c>
      <c r="P13" s="3" t="s">
        <v>188</v>
      </c>
    </row>
    <row r="14" spans="1:16" ht="14.25" customHeight="1" x14ac:dyDescent="0.3">
      <c r="A14" s="3">
        <v>20136201213</v>
      </c>
      <c r="B14" s="3">
        <v>119651</v>
      </c>
      <c r="C14" s="3">
        <v>2025</v>
      </c>
      <c r="D14" s="3">
        <v>11</v>
      </c>
      <c r="E14" s="3">
        <v>118</v>
      </c>
      <c r="F14" s="3">
        <v>6158</v>
      </c>
      <c r="G14" s="3" t="s">
        <v>474</v>
      </c>
      <c r="H14" s="3">
        <v>119651</v>
      </c>
      <c r="I14" s="3" t="s">
        <v>524</v>
      </c>
      <c r="J14" s="3" t="s">
        <v>137</v>
      </c>
      <c r="K14" s="4" t="s">
        <v>525</v>
      </c>
      <c r="L14" s="3">
        <v>159800.92000000001</v>
      </c>
      <c r="M14" s="3">
        <v>18975</v>
      </c>
      <c r="N14" s="3">
        <v>1</v>
      </c>
      <c r="O14" s="3" t="s">
        <v>273</v>
      </c>
      <c r="P14" s="3" t="s">
        <v>188</v>
      </c>
    </row>
    <row r="15" spans="1:16" ht="14.25" customHeight="1" x14ac:dyDescent="0.3">
      <c r="A15" s="3">
        <v>20136201213</v>
      </c>
      <c r="B15" s="3">
        <v>119681</v>
      </c>
      <c r="C15" s="3">
        <v>2025</v>
      </c>
      <c r="D15" s="3">
        <v>11</v>
      </c>
      <c r="E15" s="3">
        <v>118</v>
      </c>
      <c r="F15" s="3">
        <v>6158</v>
      </c>
      <c r="G15" s="3" t="s">
        <v>474</v>
      </c>
      <c r="H15" s="3">
        <v>119681</v>
      </c>
      <c r="I15" s="3" t="s">
        <v>524</v>
      </c>
      <c r="J15" s="3" t="s">
        <v>137</v>
      </c>
      <c r="K15" s="4" t="s">
        <v>539</v>
      </c>
      <c r="L15" s="3">
        <v>168125.62</v>
      </c>
      <c r="M15" s="3">
        <v>18975</v>
      </c>
      <c r="N15" s="3">
        <v>1</v>
      </c>
      <c r="O15" s="3" t="s">
        <v>273</v>
      </c>
      <c r="P15" s="3" t="s">
        <v>188</v>
      </c>
    </row>
    <row r="16" spans="1:16" ht="14.25" customHeight="1" x14ac:dyDescent="0.3">
      <c r="A16" s="3">
        <v>20136201213</v>
      </c>
      <c r="B16" s="3">
        <v>127408</v>
      </c>
      <c r="C16" s="3">
        <v>2025</v>
      </c>
      <c r="D16" s="3">
        <v>12</v>
      </c>
      <c r="E16" s="3">
        <v>118</v>
      </c>
      <c r="F16" s="3">
        <v>6158</v>
      </c>
      <c r="G16" s="3" t="s">
        <v>302</v>
      </c>
      <c r="H16" s="3">
        <v>127408</v>
      </c>
      <c r="I16" s="3" t="s">
        <v>555</v>
      </c>
      <c r="J16" s="3" t="s">
        <v>137</v>
      </c>
      <c r="K16" s="4" t="s">
        <v>557</v>
      </c>
      <c r="L16" s="3">
        <v>69441.88</v>
      </c>
      <c r="M16" s="3">
        <v>18975</v>
      </c>
      <c r="N16" s="3">
        <v>1</v>
      </c>
      <c r="O16" s="3" t="s">
        <v>273</v>
      </c>
      <c r="P16" s="3" t="s">
        <v>188</v>
      </c>
    </row>
    <row r="17" spans="1:16" ht="14.25" customHeight="1" x14ac:dyDescent="0.3">
      <c r="A17" s="3">
        <v>20136201213</v>
      </c>
      <c r="B17" s="3">
        <v>130331</v>
      </c>
      <c r="C17" s="3">
        <v>2025</v>
      </c>
      <c r="D17" s="3">
        <v>12</v>
      </c>
      <c r="E17" s="3">
        <v>118</v>
      </c>
      <c r="F17" s="3">
        <v>6158</v>
      </c>
      <c r="G17" s="3" t="s">
        <v>432</v>
      </c>
      <c r="H17" s="3">
        <v>130331</v>
      </c>
      <c r="I17" s="3" t="s">
        <v>564</v>
      </c>
      <c r="J17" s="3" t="s">
        <v>137</v>
      </c>
      <c r="K17" s="4" t="s">
        <v>566</v>
      </c>
      <c r="L17" s="3">
        <v>172655.81</v>
      </c>
      <c r="M17" s="3">
        <v>11592</v>
      </c>
      <c r="N17" s="3">
        <v>1</v>
      </c>
      <c r="O17" s="3" t="s">
        <v>273</v>
      </c>
      <c r="P17" s="3" t="s">
        <v>188</v>
      </c>
    </row>
    <row r="18" spans="1:16" ht="14.25" customHeight="1" x14ac:dyDescent="0.3">
      <c r="A18" s="3">
        <v>20136201213</v>
      </c>
      <c r="B18" s="3">
        <v>125194</v>
      </c>
      <c r="C18" s="3">
        <v>2025</v>
      </c>
      <c r="D18" s="3">
        <v>12</v>
      </c>
      <c r="E18" s="3">
        <v>118</v>
      </c>
      <c r="F18" s="3">
        <v>5901</v>
      </c>
      <c r="G18" s="3" t="s">
        <v>340</v>
      </c>
      <c r="H18" s="3">
        <v>125194</v>
      </c>
      <c r="I18" s="3" t="s">
        <v>585</v>
      </c>
      <c r="J18" s="3" t="s">
        <v>137</v>
      </c>
      <c r="K18" s="4" t="s">
        <v>587</v>
      </c>
      <c r="L18" s="3">
        <v>163147.535</v>
      </c>
      <c r="M18" s="3">
        <v>18975</v>
      </c>
      <c r="N18" s="3">
        <v>1</v>
      </c>
      <c r="O18" s="3" t="s">
        <v>273</v>
      </c>
      <c r="P18" s="3" t="s">
        <v>188</v>
      </c>
    </row>
    <row r="19" spans="1:16" ht="14.25" customHeight="1" x14ac:dyDescent="0.3">
      <c r="A19" s="3">
        <v>20136201213</v>
      </c>
      <c r="B19" s="3">
        <v>133179</v>
      </c>
      <c r="C19" s="3">
        <v>2025</v>
      </c>
      <c r="D19" s="3">
        <v>12</v>
      </c>
      <c r="E19" s="3">
        <v>118</v>
      </c>
      <c r="F19" s="3">
        <v>5901</v>
      </c>
      <c r="G19" s="3" t="s">
        <v>432</v>
      </c>
      <c r="H19" s="3">
        <v>133179</v>
      </c>
      <c r="I19" s="3" t="s">
        <v>564</v>
      </c>
      <c r="J19" s="3" t="s">
        <v>137</v>
      </c>
      <c r="K19" s="4" t="s">
        <v>599</v>
      </c>
      <c r="L19" s="3">
        <v>175003.84</v>
      </c>
      <c r="M19" s="3">
        <v>18900</v>
      </c>
      <c r="N19" s="3">
        <v>1</v>
      </c>
      <c r="O19" s="3" t="s">
        <v>273</v>
      </c>
      <c r="P19" s="3" t="s">
        <v>188</v>
      </c>
    </row>
    <row r="20" spans="1:16" ht="14.25" customHeight="1" x14ac:dyDescent="0.3">
      <c r="A20" s="3">
        <v>20136201213</v>
      </c>
      <c r="B20" s="3">
        <v>11636</v>
      </c>
      <c r="C20" s="3">
        <v>2026</v>
      </c>
      <c r="D20" s="3">
        <v>2</v>
      </c>
      <c r="E20" s="3">
        <v>118</v>
      </c>
      <c r="F20" s="3">
        <v>6621</v>
      </c>
      <c r="G20" s="3" t="s">
        <v>302</v>
      </c>
      <c r="H20" s="3">
        <v>11636</v>
      </c>
      <c r="I20" s="3" t="s">
        <v>418</v>
      </c>
      <c r="J20" s="3" t="s">
        <v>137</v>
      </c>
      <c r="K20" s="4" t="s">
        <v>517</v>
      </c>
      <c r="L20" s="3">
        <v>101437.67</v>
      </c>
      <c r="M20" s="3">
        <v>700</v>
      </c>
      <c r="N20" s="3">
        <v>1</v>
      </c>
      <c r="O20" s="3" t="s">
        <v>273</v>
      </c>
      <c r="P20" s="3" t="s">
        <v>516</v>
      </c>
    </row>
    <row r="21" spans="1:16" ht="14.25" customHeight="1" x14ac:dyDescent="0.3">
      <c r="A21" s="3">
        <v>20136201213</v>
      </c>
      <c r="B21" s="3">
        <v>22329</v>
      </c>
      <c r="C21" s="3">
        <v>2026</v>
      </c>
      <c r="D21" s="3">
        <v>3</v>
      </c>
      <c r="E21" s="3">
        <v>118</v>
      </c>
      <c r="F21" s="3">
        <v>6158</v>
      </c>
      <c r="G21" s="3" t="s">
        <v>340</v>
      </c>
      <c r="H21" s="3">
        <v>22329</v>
      </c>
      <c r="I21" s="3" t="s">
        <v>619</v>
      </c>
      <c r="J21" s="3" t="s">
        <v>137</v>
      </c>
      <c r="K21" s="4" t="s">
        <v>622</v>
      </c>
      <c r="L21" s="3">
        <v>10698</v>
      </c>
      <c r="M21" s="3">
        <v>345</v>
      </c>
      <c r="N21" s="3">
        <v>1</v>
      </c>
      <c r="O21" s="3" t="s">
        <v>273</v>
      </c>
      <c r="P21" s="3" t="s">
        <v>188</v>
      </c>
    </row>
    <row r="22" spans="1:16" ht="14.25" customHeight="1" x14ac:dyDescent="0.3">
      <c r="A22" s="3">
        <v>20136201213</v>
      </c>
      <c r="B22" s="3">
        <v>15743</v>
      </c>
      <c r="C22" s="3">
        <v>2026</v>
      </c>
      <c r="D22" s="3">
        <v>3</v>
      </c>
      <c r="E22" s="3">
        <v>118</v>
      </c>
      <c r="F22" s="3">
        <v>6158</v>
      </c>
      <c r="G22" s="3" t="s">
        <v>474</v>
      </c>
      <c r="H22" s="3">
        <v>15743</v>
      </c>
      <c r="I22" s="3" t="s">
        <v>702</v>
      </c>
      <c r="J22" s="3" t="s">
        <v>137</v>
      </c>
      <c r="K22" s="4" t="s">
        <v>541</v>
      </c>
      <c r="L22" s="3">
        <v>53970.27</v>
      </c>
      <c r="M22" s="3">
        <v>5100</v>
      </c>
      <c r="N22" s="3">
        <v>1</v>
      </c>
      <c r="O22" s="3" t="s">
        <v>273</v>
      </c>
      <c r="P22" s="3" t="s">
        <v>188</v>
      </c>
    </row>
    <row r="23" spans="1:16" ht="14.25" customHeight="1" x14ac:dyDescent="0.3">
      <c r="A23" s="3">
        <v>20136201213</v>
      </c>
      <c r="B23" s="3">
        <v>124805</v>
      </c>
      <c r="C23" s="3">
        <v>2024</v>
      </c>
      <c r="D23" s="3">
        <v>12</v>
      </c>
      <c r="E23" s="3">
        <v>118</v>
      </c>
      <c r="F23" s="3">
        <v>5901</v>
      </c>
      <c r="G23" s="3" t="s">
        <v>262</v>
      </c>
      <c r="H23" s="3">
        <v>124805</v>
      </c>
      <c r="I23" s="3" t="s">
        <v>723</v>
      </c>
      <c r="J23" s="3" t="s">
        <v>137</v>
      </c>
      <c r="K23" s="4" t="s">
        <v>724</v>
      </c>
      <c r="L23" s="3">
        <v>269140.24</v>
      </c>
    </row>
    <row r="24" spans="1:16" ht="14.25" customHeight="1" x14ac:dyDescent="0.3">
      <c r="A24" s="3">
        <v>20136201213</v>
      </c>
      <c r="B24" s="3">
        <v>129809</v>
      </c>
      <c r="C24" s="3">
        <v>2024</v>
      </c>
      <c r="D24" s="3">
        <v>12</v>
      </c>
      <c r="E24" s="3">
        <v>118</v>
      </c>
      <c r="F24" s="3">
        <v>5901</v>
      </c>
      <c r="G24" s="3" t="s">
        <v>432</v>
      </c>
      <c r="H24" s="3">
        <v>129809</v>
      </c>
      <c r="I24" s="3" t="s">
        <v>740</v>
      </c>
      <c r="J24" s="3" t="s">
        <v>137</v>
      </c>
      <c r="K24" s="4" t="s">
        <v>741</v>
      </c>
      <c r="L24" s="3">
        <v>103167.05</v>
      </c>
    </row>
    <row r="25" spans="1:16" ht="14.25" customHeight="1" x14ac:dyDescent="0.3">
      <c r="A25" s="3">
        <v>20136201213</v>
      </c>
      <c r="B25" s="3">
        <v>122582</v>
      </c>
      <c r="C25" s="3">
        <v>2024</v>
      </c>
      <c r="D25" s="3">
        <v>12</v>
      </c>
      <c r="E25" s="3">
        <v>118</v>
      </c>
      <c r="F25" s="3">
        <v>5901</v>
      </c>
      <c r="G25" s="3" t="s">
        <v>302</v>
      </c>
      <c r="H25" s="3">
        <v>122582</v>
      </c>
      <c r="I25" s="3" t="s">
        <v>756</v>
      </c>
      <c r="J25" s="3" t="s">
        <v>137</v>
      </c>
      <c r="K25" s="4" t="s">
        <v>757</v>
      </c>
      <c r="L25" s="3">
        <v>55371.28</v>
      </c>
    </row>
    <row r="26" spans="1:16" ht="14.25" customHeight="1" x14ac:dyDescent="0.3">
      <c r="A26" s="3">
        <v>20136201213</v>
      </c>
      <c r="B26" s="3">
        <v>4653</v>
      </c>
      <c r="C26" s="3">
        <v>2024</v>
      </c>
      <c r="D26" s="3">
        <v>1</v>
      </c>
      <c r="E26" s="3">
        <v>118</v>
      </c>
      <c r="F26" s="3">
        <v>5901</v>
      </c>
      <c r="G26" s="3" t="s">
        <v>432</v>
      </c>
      <c r="H26" s="3">
        <v>4653</v>
      </c>
      <c r="I26" s="3" t="s">
        <v>779</v>
      </c>
      <c r="J26" s="3" t="s">
        <v>137</v>
      </c>
      <c r="K26" s="4" t="s">
        <v>395</v>
      </c>
      <c r="L26" s="3">
        <v>98292.11</v>
      </c>
    </row>
    <row r="27" spans="1:16" ht="14.25" customHeight="1" x14ac:dyDescent="0.3">
      <c r="A27" s="3">
        <v>20136201213</v>
      </c>
      <c r="B27" s="3">
        <v>9028</v>
      </c>
      <c r="C27" s="3">
        <v>2024</v>
      </c>
      <c r="D27" s="3">
        <v>2</v>
      </c>
      <c r="E27" s="3">
        <v>118</v>
      </c>
      <c r="F27" s="3">
        <v>5901</v>
      </c>
      <c r="G27" s="3" t="s">
        <v>302</v>
      </c>
      <c r="H27" s="3">
        <v>9028</v>
      </c>
      <c r="I27" s="3" t="s">
        <v>793</v>
      </c>
      <c r="J27" s="3" t="s">
        <v>137</v>
      </c>
      <c r="K27" s="4" t="s">
        <v>455</v>
      </c>
      <c r="L27" s="3">
        <v>83247.070000000007</v>
      </c>
    </row>
    <row r="28" spans="1:16" ht="14.25" customHeight="1" x14ac:dyDescent="0.3">
      <c r="A28" s="3">
        <v>20136201213</v>
      </c>
      <c r="B28" s="3">
        <v>22614</v>
      </c>
      <c r="C28" s="3">
        <v>2024</v>
      </c>
      <c r="D28" s="3">
        <v>3</v>
      </c>
      <c r="E28" s="3">
        <v>118</v>
      </c>
      <c r="F28" s="3">
        <v>4795</v>
      </c>
      <c r="G28" s="3" t="s">
        <v>302</v>
      </c>
      <c r="H28" s="3">
        <v>22614</v>
      </c>
      <c r="I28" s="3" t="s">
        <v>805</v>
      </c>
      <c r="J28" s="3" t="s">
        <v>137</v>
      </c>
      <c r="K28" s="4" t="s">
        <v>778</v>
      </c>
      <c r="L28" s="3">
        <v>48527.01</v>
      </c>
    </row>
    <row r="29" spans="1:16" ht="14.25" customHeight="1" x14ac:dyDescent="0.3">
      <c r="A29" s="3">
        <v>20136201213</v>
      </c>
      <c r="B29" s="3">
        <v>27656</v>
      </c>
      <c r="C29" s="3">
        <v>2024</v>
      </c>
      <c r="D29" s="3">
        <v>3</v>
      </c>
      <c r="E29" s="3">
        <v>118</v>
      </c>
      <c r="F29" s="3">
        <v>5901</v>
      </c>
      <c r="G29" s="3" t="s">
        <v>432</v>
      </c>
      <c r="H29" s="3">
        <v>27656</v>
      </c>
      <c r="I29" s="3" t="s">
        <v>821</v>
      </c>
      <c r="J29" s="3" t="s">
        <v>137</v>
      </c>
      <c r="K29" s="4" t="s">
        <v>822</v>
      </c>
      <c r="L29" s="3">
        <v>123407.14</v>
      </c>
    </row>
    <row r="30" spans="1:16" ht="14.25" customHeight="1" x14ac:dyDescent="0.3">
      <c r="A30" s="3">
        <v>20136201213</v>
      </c>
      <c r="B30" s="3">
        <v>111558</v>
      </c>
      <c r="C30" s="3">
        <v>2024</v>
      </c>
      <c r="D30" s="3">
        <v>11</v>
      </c>
      <c r="E30" s="3">
        <v>118</v>
      </c>
      <c r="F30" s="3">
        <v>5901</v>
      </c>
      <c r="G30" s="3" t="s">
        <v>432</v>
      </c>
      <c r="H30" s="3">
        <v>111558</v>
      </c>
      <c r="I30" s="3" t="s">
        <v>835</v>
      </c>
      <c r="J30" s="3" t="s">
        <v>137</v>
      </c>
      <c r="K30" s="4" t="s">
        <v>836</v>
      </c>
      <c r="L30" s="3">
        <v>103035.21</v>
      </c>
    </row>
    <row r="31" spans="1:16" ht="14.25" customHeight="1" x14ac:dyDescent="0.3">
      <c r="A31" s="3">
        <v>20136201213</v>
      </c>
      <c r="B31" s="3">
        <v>118207</v>
      </c>
      <c r="C31" s="3">
        <v>2024</v>
      </c>
      <c r="D31" s="3">
        <v>11</v>
      </c>
      <c r="E31" s="3">
        <v>118</v>
      </c>
      <c r="F31" s="3">
        <v>5901</v>
      </c>
      <c r="G31" s="3" t="s">
        <v>432</v>
      </c>
      <c r="H31" s="3">
        <v>118207</v>
      </c>
      <c r="I31" s="3" t="s">
        <v>846</v>
      </c>
      <c r="J31" s="3" t="s">
        <v>137</v>
      </c>
      <c r="K31" s="4" t="s">
        <v>848</v>
      </c>
      <c r="L31" s="3">
        <v>242631</v>
      </c>
    </row>
    <row r="32" spans="1:16" ht="14.25" customHeight="1" x14ac:dyDescent="0.3">
      <c r="A32" s="3">
        <v>20136201213</v>
      </c>
      <c r="B32" s="3">
        <v>106359</v>
      </c>
      <c r="C32" s="3">
        <v>2024</v>
      </c>
      <c r="D32" s="3">
        <v>10</v>
      </c>
      <c r="E32" s="3">
        <v>118</v>
      </c>
      <c r="F32" s="3">
        <v>5901</v>
      </c>
      <c r="G32" s="3" t="s">
        <v>432</v>
      </c>
      <c r="H32" s="3">
        <v>106359</v>
      </c>
      <c r="I32" s="3" t="s">
        <v>864</v>
      </c>
      <c r="J32" s="3" t="s">
        <v>137</v>
      </c>
      <c r="K32" s="4" t="s">
        <v>865</v>
      </c>
      <c r="L32" s="3">
        <v>121315.5</v>
      </c>
    </row>
    <row r="33" spans="1:16" ht="14.25" customHeight="1" x14ac:dyDescent="0.3">
      <c r="A33" s="3">
        <v>20136201213</v>
      </c>
      <c r="B33" s="3">
        <v>106360</v>
      </c>
      <c r="C33" s="3">
        <v>2024</v>
      </c>
      <c r="D33" s="3">
        <v>10</v>
      </c>
      <c r="E33" s="3">
        <v>118</v>
      </c>
      <c r="F33" s="3">
        <v>5901</v>
      </c>
      <c r="G33" s="3" t="s">
        <v>302</v>
      </c>
      <c r="H33" s="3">
        <v>106360</v>
      </c>
      <c r="I33" s="3" t="s">
        <v>873</v>
      </c>
      <c r="J33" s="3" t="s">
        <v>137</v>
      </c>
      <c r="K33" s="4" t="s">
        <v>874</v>
      </c>
      <c r="L33" s="3">
        <v>99713.95</v>
      </c>
    </row>
    <row r="34" spans="1:16" ht="14.25" customHeight="1" x14ac:dyDescent="0.3">
      <c r="A34" s="3">
        <v>20136201213</v>
      </c>
      <c r="B34" s="3">
        <v>108706</v>
      </c>
      <c r="C34" s="3">
        <v>2024</v>
      </c>
      <c r="D34" s="3">
        <v>10</v>
      </c>
      <c r="E34" s="3">
        <v>118</v>
      </c>
      <c r="F34" s="3">
        <v>5901</v>
      </c>
      <c r="G34" s="3" t="s">
        <v>302</v>
      </c>
      <c r="H34" s="3">
        <v>108706</v>
      </c>
      <c r="I34" s="3" t="s">
        <v>894</v>
      </c>
      <c r="J34" s="3" t="s">
        <v>137</v>
      </c>
      <c r="K34" s="4" t="s">
        <v>896</v>
      </c>
      <c r="L34" s="3">
        <v>98306.85</v>
      </c>
    </row>
    <row r="35" spans="1:16" ht="14.25" customHeight="1" x14ac:dyDescent="0.3">
      <c r="A35" s="3">
        <v>20140181405</v>
      </c>
      <c r="B35" s="3">
        <v>59892</v>
      </c>
      <c r="C35" s="3">
        <v>2025</v>
      </c>
      <c r="D35" s="3">
        <v>6</v>
      </c>
      <c r="E35" s="3">
        <v>118</v>
      </c>
      <c r="F35" s="3">
        <v>7558</v>
      </c>
      <c r="G35" s="3" t="s">
        <v>262</v>
      </c>
      <c r="H35" s="3">
        <v>59892</v>
      </c>
      <c r="I35" s="3" t="s">
        <v>907</v>
      </c>
      <c r="J35" s="3" t="s">
        <v>137</v>
      </c>
      <c r="K35" s="4" t="s">
        <v>909</v>
      </c>
      <c r="L35" s="3">
        <v>161662.51999999999</v>
      </c>
      <c r="M35" s="3">
        <v>18975</v>
      </c>
      <c r="N35" s="3">
        <v>1</v>
      </c>
      <c r="O35" s="3" t="s">
        <v>273</v>
      </c>
      <c r="P35" s="3" t="s">
        <v>188</v>
      </c>
    </row>
    <row r="36" spans="1:16" ht="14.25" customHeight="1" x14ac:dyDescent="0.3">
      <c r="A36" s="3">
        <v>20140181405</v>
      </c>
      <c r="B36" s="3">
        <v>53154</v>
      </c>
      <c r="C36" s="3">
        <v>2025</v>
      </c>
      <c r="D36" s="3">
        <v>6</v>
      </c>
      <c r="E36" s="3">
        <v>118</v>
      </c>
      <c r="F36" s="3">
        <v>7558</v>
      </c>
      <c r="G36" s="3" t="s">
        <v>919</v>
      </c>
      <c r="H36" s="3">
        <v>53154</v>
      </c>
      <c r="I36" s="3" t="s">
        <v>920</v>
      </c>
      <c r="J36" s="3" t="s">
        <v>137</v>
      </c>
      <c r="K36" s="4" t="s">
        <v>921</v>
      </c>
      <c r="L36" s="3">
        <v>153335.91</v>
      </c>
      <c r="M36" s="3">
        <v>16560</v>
      </c>
      <c r="N36" s="3">
        <v>1</v>
      </c>
      <c r="O36" s="3" t="s">
        <v>273</v>
      </c>
      <c r="P36" s="3" t="s">
        <v>188</v>
      </c>
    </row>
    <row r="37" spans="1:16" ht="14.25" customHeight="1" x14ac:dyDescent="0.3">
      <c r="A37" s="3">
        <v>20140181405</v>
      </c>
      <c r="B37" s="3">
        <v>61203</v>
      </c>
      <c r="C37" s="3">
        <v>2025</v>
      </c>
      <c r="D37" s="3">
        <v>7</v>
      </c>
      <c r="E37" s="3">
        <v>118</v>
      </c>
      <c r="F37" s="3">
        <v>7558</v>
      </c>
      <c r="G37" s="3" t="s">
        <v>933</v>
      </c>
      <c r="H37" s="3">
        <v>61203</v>
      </c>
      <c r="I37" s="3" t="s">
        <v>934</v>
      </c>
      <c r="J37" s="3" t="s">
        <v>137</v>
      </c>
      <c r="K37" s="4" t="s">
        <v>935</v>
      </c>
      <c r="L37" s="3">
        <v>149531.04</v>
      </c>
      <c r="M37" s="3">
        <v>18975</v>
      </c>
      <c r="N37" s="3">
        <v>1</v>
      </c>
      <c r="O37" s="3" t="s">
        <v>273</v>
      </c>
      <c r="P37" s="3" t="s">
        <v>188</v>
      </c>
    </row>
    <row r="38" spans="1:16" ht="14.25" customHeight="1" x14ac:dyDescent="0.3">
      <c r="A38" s="3">
        <v>20140181405</v>
      </c>
      <c r="B38" s="3">
        <v>70158</v>
      </c>
      <c r="C38" s="3">
        <v>2025</v>
      </c>
      <c r="D38" s="3">
        <v>7</v>
      </c>
      <c r="E38" s="3">
        <v>118</v>
      </c>
      <c r="F38" s="3">
        <v>7558</v>
      </c>
      <c r="G38" s="3" t="s">
        <v>933</v>
      </c>
      <c r="H38" s="3">
        <v>70158</v>
      </c>
      <c r="I38" s="3" t="s">
        <v>949</v>
      </c>
      <c r="J38" s="3" t="s">
        <v>137</v>
      </c>
      <c r="K38" s="4" t="s">
        <v>951</v>
      </c>
      <c r="L38" s="3">
        <v>137608.71</v>
      </c>
      <c r="M38" s="3">
        <v>18975</v>
      </c>
      <c r="N38" s="3">
        <v>1</v>
      </c>
      <c r="O38" s="3" t="s">
        <v>273</v>
      </c>
      <c r="P38" s="3" t="s">
        <v>188</v>
      </c>
    </row>
    <row r="39" spans="1:16" ht="14.25" customHeight="1" x14ac:dyDescent="0.3">
      <c r="A39" s="3">
        <v>20140181405</v>
      </c>
      <c r="B39" s="3">
        <v>70159</v>
      </c>
      <c r="C39" s="3">
        <v>2025</v>
      </c>
      <c r="D39" s="3">
        <v>7</v>
      </c>
      <c r="E39" s="3">
        <v>118</v>
      </c>
      <c r="F39" s="3">
        <v>7558</v>
      </c>
      <c r="G39" s="3" t="s">
        <v>302</v>
      </c>
      <c r="H39" s="3">
        <v>70159</v>
      </c>
      <c r="I39" s="3" t="s">
        <v>966</v>
      </c>
      <c r="J39" s="3" t="s">
        <v>137</v>
      </c>
      <c r="K39" s="4" t="s">
        <v>967</v>
      </c>
      <c r="L39" s="3">
        <v>133446.35999999999</v>
      </c>
      <c r="M39" s="3">
        <v>18975</v>
      </c>
      <c r="N39" s="3">
        <v>1</v>
      </c>
      <c r="O39" s="3" t="s">
        <v>273</v>
      </c>
      <c r="P39" s="3" t="s">
        <v>188</v>
      </c>
    </row>
    <row r="40" spans="1:16" ht="14.25" customHeight="1" x14ac:dyDescent="0.3">
      <c r="A40" s="3">
        <v>20140181405</v>
      </c>
      <c r="B40" s="3">
        <v>77497</v>
      </c>
      <c r="C40" s="3">
        <v>2025</v>
      </c>
      <c r="D40" s="3">
        <v>8</v>
      </c>
      <c r="E40" s="3">
        <v>118</v>
      </c>
      <c r="F40" s="3">
        <v>7558</v>
      </c>
      <c r="G40" s="3" t="s">
        <v>262</v>
      </c>
      <c r="H40" s="3">
        <v>77497</v>
      </c>
      <c r="I40" s="3" t="s">
        <v>980</v>
      </c>
      <c r="J40" s="3" t="s">
        <v>137</v>
      </c>
      <c r="K40" s="4" t="s">
        <v>981</v>
      </c>
      <c r="L40" s="3">
        <v>128184.38</v>
      </c>
      <c r="M40" s="3">
        <v>18975</v>
      </c>
      <c r="N40" s="3">
        <v>1</v>
      </c>
      <c r="O40" s="3" t="s">
        <v>273</v>
      </c>
      <c r="P40" s="3" t="s">
        <v>188</v>
      </c>
    </row>
    <row r="41" spans="1:16" ht="14.25" customHeight="1" x14ac:dyDescent="0.3">
      <c r="A41" s="3">
        <v>20140181405</v>
      </c>
      <c r="B41" s="3">
        <v>77512</v>
      </c>
      <c r="C41" s="3">
        <v>2025</v>
      </c>
      <c r="D41" s="3">
        <v>8</v>
      </c>
      <c r="E41" s="3">
        <v>118</v>
      </c>
      <c r="F41" s="3">
        <v>7558</v>
      </c>
      <c r="G41" s="3" t="s">
        <v>302</v>
      </c>
      <c r="H41" s="3">
        <v>77512</v>
      </c>
      <c r="I41" s="3" t="s">
        <v>980</v>
      </c>
      <c r="J41" s="3" t="s">
        <v>137</v>
      </c>
      <c r="K41" s="4" t="s">
        <v>994</v>
      </c>
      <c r="L41" s="3">
        <v>133425.44</v>
      </c>
      <c r="M41" s="3">
        <v>18975</v>
      </c>
      <c r="N41" s="3">
        <v>1</v>
      </c>
      <c r="O41" s="3" t="s">
        <v>273</v>
      </c>
      <c r="P41" s="3" t="s">
        <v>188</v>
      </c>
    </row>
    <row r="42" spans="1:16" ht="14.25" customHeight="1" x14ac:dyDescent="0.3">
      <c r="A42" s="3">
        <v>20140181405</v>
      </c>
      <c r="B42" s="3">
        <v>81639</v>
      </c>
      <c r="C42" s="3">
        <v>2025</v>
      </c>
      <c r="D42" s="3">
        <v>8</v>
      </c>
      <c r="E42" s="3">
        <v>118</v>
      </c>
      <c r="F42" s="3">
        <v>7558</v>
      </c>
      <c r="G42" s="3" t="s">
        <v>302</v>
      </c>
      <c r="H42" s="3">
        <v>81639</v>
      </c>
      <c r="I42" s="3" t="s">
        <v>1008</v>
      </c>
      <c r="J42" s="3" t="s">
        <v>137</v>
      </c>
      <c r="K42" s="4" t="s">
        <v>1010</v>
      </c>
      <c r="L42" s="3">
        <v>143176.26</v>
      </c>
      <c r="M42" s="3">
        <v>690</v>
      </c>
      <c r="N42" s="3">
        <v>1</v>
      </c>
      <c r="O42" s="3" t="s">
        <v>273</v>
      </c>
      <c r="P42" s="3" t="s">
        <v>188</v>
      </c>
    </row>
    <row r="43" spans="1:16" ht="14.25" customHeight="1" x14ac:dyDescent="0.3">
      <c r="A43" s="3">
        <v>20140181405</v>
      </c>
      <c r="B43" s="3">
        <v>87180</v>
      </c>
      <c r="C43" s="3">
        <v>2025</v>
      </c>
      <c r="D43" s="3">
        <v>8</v>
      </c>
      <c r="E43" s="3">
        <v>118</v>
      </c>
      <c r="F43" s="3">
        <v>7558</v>
      </c>
      <c r="G43" s="3" t="s">
        <v>302</v>
      </c>
      <c r="H43" s="3">
        <v>87180</v>
      </c>
      <c r="I43" s="3" t="s">
        <v>1028</v>
      </c>
      <c r="J43" s="3" t="s">
        <v>137</v>
      </c>
      <c r="K43" s="4" t="s">
        <v>1029</v>
      </c>
      <c r="L43" s="3">
        <v>136102.74</v>
      </c>
      <c r="M43" s="3">
        <v>18975</v>
      </c>
      <c r="N43" s="3">
        <v>1</v>
      </c>
      <c r="O43" s="3" t="s">
        <v>273</v>
      </c>
      <c r="P43" s="3" t="s">
        <v>188</v>
      </c>
    </row>
    <row r="44" spans="1:16" ht="14.25" customHeight="1" x14ac:dyDescent="0.3">
      <c r="A44" s="3">
        <v>20140181405</v>
      </c>
      <c r="B44" s="3">
        <v>90464</v>
      </c>
      <c r="C44" s="3">
        <v>2025</v>
      </c>
      <c r="D44" s="3">
        <v>9</v>
      </c>
      <c r="E44" s="3">
        <v>118</v>
      </c>
      <c r="F44" s="3">
        <v>7558</v>
      </c>
      <c r="G44" s="3" t="s">
        <v>262</v>
      </c>
      <c r="H44" s="3">
        <v>90464</v>
      </c>
      <c r="I44" s="3" t="s">
        <v>1042</v>
      </c>
      <c r="J44" s="3" t="s">
        <v>137</v>
      </c>
      <c r="K44" s="4" t="s">
        <v>1043</v>
      </c>
      <c r="L44" s="3">
        <v>145323.75</v>
      </c>
      <c r="M44" s="3">
        <v>18975</v>
      </c>
      <c r="N44" s="3">
        <v>1</v>
      </c>
      <c r="O44" s="3" t="s">
        <v>273</v>
      </c>
      <c r="P44" s="3" t="s">
        <v>188</v>
      </c>
    </row>
    <row r="45" spans="1:16" ht="14.25" customHeight="1" x14ac:dyDescent="0.3">
      <c r="A45" s="3">
        <v>20140181405</v>
      </c>
      <c r="B45" s="3">
        <v>93268</v>
      </c>
      <c r="C45" s="3">
        <v>2025</v>
      </c>
      <c r="D45" s="3">
        <v>9</v>
      </c>
      <c r="E45" s="3">
        <v>118</v>
      </c>
      <c r="F45" s="3">
        <v>7558</v>
      </c>
      <c r="G45" s="3" t="s">
        <v>302</v>
      </c>
      <c r="H45" s="3">
        <v>93268</v>
      </c>
      <c r="I45" s="3" t="s">
        <v>410</v>
      </c>
      <c r="J45" s="3" t="s">
        <v>137</v>
      </c>
      <c r="K45" s="4" t="s">
        <v>1062</v>
      </c>
      <c r="L45" s="3">
        <v>161516.10999999999</v>
      </c>
      <c r="M45" s="3">
        <v>18975</v>
      </c>
      <c r="N45" s="3">
        <v>1</v>
      </c>
      <c r="O45" s="3" t="s">
        <v>273</v>
      </c>
      <c r="P45" s="3" t="s">
        <v>188</v>
      </c>
    </row>
    <row r="46" spans="1:16" ht="14.25" customHeight="1" x14ac:dyDescent="0.3">
      <c r="A46" s="3">
        <v>20140181405</v>
      </c>
      <c r="B46" s="3">
        <v>96261</v>
      </c>
      <c r="C46" s="3">
        <v>2025</v>
      </c>
      <c r="D46" s="3">
        <v>9</v>
      </c>
      <c r="E46" s="3">
        <v>118</v>
      </c>
      <c r="F46" s="3">
        <v>7558</v>
      </c>
      <c r="G46" s="3" t="s">
        <v>302</v>
      </c>
      <c r="H46" s="3">
        <v>96261</v>
      </c>
      <c r="I46" s="3" t="s">
        <v>1074</v>
      </c>
      <c r="J46" s="3" t="s">
        <v>137</v>
      </c>
      <c r="K46" s="4" t="s">
        <v>1075</v>
      </c>
      <c r="L46" s="3">
        <v>175214.8</v>
      </c>
      <c r="M46" s="3">
        <v>18975</v>
      </c>
      <c r="N46" s="3">
        <v>1</v>
      </c>
      <c r="O46" s="3" t="s">
        <v>273</v>
      </c>
      <c r="P46" s="3" t="s">
        <v>188</v>
      </c>
    </row>
    <row r="47" spans="1:16" ht="14.25" customHeight="1" x14ac:dyDescent="0.3">
      <c r="A47" s="3">
        <v>20140181405</v>
      </c>
      <c r="B47" s="3">
        <v>87786</v>
      </c>
      <c r="C47" s="3">
        <v>2025</v>
      </c>
      <c r="D47" s="3">
        <v>9</v>
      </c>
      <c r="E47" s="3">
        <v>118</v>
      </c>
      <c r="F47" s="3">
        <v>7558</v>
      </c>
      <c r="G47" s="3" t="s">
        <v>919</v>
      </c>
      <c r="H47" s="3">
        <v>87786</v>
      </c>
      <c r="I47" s="3" t="s">
        <v>1089</v>
      </c>
      <c r="J47" s="3" t="s">
        <v>137</v>
      </c>
      <c r="K47" s="4" t="s">
        <v>1090</v>
      </c>
      <c r="L47" s="3">
        <v>56588.27</v>
      </c>
      <c r="M47" s="3">
        <v>8280</v>
      </c>
      <c r="N47" s="3">
        <v>1</v>
      </c>
      <c r="O47" s="3" t="s">
        <v>273</v>
      </c>
      <c r="P47" s="3" t="s">
        <v>188</v>
      </c>
    </row>
    <row r="48" spans="1:16" ht="14.25" customHeight="1" x14ac:dyDescent="0.3">
      <c r="A48" s="3">
        <v>20140181405</v>
      </c>
      <c r="B48" s="3">
        <v>90466</v>
      </c>
      <c r="C48" s="3">
        <v>2025</v>
      </c>
      <c r="D48" s="3">
        <v>9</v>
      </c>
      <c r="E48" s="3">
        <v>118</v>
      </c>
      <c r="F48" s="3">
        <v>7558</v>
      </c>
      <c r="G48" s="3" t="s">
        <v>919</v>
      </c>
      <c r="H48" s="3">
        <v>90466</v>
      </c>
      <c r="I48" s="3" t="s">
        <v>1089</v>
      </c>
      <c r="J48" s="3" t="s">
        <v>137</v>
      </c>
      <c r="K48" s="4" t="s">
        <v>1102</v>
      </c>
      <c r="L48" s="3">
        <v>56588.27</v>
      </c>
      <c r="M48" s="3">
        <v>8280</v>
      </c>
      <c r="N48" s="3">
        <v>1</v>
      </c>
      <c r="O48" s="3" t="s">
        <v>273</v>
      </c>
      <c r="P48" s="3" t="s">
        <v>188</v>
      </c>
    </row>
    <row r="49" spans="1:16" ht="14.25" customHeight="1" x14ac:dyDescent="0.3">
      <c r="A49" s="3">
        <v>20140181405</v>
      </c>
      <c r="B49" s="3">
        <v>101649</v>
      </c>
      <c r="C49" s="3">
        <v>2025</v>
      </c>
      <c r="D49" s="3">
        <v>10</v>
      </c>
      <c r="E49" s="3">
        <v>118</v>
      </c>
      <c r="F49" s="3">
        <v>7558</v>
      </c>
      <c r="G49" s="3" t="s">
        <v>302</v>
      </c>
      <c r="H49" s="3">
        <v>101649</v>
      </c>
      <c r="I49" s="3" t="s">
        <v>1109</v>
      </c>
      <c r="J49" s="3" t="s">
        <v>137</v>
      </c>
      <c r="K49" s="4" t="s">
        <v>1110</v>
      </c>
      <c r="L49" s="3">
        <v>181261.15</v>
      </c>
      <c r="M49" s="3">
        <v>18975</v>
      </c>
      <c r="N49" s="3">
        <v>1</v>
      </c>
      <c r="O49" s="3" t="s">
        <v>273</v>
      </c>
      <c r="P49" s="3" t="s">
        <v>188</v>
      </c>
    </row>
    <row r="50" spans="1:16" ht="14.25" customHeight="1" x14ac:dyDescent="0.3">
      <c r="A50" s="3">
        <v>20140181405</v>
      </c>
      <c r="B50" s="3">
        <v>106945</v>
      </c>
      <c r="C50" s="3">
        <v>2025</v>
      </c>
      <c r="D50" s="3">
        <v>10</v>
      </c>
      <c r="E50" s="3">
        <v>118</v>
      </c>
      <c r="F50" s="3">
        <v>7558</v>
      </c>
      <c r="G50" s="3" t="s">
        <v>302</v>
      </c>
      <c r="H50" s="3">
        <v>106945</v>
      </c>
      <c r="I50" s="3" t="s">
        <v>1126</v>
      </c>
      <c r="J50" s="3" t="s">
        <v>137</v>
      </c>
      <c r="K50" s="4" t="s">
        <v>1127</v>
      </c>
      <c r="L50" s="3">
        <v>172507.5</v>
      </c>
      <c r="M50" s="3">
        <v>18975</v>
      </c>
      <c r="N50" s="3">
        <v>1</v>
      </c>
      <c r="O50" s="3" t="s">
        <v>273</v>
      </c>
      <c r="P50" s="3" t="s">
        <v>188</v>
      </c>
    </row>
    <row r="51" spans="1:16" ht="14.25" customHeight="1" x14ac:dyDescent="0.3">
      <c r="A51" s="3">
        <v>20140181405</v>
      </c>
      <c r="B51" s="3">
        <v>109775</v>
      </c>
      <c r="C51" s="3">
        <v>2025</v>
      </c>
      <c r="D51" s="3">
        <v>10</v>
      </c>
      <c r="E51" s="3">
        <v>118</v>
      </c>
      <c r="F51" s="3">
        <v>7558</v>
      </c>
      <c r="G51" s="3" t="s">
        <v>302</v>
      </c>
      <c r="H51" s="3">
        <v>109775</v>
      </c>
      <c r="I51" s="3" t="s">
        <v>1139</v>
      </c>
      <c r="J51" s="3" t="s">
        <v>137</v>
      </c>
      <c r="K51" s="4" t="s">
        <v>1141</v>
      </c>
      <c r="L51" s="3">
        <v>167958.35</v>
      </c>
      <c r="M51" s="3">
        <v>18975</v>
      </c>
      <c r="N51" s="3">
        <v>1</v>
      </c>
      <c r="O51" s="3" t="s">
        <v>273</v>
      </c>
      <c r="P51" s="3" t="s">
        <v>188</v>
      </c>
    </row>
    <row r="52" spans="1:16" ht="14.25" customHeight="1" x14ac:dyDescent="0.3">
      <c r="A52" s="3">
        <v>20140181405</v>
      </c>
      <c r="B52" s="3">
        <v>101650</v>
      </c>
      <c r="C52" s="3">
        <v>2025</v>
      </c>
      <c r="D52" s="3">
        <v>10</v>
      </c>
      <c r="E52" s="3">
        <v>118</v>
      </c>
      <c r="F52" s="3">
        <v>7558</v>
      </c>
      <c r="G52" s="3" t="s">
        <v>432</v>
      </c>
      <c r="H52" s="3">
        <v>101650</v>
      </c>
      <c r="I52" s="3" t="s">
        <v>1151</v>
      </c>
      <c r="J52" s="3" t="s">
        <v>137</v>
      </c>
      <c r="K52" s="4" t="s">
        <v>1152</v>
      </c>
      <c r="L52" s="3">
        <v>195434.84</v>
      </c>
      <c r="M52" s="3">
        <v>16215</v>
      </c>
      <c r="N52" s="3">
        <v>1</v>
      </c>
      <c r="O52" s="3" t="s">
        <v>273</v>
      </c>
      <c r="P52" s="3" t="s">
        <v>188</v>
      </c>
    </row>
    <row r="53" spans="1:16" ht="14.25" customHeight="1" x14ac:dyDescent="0.3">
      <c r="A53" s="3">
        <v>20140181405</v>
      </c>
      <c r="B53" s="3">
        <v>101651</v>
      </c>
      <c r="C53" s="3">
        <v>2025</v>
      </c>
      <c r="D53" s="3">
        <v>10</v>
      </c>
      <c r="E53" s="3">
        <v>118</v>
      </c>
      <c r="F53" s="3">
        <v>7558</v>
      </c>
      <c r="G53" s="3" t="s">
        <v>432</v>
      </c>
      <c r="H53" s="3">
        <v>101651</v>
      </c>
      <c r="I53" s="3" t="s">
        <v>1151</v>
      </c>
      <c r="J53" s="3" t="s">
        <v>137</v>
      </c>
      <c r="K53" s="4" t="s">
        <v>1166</v>
      </c>
      <c r="L53" s="3">
        <v>132938.75</v>
      </c>
      <c r="M53" s="3">
        <v>18000</v>
      </c>
      <c r="N53" s="3">
        <v>1</v>
      </c>
      <c r="O53" s="3" t="s">
        <v>273</v>
      </c>
      <c r="P53" s="3" t="s">
        <v>188</v>
      </c>
    </row>
    <row r="54" spans="1:16" ht="14.25" customHeight="1" x14ac:dyDescent="0.3">
      <c r="A54" s="3">
        <v>20140181405</v>
      </c>
      <c r="B54" s="3">
        <v>115678</v>
      </c>
      <c r="C54" s="3">
        <v>2025</v>
      </c>
      <c r="D54" s="3">
        <v>11</v>
      </c>
      <c r="E54" s="3">
        <v>118</v>
      </c>
      <c r="F54" s="3">
        <v>7558</v>
      </c>
      <c r="G54" s="3" t="s">
        <v>919</v>
      </c>
      <c r="H54" s="3">
        <v>115678</v>
      </c>
      <c r="I54" s="3" t="s">
        <v>1172</v>
      </c>
      <c r="J54" s="3" t="s">
        <v>137</v>
      </c>
      <c r="K54" s="4" t="s">
        <v>1173</v>
      </c>
      <c r="L54" s="3">
        <v>155526.42000000001</v>
      </c>
      <c r="M54" s="3">
        <v>16560</v>
      </c>
      <c r="N54" s="3">
        <v>1</v>
      </c>
      <c r="O54" s="3" t="s">
        <v>273</v>
      </c>
      <c r="P54" s="3" t="s">
        <v>188</v>
      </c>
    </row>
    <row r="55" spans="1:16" ht="14.25" customHeight="1" x14ac:dyDescent="0.3">
      <c r="A55" s="3">
        <v>20140181405</v>
      </c>
      <c r="B55" s="3">
        <v>17760</v>
      </c>
      <c r="C55" s="3">
        <v>2026</v>
      </c>
      <c r="D55" s="3">
        <v>3</v>
      </c>
      <c r="E55" s="3">
        <v>235</v>
      </c>
      <c r="F55" s="3">
        <v>6676</v>
      </c>
      <c r="G55" s="3" t="s">
        <v>1187</v>
      </c>
      <c r="H55" s="3">
        <v>17760</v>
      </c>
      <c r="I55" s="3" t="s">
        <v>1189</v>
      </c>
      <c r="J55" s="3" t="s">
        <v>137</v>
      </c>
      <c r="K55" s="4" t="s">
        <v>580</v>
      </c>
      <c r="L55" s="3">
        <v>410.04</v>
      </c>
      <c r="M55" s="3">
        <v>60</v>
      </c>
      <c r="N55" s="3">
        <v>1</v>
      </c>
      <c r="O55" s="3" t="s">
        <v>273</v>
      </c>
      <c r="P55" s="3" t="s">
        <v>188</v>
      </c>
    </row>
    <row r="56" spans="1:16" ht="14.25" customHeight="1" x14ac:dyDescent="0.3">
      <c r="A56" s="3">
        <v>20140181405</v>
      </c>
      <c r="B56" s="3">
        <v>35840</v>
      </c>
      <c r="C56" s="3">
        <v>2026</v>
      </c>
      <c r="D56" s="3">
        <v>4</v>
      </c>
      <c r="E56" s="3">
        <v>118</v>
      </c>
      <c r="F56" s="3">
        <v>7558</v>
      </c>
      <c r="G56" s="3" t="s">
        <v>919</v>
      </c>
      <c r="H56" s="3">
        <v>35840</v>
      </c>
      <c r="I56" s="3" t="s">
        <v>1198</v>
      </c>
      <c r="J56" s="3" t="s">
        <v>137</v>
      </c>
      <c r="K56" s="4" t="s">
        <v>1200</v>
      </c>
      <c r="L56" s="3">
        <v>66924.740000000005</v>
      </c>
      <c r="M56" s="3">
        <v>9660</v>
      </c>
      <c r="N56" s="3">
        <v>1</v>
      </c>
      <c r="O56" s="3" t="s">
        <v>273</v>
      </c>
      <c r="P56" s="3" t="s">
        <v>188</v>
      </c>
    </row>
    <row r="57" spans="1:16" ht="14.25" customHeight="1" x14ac:dyDescent="0.3">
      <c r="A57" s="3">
        <v>20140181405</v>
      </c>
      <c r="B57" s="3">
        <v>74305</v>
      </c>
      <c r="C57" s="3">
        <v>2024</v>
      </c>
      <c r="D57" s="3">
        <v>8</v>
      </c>
      <c r="E57" s="3">
        <v>118</v>
      </c>
      <c r="F57" s="3">
        <v>7558</v>
      </c>
      <c r="G57" s="3" t="s">
        <v>933</v>
      </c>
      <c r="H57" s="3">
        <v>74305</v>
      </c>
      <c r="I57" s="3" t="s">
        <v>1211</v>
      </c>
      <c r="J57" s="3" t="s">
        <v>137</v>
      </c>
      <c r="K57" s="4" t="s">
        <v>1215</v>
      </c>
      <c r="L57" s="3">
        <v>103138.55</v>
      </c>
    </row>
    <row r="58" spans="1:16" ht="14.25" customHeight="1" x14ac:dyDescent="0.3">
      <c r="A58" s="3">
        <v>20140181405</v>
      </c>
      <c r="B58" s="3">
        <v>77707</v>
      </c>
      <c r="C58" s="3">
        <v>2024</v>
      </c>
      <c r="D58" s="3">
        <v>8</v>
      </c>
      <c r="E58" s="3">
        <v>118</v>
      </c>
      <c r="F58" s="3">
        <v>7558</v>
      </c>
      <c r="G58" s="3" t="s">
        <v>302</v>
      </c>
      <c r="H58" s="3">
        <v>77707</v>
      </c>
      <c r="I58" s="3" t="s">
        <v>1224</v>
      </c>
      <c r="J58" s="3" t="s">
        <v>137</v>
      </c>
      <c r="K58" s="4" t="s">
        <v>1225</v>
      </c>
      <c r="L58" s="3">
        <v>107656.49</v>
      </c>
    </row>
    <row r="59" spans="1:16" ht="14.25" customHeight="1" x14ac:dyDescent="0.3">
      <c r="A59" s="3">
        <v>20140181405</v>
      </c>
      <c r="B59" s="3">
        <v>80622</v>
      </c>
      <c r="C59" s="3">
        <v>2024</v>
      </c>
      <c r="D59" s="3">
        <v>8</v>
      </c>
      <c r="E59" s="3">
        <v>118</v>
      </c>
      <c r="F59" s="3">
        <v>7558</v>
      </c>
      <c r="G59" s="3" t="s">
        <v>302</v>
      </c>
      <c r="H59" s="3">
        <v>80622</v>
      </c>
      <c r="I59" s="3" t="s">
        <v>1237</v>
      </c>
      <c r="J59" s="3" t="s">
        <v>137</v>
      </c>
      <c r="K59" s="4" t="s">
        <v>1238</v>
      </c>
      <c r="L59" s="3">
        <v>96813.75</v>
      </c>
    </row>
    <row r="60" spans="1:16" ht="14.25" customHeight="1" x14ac:dyDescent="0.3">
      <c r="A60" s="3">
        <v>20140181405</v>
      </c>
      <c r="B60" s="3">
        <v>84134</v>
      </c>
      <c r="C60" s="3">
        <v>2024</v>
      </c>
      <c r="D60" s="3">
        <v>8</v>
      </c>
      <c r="E60" s="3">
        <v>118</v>
      </c>
      <c r="F60" s="3">
        <v>7558</v>
      </c>
      <c r="G60" s="3" t="s">
        <v>302</v>
      </c>
      <c r="H60" s="3">
        <v>84134</v>
      </c>
      <c r="I60" s="3" t="s">
        <v>1247</v>
      </c>
      <c r="J60" s="3" t="s">
        <v>137</v>
      </c>
      <c r="K60" s="4" t="s">
        <v>1249</v>
      </c>
      <c r="L60" s="3">
        <v>39056.22</v>
      </c>
    </row>
    <row r="61" spans="1:16" ht="14.25" customHeight="1" x14ac:dyDescent="0.3">
      <c r="A61" s="3">
        <v>20140181405</v>
      </c>
      <c r="B61" s="3">
        <v>71139</v>
      </c>
      <c r="C61" s="3">
        <v>2024</v>
      </c>
      <c r="D61" s="3">
        <v>7</v>
      </c>
      <c r="E61" s="3">
        <v>118</v>
      </c>
      <c r="F61" s="3">
        <v>7558</v>
      </c>
      <c r="G61" s="3" t="s">
        <v>302</v>
      </c>
      <c r="H61" s="3">
        <v>71139</v>
      </c>
      <c r="I61" s="3" t="s">
        <v>1254</v>
      </c>
      <c r="J61" s="3" t="s">
        <v>137</v>
      </c>
      <c r="K61" s="4" t="s">
        <v>1255</v>
      </c>
      <c r="L61" s="3">
        <v>117570.84</v>
      </c>
    </row>
    <row r="62" spans="1:16" ht="14.25" customHeight="1" x14ac:dyDescent="0.3">
      <c r="A62" s="3">
        <v>20140181405</v>
      </c>
      <c r="B62" s="3">
        <v>71148</v>
      </c>
      <c r="C62" s="3">
        <v>2024</v>
      </c>
      <c r="D62" s="3">
        <v>7</v>
      </c>
      <c r="E62" s="3">
        <v>118</v>
      </c>
      <c r="F62" s="3">
        <v>7558</v>
      </c>
      <c r="G62" s="3" t="s">
        <v>302</v>
      </c>
      <c r="H62" s="3">
        <v>71148</v>
      </c>
      <c r="I62" s="3" t="s">
        <v>1254</v>
      </c>
      <c r="J62" s="3" t="s">
        <v>137</v>
      </c>
      <c r="K62" s="4" t="s">
        <v>1273</v>
      </c>
      <c r="L62" s="3">
        <v>47334.38</v>
      </c>
    </row>
    <row r="63" spans="1:16" ht="14.25" customHeight="1" x14ac:dyDescent="0.3">
      <c r="A63" s="3">
        <v>20140181405</v>
      </c>
      <c r="B63" s="3">
        <v>56067</v>
      </c>
      <c r="C63" s="3">
        <v>2024</v>
      </c>
      <c r="D63" s="3">
        <v>6</v>
      </c>
      <c r="E63" s="3">
        <v>118</v>
      </c>
      <c r="F63" s="3">
        <v>7558</v>
      </c>
      <c r="G63" s="3" t="s">
        <v>265</v>
      </c>
      <c r="H63" s="3">
        <v>56067</v>
      </c>
      <c r="I63" s="3" t="s">
        <v>1281</v>
      </c>
      <c r="J63" s="3" t="s">
        <v>137</v>
      </c>
      <c r="K63" s="4" t="s">
        <v>1283</v>
      </c>
      <c r="L63" s="3">
        <v>86593.71</v>
      </c>
    </row>
    <row r="64" spans="1:16" ht="14.25" customHeight="1" x14ac:dyDescent="0.3">
      <c r="A64" s="3">
        <v>20140181405</v>
      </c>
      <c r="B64" s="3">
        <v>59607</v>
      </c>
      <c r="C64" s="3">
        <v>2024</v>
      </c>
      <c r="D64" s="3">
        <v>6</v>
      </c>
      <c r="E64" s="3">
        <v>118</v>
      </c>
      <c r="F64" s="3">
        <v>7558</v>
      </c>
      <c r="G64" s="3" t="s">
        <v>302</v>
      </c>
      <c r="H64" s="3">
        <v>59607</v>
      </c>
      <c r="I64" s="3" t="s">
        <v>1295</v>
      </c>
      <c r="J64" s="3" t="s">
        <v>137</v>
      </c>
      <c r="K64" s="4" t="s">
        <v>1297</v>
      </c>
      <c r="L64" s="3">
        <v>87615</v>
      </c>
    </row>
    <row r="65" spans="1:16" ht="14.25" customHeight="1" x14ac:dyDescent="0.3">
      <c r="A65" s="3">
        <v>20140181405</v>
      </c>
      <c r="B65" s="3">
        <v>114459</v>
      </c>
      <c r="C65" s="3">
        <v>2024</v>
      </c>
      <c r="D65" s="3">
        <v>11</v>
      </c>
      <c r="E65" s="3">
        <v>118</v>
      </c>
      <c r="F65" s="3">
        <v>7558</v>
      </c>
      <c r="G65" s="3" t="s">
        <v>302</v>
      </c>
      <c r="H65" s="3">
        <v>114459</v>
      </c>
      <c r="I65" s="3" t="s">
        <v>1307</v>
      </c>
      <c r="J65" s="3" t="s">
        <v>137</v>
      </c>
      <c r="K65" s="4" t="s">
        <v>1308</v>
      </c>
      <c r="L65" s="3">
        <v>64721.25</v>
      </c>
    </row>
    <row r="66" spans="1:16" ht="14.25" customHeight="1" x14ac:dyDescent="0.3">
      <c r="A66" s="3">
        <v>20140181405</v>
      </c>
      <c r="B66" s="3">
        <v>117101</v>
      </c>
      <c r="C66" s="3">
        <v>2024</v>
      </c>
      <c r="D66" s="3">
        <v>11</v>
      </c>
      <c r="E66" s="3">
        <v>118</v>
      </c>
      <c r="F66" s="3">
        <v>7558</v>
      </c>
      <c r="G66" s="3" t="s">
        <v>302</v>
      </c>
      <c r="H66" s="3">
        <v>117101</v>
      </c>
      <c r="I66" s="3" t="s">
        <v>835</v>
      </c>
      <c r="J66" s="3" t="s">
        <v>137</v>
      </c>
      <c r="K66" s="4" t="s">
        <v>1327</v>
      </c>
      <c r="L66" s="3">
        <v>100093.13</v>
      </c>
    </row>
    <row r="67" spans="1:16" ht="14.25" customHeight="1" x14ac:dyDescent="0.3">
      <c r="A67" s="3">
        <v>20140181405</v>
      </c>
      <c r="B67" s="3">
        <v>117358</v>
      </c>
      <c r="C67" s="3">
        <v>2024</v>
      </c>
      <c r="D67" s="3">
        <v>11</v>
      </c>
      <c r="E67" s="3">
        <v>118</v>
      </c>
      <c r="F67" s="3">
        <v>7558</v>
      </c>
      <c r="G67" s="3" t="s">
        <v>302</v>
      </c>
      <c r="H67" s="3">
        <v>117358</v>
      </c>
      <c r="I67" s="3" t="s">
        <v>846</v>
      </c>
      <c r="J67" s="3" t="s">
        <v>137</v>
      </c>
      <c r="K67" s="4" t="s">
        <v>1336</v>
      </c>
      <c r="L67" s="3">
        <v>106255.09</v>
      </c>
    </row>
    <row r="68" spans="1:16" ht="14.25" customHeight="1" x14ac:dyDescent="0.3">
      <c r="A68" s="3">
        <v>20140181405</v>
      </c>
      <c r="B68" s="3">
        <v>95438</v>
      </c>
      <c r="C68" s="3">
        <v>2024</v>
      </c>
      <c r="D68" s="3">
        <v>9</v>
      </c>
      <c r="E68" s="3">
        <v>118</v>
      </c>
      <c r="F68" s="3">
        <v>7558</v>
      </c>
      <c r="G68" s="3" t="s">
        <v>265</v>
      </c>
      <c r="H68" s="3">
        <v>95438</v>
      </c>
      <c r="I68" s="3" t="s">
        <v>900</v>
      </c>
      <c r="J68" s="3" t="s">
        <v>137</v>
      </c>
      <c r="K68" s="4" t="s">
        <v>1343</v>
      </c>
      <c r="L68" s="3">
        <v>69023.98</v>
      </c>
    </row>
    <row r="69" spans="1:16" ht="14.25" customHeight="1" x14ac:dyDescent="0.3">
      <c r="A69" s="3">
        <v>20140181405</v>
      </c>
      <c r="B69" s="3">
        <v>92447</v>
      </c>
      <c r="C69" s="3">
        <v>2024</v>
      </c>
      <c r="D69" s="3">
        <v>9</v>
      </c>
      <c r="E69" s="3">
        <v>118</v>
      </c>
      <c r="F69" s="3">
        <v>7558</v>
      </c>
      <c r="G69" s="3" t="s">
        <v>302</v>
      </c>
      <c r="H69" s="3">
        <v>92447</v>
      </c>
      <c r="I69" s="3" t="s">
        <v>859</v>
      </c>
      <c r="J69" s="3" t="s">
        <v>137</v>
      </c>
      <c r="K69" s="4" t="s">
        <v>1355</v>
      </c>
      <c r="L69" s="3">
        <v>214183.49</v>
      </c>
    </row>
    <row r="70" spans="1:16" ht="14.25" customHeight="1" x14ac:dyDescent="0.3">
      <c r="A70" s="3">
        <v>20479595276</v>
      </c>
      <c r="B70" s="3">
        <v>54018</v>
      </c>
      <c r="C70" s="3">
        <v>2024</v>
      </c>
      <c r="D70" s="3">
        <v>1</v>
      </c>
      <c r="E70" s="3">
        <v>46</v>
      </c>
      <c r="F70" s="3">
        <v>5901</v>
      </c>
      <c r="G70" s="3" t="s">
        <v>432</v>
      </c>
      <c r="H70" s="3">
        <v>54018</v>
      </c>
      <c r="I70" s="3" t="s">
        <v>1368</v>
      </c>
      <c r="J70" s="3" t="s">
        <v>137</v>
      </c>
      <c r="K70" s="4" t="s">
        <v>1370</v>
      </c>
      <c r="L70" s="3">
        <v>389217.09</v>
      </c>
      <c r="M70" s="3">
        <v>1750</v>
      </c>
      <c r="N70" s="3">
        <v>2</v>
      </c>
      <c r="O70" s="3" t="s">
        <v>1373</v>
      </c>
      <c r="P70" s="3" t="s">
        <v>188</v>
      </c>
    </row>
    <row r="71" spans="1:16" ht="14.25" customHeight="1" x14ac:dyDescent="0.3">
      <c r="A71" s="3">
        <v>20479595276</v>
      </c>
      <c r="B71" s="3">
        <v>11906</v>
      </c>
      <c r="C71" s="3">
        <v>2025</v>
      </c>
      <c r="D71" s="3">
        <v>3</v>
      </c>
      <c r="E71" s="3">
        <v>46</v>
      </c>
      <c r="F71" s="3">
        <v>5901</v>
      </c>
      <c r="G71" s="3" t="s">
        <v>432</v>
      </c>
      <c r="H71" s="3">
        <v>11906</v>
      </c>
      <c r="I71" s="3" t="s">
        <v>1385</v>
      </c>
      <c r="J71" s="3" t="s">
        <v>137</v>
      </c>
      <c r="K71" s="4" t="s">
        <v>643</v>
      </c>
      <c r="L71" s="3">
        <v>389046.245</v>
      </c>
      <c r="M71" s="3">
        <v>56925</v>
      </c>
      <c r="N71" s="3">
        <v>2</v>
      </c>
      <c r="O71" s="3" t="s">
        <v>1373</v>
      </c>
      <c r="P71" s="3" t="s">
        <v>188</v>
      </c>
    </row>
    <row r="72" spans="1:16" ht="14.25" customHeight="1" x14ac:dyDescent="0.3">
      <c r="A72" s="3">
        <v>20479595276</v>
      </c>
      <c r="B72" s="3">
        <v>29702</v>
      </c>
      <c r="C72" s="3">
        <v>2025</v>
      </c>
      <c r="D72" s="3">
        <v>8</v>
      </c>
      <c r="E72" s="3">
        <v>46</v>
      </c>
      <c r="F72" s="3">
        <v>5901</v>
      </c>
      <c r="G72" s="3" t="s">
        <v>1396</v>
      </c>
      <c r="H72" s="3">
        <v>29702</v>
      </c>
      <c r="I72" s="3" t="s">
        <v>1397</v>
      </c>
      <c r="J72" s="3" t="s">
        <v>137</v>
      </c>
      <c r="K72" s="4" t="s">
        <v>1083</v>
      </c>
      <c r="L72" s="3">
        <v>167026.63</v>
      </c>
      <c r="M72" s="3">
        <v>20700</v>
      </c>
      <c r="N72" s="3">
        <v>2</v>
      </c>
      <c r="O72" s="3" t="s">
        <v>1373</v>
      </c>
      <c r="P72" s="3" t="s">
        <v>188</v>
      </c>
    </row>
    <row r="73" spans="1:16" ht="14.25" customHeight="1" x14ac:dyDescent="0.3">
      <c r="A73" s="3">
        <v>20479595276</v>
      </c>
      <c r="B73" s="3">
        <v>32150</v>
      </c>
      <c r="C73" s="3">
        <v>2025</v>
      </c>
      <c r="D73" s="3">
        <v>8</v>
      </c>
      <c r="E73" s="3">
        <v>46</v>
      </c>
      <c r="F73" s="3">
        <v>5901</v>
      </c>
      <c r="G73" s="3" t="s">
        <v>1396</v>
      </c>
      <c r="H73" s="3">
        <v>32150</v>
      </c>
      <c r="I73" s="3" t="s">
        <v>1401</v>
      </c>
      <c r="J73" s="3" t="s">
        <v>137</v>
      </c>
      <c r="K73" s="4" t="s">
        <v>1302</v>
      </c>
      <c r="L73" s="3">
        <v>139941.84599999999</v>
      </c>
      <c r="M73" s="3">
        <v>20670</v>
      </c>
      <c r="N73" s="3">
        <v>2</v>
      </c>
      <c r="O73" s="3" t="s">
        <v>1373</v>
      </c>
      <c r="P73" s="3" t="s">
        <v>188</v>
      </c>
    </row>
    <row r="74" spans="1:16" ht="14.25" customHeight="1" x14ac:dyDescent="0.3">
      <c r="A74" s="3">
        <v>20479595276</v>
      </c>
      <c r="B74" s="3">
        <v>32163</v>
      </c>
      <c r="C74" s="3">
        <v>2025</v>
      </c>
      <c r="D74" s="3">
        <v>8</v>
      </c>
      <c r="E74" s="3">
        <v>46</v>
      </c>
      <c r="F74" s="3">
        <v>5901</v>
      </c>
      <c r="G74" s="3" t="s">
        <v>262</v>
      </c>
      <c r="H74" s="3">
        <v>32163</v>
      </c>
      <c r="I74" s="3" t="s">
        <v>1413</v>
      </c>
      <c r="J74" s="3" t="s">
        <v>137</v>
      </c>
      <c r="K74" s="4" t="s">
        <v>1340</v>
      </c>
      <c r="L74" s="3">
        <v>124368.647</v>
      </c>
      <c r="M74" s="3">
        <v>18975</v>
      </c>
      <c r="N74" s="3">
        <v>2</v>
      </c>
      <c r="O74" s="3" t="s">
        <v>1373</v>
      </c>
      <c r="P74" s="3" t="s">
        <v>188</v>
      </c>
    </row>
    <row r="75" spans="1:16" ht="14.25" customHeight="1" x14ac:dyDescent="0.3">
      <c r="A75" s="3">
        <v>20479595276</v>
      </c>
      <c r="B75" s="3">
        <v>32253</v>
      </c>
      <c r="C75" s="3">
        <v>2025</v>
      </c>
      <c r="D75" s="3">
        <v>8</v>
      </c>
      <c r="E75" s="3">
        <v>46</v>
      </c>
      <c r="F75" s="3">
        <v>5901</v>
      </c>
      <c r="G75" s="3" t="s">
        <v>262</v>
      </c>
      <c r="H75" s="3">
        <v>32253</v>
      </c>
      <c r="I75" s="3" t="s">
        <v>1413</v>
      </c>
      <c r="J75" s="3" t="s">
        <v>137</v>
      </c>
      <c r="K75" s="4" t="s">
        <v>1394</v>
      </c>
      <c r="L75" s="3">
        <v>124368.64</v>
      </c>
      <c r="M75" s="3">
        <v>18975</v>
      </c>
      <c r="N75" s="3">
        <v>2</v>
      </c>
      <c r="O75" s="3" t="s">
        <v>1373</v>
      </c>
      <c r="P75" s="3" t="s">
        <v>188</v>
      </c>
    </row>
    <row r="76" spans="1:16" ht="14.25" customHeight="1" x14ac:dyDescent="0.3">
      <c r="A76" s="3">
        <v>20479595276</v>
      </c>
      <c r="B76" s="3">
        <v>29699</v>
      </c>
      <c r="C76" s="3">
        <v>2025</v>
      </c>
      <c r="D76" s="3">
        <v>8</v>
      </c>
      <c r="E76" s="3">
        <v>46</v>
      </c>
      <c r="F76" s="3">
        <v>5901</v>
      </c>
      <c r="G76" s="3" t="s">
        <v>302</v>
      </c>
      <c r="H76" s="3">
        <v>29699</v>
      </c>
      <c r="I76" s="3" t="s">
        <v>1397</v>
      </c>
      <c r="J76" s="3" t="s">
        <v>137</v>
      </c>
      <c r="K76" s="4" t="s">
        <v>1138</v>
      </c>
      <c r="L76" s="3">
        <v>125650.26</v>
      </c>
      <c r="M76" s="3">
        <v>19320</v>
      </c>
      <c r="N76" s="3">
        <v>2</v>
      </c>
      <c r="O76" s="3" t="s">
        <v>1373</v>
      </c>
      <c r="P76" s="3" t="s">
        <v>188</v>
      </c>
    </row>
    <row r="77" spans="1:16" ht="14.25" customHeight="1" x14ac:dyDescent="0.3">
      <c r="A77" s="3">
        <v>20479595276</v>
      </c>
      <c r="B77" s="3">
        <v>35747</v>
      </c>
      <c r="C77" s="3">
        <v>2025</v>
      </c>
      <c r="D77" s="3">
        <v>9</v>
      </c>
      <c r="E77" s="3">
        <v>46</v>
      </c>
      <c r="F77" s="3">
        <v>5901</v>
      </c>
      <c r="G77" s="3" t="s">
        <v>302</v>
      </c>
      <c r="H77" s="3">
        <v>35747</v>
      </c>
      <c r="I77" s="3" t="s">
        <v>1448</v>
      </c>
      <c r="J77" s="3" t="s">
        <v>137</v>
      </c>
      <c r="K77" s="4" t="s">
        <v>1449</v>
      </c>
      <c r="L77" s="3">
        <v>170884.35</v>
      </c>
      <c r="M77" s="3">
        <v>19320</v>
      </c>
      <c r="N77" s="3">
        <v>2</v>
      </c>
      <c r="O77" s="3" t="s">
        <v>1373</v>
      </c>
      <c r="P77" s="3" t="s">
        <v>188</v>
      </c>
    </row>
    <row r="78" spans="1:16" ht="14.25" customHeight="1" x14ac:dyDescent="0.3">
      <c r="A78" s="3">
        <v>20479595276</v>
      </c>
      <c r="B78" s="3">
        <v>35915</v>
      </c>
      <c r="C78" s="3">
        <v>2025</v>
      </c>
      <c r="D78" s="3">
        <v>9</v>
      </c>
      <c r="E78" s="3">
        <v>46</v>
      </c>
      <c r="F78" s="3">
        <v>7620</v>
      </c>
      <c r="G78" s="3" t="s">
        <v>302</v>
      </c>
      <c r="H78" s="3">
        <v>35915</v>
      </c>
      <c r="I78" s="3" t="s">
        <v>1074</v>
      </c>
      <c r="J78" s="3" t="s">
        <v>137</v>
      </c>
      <c r="K78" s="4" t="s">
        <v>1460</v>
      </c>
      <c r="L78" s="3">
        <v>177789.02</v>
      </c>
      <c r="M78" s="3">
        <v>18975</v>
      </c>
      <c r="N78" s="3">
        <v>2</v>
      </c>
      <c r="O78" s="3" t="s">
        <v>1373</v>
      </c>
      <c r="P78" s="3" t="s">
        <v>188</v>
      </c>
    </row>
    <row r="79" spans="1:16" ht="14.25" customHeight="1" x14ac:dyDescent="0.3">
      <c r="A79" s="3">
        <v>20479595276</v>
      </c>
      <c r="B79" s="3">
        <v>35916</v>
      </c>
      <c r="C79" s="3">
        <v>2025</v>
      </c>
      <c r="D79" s="3">
        <v>9</v>
      </c>
      <c r="E79" s="3">
        <v>46</v>
      </c>
      <c r="F79" s="3">
        <v>7620</v>
      </c>
      <c r="G79" s="3" t="s">
        <v>302</v>
      </c>
      <c r="H79" s="3">
        <v>35916</v>
      </c>
      <c r="I79" s="3" t="s">
        <v>1074</v>
      </c>
      <c r="J79" s="3" t="s">
        <v>137</v>
      </c>
      <c r="K79" s="4" t="s">
        <v>1468</v>
      </c>
      <c r="L79" s="3">
        <v>177789.02</v>
      </c>
      <c r="M79" s="3">
        <v>18975</v>
      </c>
      <c r="N79" s="3">
        <v>2</v>
      </c>
      <c r="O79" s="3" t="s">
        <v>1373</v>
      </c>
      <c r="P79" s="3" t="s">
        <v>188</v>
      </c>
    </row>
    <row r="80" spans="1:16" ht="14.25" customHeight="1" x14ac:dyDescent="0.3">
      <c r="A80" s="3">
        <v>20479595276</v>
      </c>
      <c r="B80" s="3">
        <v>32161</v>
      </c>
      <c r="C80" s="3">
        <v>2025</v>
      </c>
      <c r="D80" s="3">
        <v>9</v>
      </c>
      <c r="E80" s="3">
        <v>46</v>
      </c>
      <c r="F80" s="3">
        <v>5901</v>
      </c>
      <c r="G80" s="3" t="s">
        <v>262</v>
      </c>
      <c r="H80" s="3">
        <v>32161</v>
      </c>
      <c r="I80" s="3" t="s">
        <v>1448</v>
      </c>
      <c r="J80" s="3" t="s">
        <v>137</v>
      </c>
      <c r="K80" s="4" t="s">
        <v>1322</v>
      </c>
      <c r="L80" s="3">
        <v>172489.66</v>
      </c>
      <c r="M80" s="3">
        <v>20000</v>
      </c>
      <c r="N80" s="3">
        <v>2</v>
      </c>
      <c r="O80" s="3" t="s">
        <v>1373</v>
      </c>
      <c r="P80" s="3" t="s">
        <v>188</v>
      </c>
    </row>
    <row r="81" spans="1:16" ht="14.25" customHeight="1" x14ac:dyDescent="0.3">
      <c r="A81" s="3">
        <v>20479595276</v>
      </c>
      <c r="B81" s="3">
        <v>39351</v>
      </c>
      <c r="C81" s="3">
        <v>2025</v>
      </c>
      <c r="D81" s="3">
        <v>10</v>
      </c>
      <c r="E81" s="3">
        <v>46</v>
      </c>
      <c r="F81" s="3">
        <v>5901</v>
      </c>
      <c r="G81" s="3" t="s">
        <v>432</v>
      </c>
      <c r="H81" s="3">
        <v>39351</v>
      </c>
      <c r="I81" s="3" t="s">
        <v>1126</v>
      </c>
      <c r="J81" s="3" t="s">
        <v>137</v>
      </c>
      <c r="K81" s="4" t="s">
        <v>1487</v>
      </c>
      <c r="L81" s="3">
        <v>156253.43</v>
      </c>
      <c r="M81" s="3">
        <v>3000</v>
      </c>
      <c r="N81" s="3">
        <v>2</v>
      </c>
      <c r="O81" s="3" t="s">
        <v>1373</v>
      </c>
      <c r="P81" s="3" t="s">
        <v>188</v>
      </c>
    </row>
    <row r="82" spans="1:16" ht="14.25" customHeight="1" x14ac:dyDescent="0.3">
      <c r="A82" s="3">
        <v>20479595276</v>
      </c>
      <c r="B82" s="3">
        <v>39360</v>
      </c>
      <c r="C82" s="3">
        <v>2025</v>
      </c>
      <c r="D82" s="3">
        <v>10</v>
      </c>
      <c r="E82" s="3">
        <v>46</v>
      </c>
      <c r="F82" s="3">
        <v>5901</v>
      </c>
      <c r="G82" s="3" t="s">
        <v>432</v>
      </c>
      <c r="H82" s="3">
        <v>39360</v>
      </c>
      <c r="I82" s="3" t="s">
        <v>1126</v>
      </c>
      <c r="J82" s="3" t="s">
        <v>137</v>
      </c>
      <c r="K82" s="4" t="s">
        <v>1503</v>
      </c>
      <c r="L82" s="3">
        <v>313746.98</v>
      </c>
      <c r="M82" s="3">
        <v>37950</v>
      </c>
      <c r="N82" s="3">
        <v>2</v>
      </c>
      <c r="O82" s="3" t="s">
        <v>1373</v>
      </c>
      <c r="P82" s="3" t="s">
        <v>188</v>
      </c>
    </row>
    <row r="83" spans="1:16" ht="14.25" customHeight="1" x14ac:dyDescent="0.3">
      <c r="A83" s="3">
        <v>20479595276</v>
      </c>
      <c r="B83" s="3">
        <v>48083</v>
      </c>
      <c r="C83" s="3">
        <v>2025</v>
      </c>
      <c r="D83" s="3">
        <v>11</v>
      </c>
      <c r="E83" s="3">
        <v>46</v>
      </c>
      <c r="F83" s="3">
        <v>5901</v>
      </c>
      <c r="G83" s="3" t="s">
        <v>432</v>
      </c>
      <c r="H83" s="3">
        <v>48083</v>
      </c>
      <c r="I83" s="3" t="s">
        <v>1509</v>
      </c>
      <c r="J83" s="3" t="s">
        <v>137</v>
      </c>
      <c r="K83" s="4" t="s">
        <v>1510</v>
      </c>
      <c r="L83" s="3">
        <v>313746.98</v>
      </c>
      <c r="M83" s="3">
        <v>37950</v>
      </c>
      <c r="N83" s="3">
        <v>2</v>
      </c>
      <c r="O83" s="3" t="s">
        <v>1373</v>
      </c>
      <c r="P83" s="3" t="s">
        <v>188</v>
      </c>
    </row>
    <row r="84" spans="1:16" ht="14.25" customHeight="1" x14ac:dyDescent="0.3">
      <c r="A84" s="3">
        <v>20479595276</v>
      </c>
      <c r="B84" s="3">
        <v>48084</v>
      </c>
      <c r="C84" s="3">
        <v>2025</v>
      </c>
      <c r="D84" s="3">
        <v>11</v>
      </c>
      <c r="E84" s="3">
        <v>46</v>
      </c>
      <c r="F84" s="3">
        <v>5901</v>
      </c>
      <c r="G84" s="3" t="s">
        <v>432</v>
      </c>
      <c r="H84" s="3">
        <v>48084</v>
      </c>
      <c r="I84" s="3" t="s">
        <v>1509</v>
      </c>
      <c r="J84" s="3" t="s">
        <v>137</v>
      </c>
      <c r="K84" s="4" t="s">
        <v>1521</v>
      </c>
      <c r="L84" s="3">
        <v>313746.98</v>
      </c>
      <c r="M84" s="3">
        <v>37950</v>
      </c>
      <c r="N84" s="3">
        <v>2</v>
      </c>
      <c r="O84" s="3" t="s">
        <v>1373</v>
      </c>
      <c r="P84" s="3" t="s">
        <v>188</v>
      </c>
    </row>
    <row r="85" spans="1:16" ht="14.25" customHeight="1" x14ac:dyDescent="0.3">
      <c r="A85" s="3">
        <v>20479595276</v>
      </c>
      <c r="B85" s="3">
        <v>2506</v>
      </c>
      <c r="C85" s="3">
        <v>2024</v>
      </c>
      <c r="D85" s="3">
        <v>1</v>
      </c>
      <c r="E85" s="3">
        <v>118</v>
      </c>
      <c r="F85" s="3">
        <v>5901</v>
      </c>
      <c r="G85" s="3" t="s">
        <v>1524</v>
      </c>
      <c r="H85" s="3">
        <v>2506</v>
      </c>
      <c r="I85" s="3" t="s">
        <v>1526</v>
      </c>
      <c r="J85" s="3" t="s">
        <v>137</v>
      </c>
      <c r="K85" s="4" t="s">
        <v>338</v>
      </c>
      <c r="L85" s="3">
        <v>12592.5</v>
      </c>
    </row>
    <row r="86" spans="1:16" ht="14.25" customHeight="1" x14ac:dyDescent="0.3">
      <c r="A86" s="3">
        <v>20479595276</v>
      </c>
      <c r="B86" s="3">
        <v>9186</v>
      </c>
      <c r="C86" s="3">
        <v>2024</v>
      </c>
      <c r="D86" s="3">
        <v>1</v>
      </c>
      <c r="E86" s="3">
        <v>118</v>
      </c>
      <c r="F86" s="3">
        <v>5901</v>
      </c>
      <c r="G86" s="3" t="s">
        <v>302</v>
      </c>
      <c r="H86" s="3">
        <v>9186</v>
      </c>
      <c r="I86" s="3" t="s">
        <v>363</v>
      </c>
      <c r="J86" s="3" t="s">
        <v>137</v>
      </c>
      <c r="K86" s="4" t="s">
        <v>472</v>
      </c>
      <c r="L86" s="3">
        <v>7392.98</v>
      </c>
    </row>
    <row r="87" spans="1:16" ht="14.25" customHeight="1" x14ac:dyDescent="0.3">
      <c r="A87" s="3">
        <v>20479595276</v>
      </c>
      <c r="B87" s="3">
        <v>3491</v>
      </c>
      <c r="C87" s="3">
        <v>2024</v>
      </c>
      <c r="D87" s="3">
        <v>2</v>
      </c>
      <c r="E87" s="3">
        <v>46</v>
      </c>
      <c r="F87" s="3">
        <v>5901</v>
      </c>
      <c r="G87" s="3" t="s">
        <v>432</v>
      </c>
      <c r="H87" s="3">
        <v>3491</v>
      </c>
      <c r="I87" s="3" t="s">
        <v>1558</v>
      </c>
      <c r="J87" s="3" t="s">
        <v>137</v>
      </c>
      <c r="K87" s="4" t="s">
        <v>369</v>
      </c>
      <c r="L87" s="3">
        <v>338846.73</v>
      </c>
    </row>
    <row r="88" spans="1:16" ht="14.25" customHeight="1" x14ac:dyDescent="0.3">
      <c r="A88" s="3">
        <v>20479595276</v>
      </c>
      <c r="B88" s="3">
        <v>18177</v>
      </c>
      <c r="C88" s="3">
        <v>2024</v>
      </c>
      <c r="D88" s="3">
        <v>7</v>
      </c>
      <c r="E88" s="3">
        <v>46</v>
      </c>
      <c r="F88" s="3">
        <v>5901</v>
      </c>
      <c r="G88" s="3" t="s">
        <v>265</v>
      </c>
      <c r="H88" s="3">
        <v>18177</v>
      </c>
      <c r="I88" s="3" t="s">
        <v>1565</v>
      </c>
      <c r="J88" s="3" t="s">
        <v>137</v>
      </c>
      <c r="K88" s="4" t="s">
        <v>613</v>
      </c>
      <c r="L88" s="3">
        <v>108612.94</v>
      </c>
    </row>
    <row r="89" spans="1:16" ht="14.25" customHeight="1" x14ac:dyDescent="0.3">
      <c r="A89" s="3">
        <v>20479595276</v>
      </c>
      <c r="B89" s="3">
        <v>19072</v>
      </c>
      <c r="C89" s="3">
        <v>2024</v>
      </c>
      <c r="D89" s="3">
        <v>7</v>
      </c>
      <c r="E89" s="3">
        <v>46</v>
      </c>
      <c r="F89" s="3">
        <v>5901</v>
      </c>
      <c r="G89" s="3" t="s">
        <v>340</v>
      </c>
      <c r="H89" s="3">
        <v>19072</v>
      </c>
      <c r="I89" s="3" t="s">
        <v>1575</v>
      </c>
      <c r="J89" s="3" t="s">
        <v>623</v>
      </c>
      <c r="K89" s="4" t="s">
        <v>627</v>
      </c>
      <c r="L89" s="3">
        <v>325058.43</v>
      </c>
    </row>
    <row r="90" spans="1:16" ht="14.25" customHeight="1" x14ac:dyDescent="0.3">
      <c r="A90" s="3">
        <v>20479595276</v>
      </c>
      <c r="B90" s="3">
        <v>18175</v>
      </c>
      <c r="C90" s="3">
        <v>2024</v>
      </c>
      <c r="D90" s="3">
        <v>7</v>
      </c>
      <c r="E90" s="3">
        <v>46</v>
      </c>
      <c r="F90" s="3">
        <v>5901</v>
      </c>
      <c r="G90" s="3" t="s">
        <v>302</v>
      </c>
      <c r="H90" s="3">
        <v>18175</v>
      </c>
      <c r="I90" s="3" t="s">
        <v>1565</v>
      </c>
      <c r="J90" s="3" t="s">
        <v>137</v>
      </c>
      <c r="K90" s="4" t="s">
        <v>593</v>
      </c>
      <c r="L90" s="3">
        <v>91575.62</v>
      </c>
    </row>
    <row r="91" spans="1:16" ht="14.25" customHeight="1" x14ac:dyDescent="0.3">
      <c r="A91" s="3">
        <v>20479595276</v>
      </c>
      <c r="B91" s="3">
        <v>23861</v>
      </c>
      <c r="C91" s="3">
        <v>2024</v>
      </c>
      <c r="D91" s="3">
        <v>9</v>
      </c>
      <c r="E91" s="3">
        <v>46</v>
      </c>
      <c r="F91" s="3">
        <v>5901</v>
      </c>
      <c r="G91" s="3" t="s">
        <v>1596</v>
      </c>
      <c r="H91" s="3">
        <v>23861</v>
      </c>
      <c r="I91" s="3" t="s">
        <v>1597</v>
      </c>
      <c r="J91" s="3" t="s">
        <v>137</v>
      </c>
      <c r="K91" s="4" t="s">
        <v>839</v>
      </c>
      <c r="L91" s="3">
        <v>112263.8</v>
      </c>
    </row>
    <row r="92" spans="1:16" ht="14.25" customHeight="1" x14ac:dyDescent="0.3">
      <c r="A92" s="3">
        <v>20479595276</v>
      </c>
      <c r="B92" s="3">
        <v>23214</v>
      </c>
      <c r="C92" s="3">
        <v>2024</v>
      </c>
      <c r="D92" s="3">
        <v>9</v>
      </c>
      <c r="E92" s="3">
        <v>46</v>
      </c>
      <c r="F92" s="3">
        <v>5901</v>
      </c>
      <c r="G92" s="3" t="s">
        <v>1396</v>
      </c>
      <c r="H92" s="3">
        <v>23214</v>
      </c>
      <c r="I92" s="3" t="s">
        <v>1603</v>
      </c>
      <c r="J92" s="3" t="s">
        <v>137</v>
      </c>
      <c r="K92" s="4" t="s">
        <v>792</v>
      </c>
      <c r="L92" s="3">
        <v>112263.8</v>
      </c>
    </row>
    <row r="93" spans="1:16" ht="14.25" customHeight="1" x14ac:dyDescent="0.3">
      <c r="A93" s="3">
        <v>20479595276</v>
      </c>
      <c r="B93" s="3">
        <v>24680</v>
      </c>
      <c r="C93" s="3">
        <v>2024</v>
      </c>
      <c r="D93" s="3">
        <v>9</v>
      </c>
      <c r="E93" s="3">
        <v>46</v>
      </c>
      <c r="F93" s="3">
        <v>5901</v>
      </c>
      <c r="G93" s="3" t="s">
        <v>302</v>
      </c>
      <c r="H93" s="3">
        <v>24680</v>
      </c>
      <c r="I93" s="3" t="s">
        <v>1616</v>
      </c>
      <c r="J93" s="3" t="s">
        <v>137</v>
      </c>
      <c r="K93" s="4" t="s">
        <v>870</v>
      </c>
      <c r="L93" s="3">
        <v>103906.38</v>
      </c>
    </row>
    <row r="94" spans="1:16" ht="14.25" customHeight="1" x14ac:dyDescent="0.3">
      <c r="A94" s="3">
        <v>20542209951</v>
      </c>
      <c r="B94" s="3">
        <v>449</v>
      </c>
      <c r="C94" s="3">
        <v>2025</v>
      </c>
      <c r="D94" s="3">
        <v>1</v>
      </c>
      <c r="E94" s="3">
        <v>46</v>
      </c>
      <c r="F94" s="3">
        <v>5901</v>
      </c>
      <c r="G94" s="3" t="s">
        <v>265</v>
      </c>
      <c r="H94" s="3">
        <v>449</v>
      </c>
      <c r="I94" s="3" t="s">
        <v>1625</v>
      </c>
      <c r="J94" s="3" t="s">
        <v>137</v>
      </c>
      <c r="K94" s="4" t="s">
        <v>278</v>
      </c>
      <c r="L94" s="3">
        <v>124241.88</v>
      </c>
      <c r="M94" s="3">
        <v>18975</v>
      </c>
      <c r="N94" s="3">
        <v>2</v>
      </c>
      <c r="O94" s="3" t="s">
        <v>1373</v>
      </c>
      <c r="P94" s="3" t="s">
        <v>188</v>
      </c>
    </row>
    <row r="95" spans="1:16" ht="14.25" customHeight="1" x14ac:dyDescent="0.3">
      <c r="A95" s="3">
        <v>20542209951</v>
      </c>
      <c r="B95" s="3">
        <v>23740</v>
      </c>
      <c r="C95" s="3">
        <v>2025</v>
      </c>
      <c r="D95" s="3">
        <v>6</v>
      </c>
      <c r="E95" s="3">
        <v>46</v>
      </c>
      <c r="F95" s="3">
        <v>5901</v>
      </c>
      <c r="G95" s="3" t="s">
        <v>262</v>
      </c>
      <c r="H95" s="3">
        <v>23740</v>
      </c>
      <c r="I95" s="3" t="s">
        <v>908</v>
      </c>
      <c r="J95" s="3" t="s">
        <v>137</v>
      </c>
      <c r="K95" s="4" t="s">
        <v>809</v>
      </c>
      <c r="L95" s="3">
        <v>346827.67</v>
      </c>
      <c r="M95" s="3">
        <v>20700</v>
      </c>
      <c r="N95" s="3">
        <v>2</v>
      </c>
      <c r="O95" s="3" t="s">
        <v>1373</v>
      </c>
      <c r="P95" s="3" t="s">
        <v>188</v>
      </c>
    </row>
    <row r="96" spans="1:16" ht="14.25" customHeight="1" x14ac:dyDescent="0.3">
      <c r="A96" s="3">
        <v>20542209951</v>
      </c>
      <c r="B96" s="3">
        <v>23741</v>
      </c>
      <c r="C96" s="3">
        <v>2025</v>
      </c>
      <c r="D96" s="3">
        <v>6</v>
      </c>
      <c r="E96" s="3">
        <v>46</v>
      </c>
      <c r="F96" s="3">
        <v>5901</v>
      </c>
      <c r="G96" s="3" t="s">
        <v>262</v>
      </c>
      <c r="H96" s="3">
        <v>23741</v>
      </c>
      <c r="I96" s="3" t="s">
        <v>908</v>
      </c>
      <c r="J96" s="3" t="s">
        <v>137</v>
      </c>
      <c r="K96" s="4" t="s">
        <v>819</v>
      </c>
      <c r="L96" s="3">
        <v>346827.67</v>
      </c>
      <c r="M96" s="3">
        <v>20700</v>
      </c>
      <c r="N96" s="3">
        <v>2</v>
      </c>
      <c r="O96" s="3" t="s">
        <v>1373</v>
      </c>
      <c r="P96" s="3" t="s">
        <v>188</v>
      </c>
    </row>
    <row r="97" spans="1:16" ht="14.25" customHeight="1" x14ac:dyDescent="0.3">
      <c r="A97" s="3">
        <v>20542209951</v>
      </c>
      <c r="B97" s="3">
        <v>25700</v>
      </c>
      <c r="C97" s="3">
        <v>2025</v>
      </c>
      <c r="D97" s="3">
        <v>7</v>
      </c>
      <c r="E97" s="3">
        <v>46</v>
      </c>
      <c r="F97" s="3">
        <v>5901</v>
      </c>
      <c r="G97" s="3" t="s">
        <v>1655</v>
      </c>
      <c r="H97" s="3">
        <v>25700</v>
      </c>
      <c r="I97" s="3" t="s">
        <v>1016</v>
      </c>
      <c r="J97" s="3" t="s">
        <v>137</v>
      </c>
      <c r="K97" s="4" t="s">
        <v>998</v>
      </c>
      <c r="L97" s="3">
        <v>154779.47700000001</v>
      </c>
      <c r="M97" s="3">
        <v>18975</v>
      </c>
      <c r="N97" s="3">
        <v>2</v>
      </c>
      <c r="O97" s="3" t="s">
        <v>1373</v>
      </c>
      <c r="P97" s="3" t="s">
        <v>188</v>
      </c>
    </row>
    <row r="98" spans="1:16" ht="14.25" customHeight="1" x14ac:dyDescent="0.3">
      <c r="A98" s="3">
        <v>20542209951</v>
      </c>
      <c r="B98" s="3">
        <v>27028</v>
      </c>
      <c r="C98" s="3">
        <v>2025</v>
      </c>
      <c r="D98" s="3">
        <v>7</v>
      </c>
      <c r="E98" s="3">
        <v>46</v>
      </c>
      <c r="F98" s="3">
        <v>5901</v>
      </c>
      <c r="G98" s="3" t="s">
        <v>262</v>
      </c>
      <c r="H98" s="3">
        <v>27028</v>
      </c>
      <c r="I98" s="3" t="s">
        <v>1663</v>
      </c>
      <c r="J98" s="3" t="s">
        <v>137</v>
      </c>
      <c r="K98" s="4" t="s">
        <v>1009</v>
      </c>
      <c r="L98" s="3">
        <v>159414.63</v>
      </c>
      <c r="M98" s="3">
        <v>20000</v>
      </c>
      <c r="N98" s="3">
        <v>2</v>
      </c>
      <c r="O98" s="3" t="s">
        <v>1373</v>
      </c>
      <c r="P98" s="3" t="s">
        <v>188</v>
      </c>
    </row>
    <row r="99" spans="1:16" ht="14.25" customHeight="1" x14ac:dyDescent="0.3">
      <c r="A99" s="3">
        <v>20542209951</v>
      </c>
      <c r="B99" s="3">
        <v>25699</v>
      </c>
      <c r="C99" s="3">
        <v>2025</v>
      </c>
      <c r="D99" s="3">
        <v>7</v>
      </c>
      <c r="E99" s="3">
        <v>46</v>
      </c>
      <c r="F99" s="3">
        <v>5901</v>
      </c>
      <c r="G99" s="3" t="s">
        <v>265</v>
      </c>
      <c r="H99" s="3">
        <v>25699</v>
      </c>
      <c r="I99" s="3" t="s">
        <v>1672</v>
      </c>
      <c r="J99" s="3" t="s">
        <v>137</v>
      </c>
      <c r="K99" s="4" t="s">
        <v>947</v>
      </c>
      <c r="L99" s="3">
        <v>159150.93</v>
      </c>
      <c r="M99" s="3">
        <v>18975</v>
      </c>
      <c r="N99" s="3">
        <v>2</v>
      </c>
      <c r="O99" s="3" t="s">
        <v>1373</v>
      </c>
      <c r="P99" s="3" t="s">
        <v>188</v>
      </c>
    </row>
    <row r="100" spans="1:16" ht="14.25" customHeight="1" x14ac:dyDescent="0.3">
      <c r="A100" s="3">
        <v>20542209951</v>
      </c>
      <c r="B100" s="3">
        <v>27035</v>
      </c>
      <c r="C100" s="3">
        <v>2025</v>
      </c>
      <c r="D100" s="3">
        <v>7</v>
      </c>
      <c r="E100" s="3">
        <v>46</v>
      </c>
      <c r="F100" s="3">
        <v>5901</v>
      </c>
      <c r="G100" s="3" t="s">
        <v>1682</v>
      </c>
      <c r="H100" s="3">
        <v>27035</v>
      </c>
      <c r="I100" s="3" t="s">
        <v>1663</v>
      </c>
      <c r="J100" s="3" t="s">
        <v>137</v>
      </c>
      <c r="K100" s="4" t="s">
        <v>1021</v>
      </c>
      <c r="L100" s="3">
        <v>152832.356</v>
      </c>
      <c r="M100" s="3">
        <v>20700</v>
      </c>
      <c r="N100" s="3">
        <v>2</v>
      </c>
      <c r="O100" s="3" t="s">
        <v>1373</v>
      </c>
      <c r="P100" s="3" t="s">
        <v>188</v>
      </c>
    </row>
    <row r="101" spans="1:16" ht="14.25" customHeight="1" x14ac:dyDescent="0.3">
      <c r="A101" s="3">
        <v>20542209951</v>
      </c>
      <c r="B101" s="3">
        <v>31922</v>
      </c>
      <c r="C101" s="3">
        <v>2025</v>
      </c>
      <c r="D101" s="3">
        <v>8</v>
      </c>
      <c r="E101" s="3">
        <v>46</v>
      </c>
      <c r="F101" s="3">
        <v>5901</v>
      </c>
      <c r="G101" s="3" t="s">
        <v>1396</v>
      </c>
      <c r="H101" s="3">
        <v>31922</v>
      </c>
      <c r="I101" s="3" t="s">
        <v>1689</v>
      </c>
      <c r="J101" s="3" t="s">
        <v>137</v>
      </c>
      <c r="K101" s="4" t="s">
        <v>1269</v>
      </c>
      <c r="L101" s="3">
        <v>134623.9</v>
      </c>
      <c r="M101" s="3">
        <v>20700</v>
      </c>
      <c r="N101" s="3">
        <v>2</v>
      </c>
      <c r="O101" s="3" t="s">
        <v>1373</v>
      </c>
      <c r="P101" s="3" t="s">
        <v>188</v>
      </c>
    </row>
    <row r="102" spans="1:16" ht="14.25" customHeight="1" x14ac:dyDescent="0.3">
      <c r="A102" s="3">
        <v>20542209951</v>
      </c>
      <c r="B102" s="3">
        <v>31238</v>
      </c>
      <c r="C102" s="3">
        <v>2025</v>
      </c>
      <c r="D102" s="3">
        <v>8</v>
      </c>
      <c r="E102" s="3">
        <v>46</v>
      </c>
      <c r="F102" s="3">
        <v>5901</v>
      </c>
      <c r="G102" s="3" t="s">
        <v>1655</v>
      </c>
      <c r="H102" s="3">
        <v>31238</v>
      </c>
      <c r="I102" s="3" t="s">
        <v>1250</v>
      </c>
      <c r="J102" s="3" t="s">
        <v>137</v>
      </c>
      <c r="K102" s="4" t="s">
        <v>1137</v>
      </c>
      <c r="L102" s="3">
        <v>287398.21999999997</v>
      </c>
      <c r="M102" s="3">
        <v>18975</v>
      </c>
      <c r="N102" s="3">
        <v>2</v>
      </c>
      <c r="O102" s="3" t="s">
        <v>1373</v>
      </c>
      <c r="P102" s="3" t="s">
        <v>188</v>
      </c>
    </row>
    <row r="103" spans="1:16" ht="14.25" customHeight="1" x14ac:dyDescent="0.3">
      <c r="A103" s="3">
        <v>20542209951</v>
      </c>
      <c r="B103" s="3">
        <v>31527</v>
      </c>
      <c r="C103" s="3">
        <v>2025</v>
      </c>
      <c r="D103" s="3">
        <v>8</v>
      </c>
      <c r="E103" s="3">
        <v>46</v>
      </c>
      <c r="F103" s="3">
        <v>5901</v>
      </c>
      <c r="G103" s="3" t="s">
        <v>1655</v>
      </c>
      <c r="H103" s="3">
        <v>31527</v>
      </c>
      <c r="I103" s="3" t="s">
        <v>1413</v>
      </c>
      <c r="J103" s="3" t="s">
        <v>137</v>
      </c>
      <c r="K103" s="4" t="s">
        <v>1236</v>
      </c>
      <c r="L103" s="3">
        <v>129680.08</v>
      </c>
      <c r="M103" s="3">
        <v>18975</v>
      </c>
      <c r="N103" s="3">
        <v>2</v>
      </c>
      <c r="O103" s="3" t="s">
        <v>1373</v>
      </c>
      <c r="P103" s="3" t="s">
        <v>188</v>
      </c>
    </row>
    <row r="104" spans="1:16" ht="14.25" customHeight="1" x14ac:dyDescent="0.3">
      <c r="A104" s="3">
        <v>20542209951</v>
      </c>
      <c r="B104" s="3">
        <v>31232</v>
      </c>
      <c r="C104" s="3">
        <v>2025</v>
      </c>
      <c r="D104" s="3">
        <v>8</v>
      </c>
      <c r="E104" s="3">
        <v>46</v>
      </c>
      <c r="F104" s="3">
        <v>5901</v>
      </c>
      <c r="G104" s="3" t="s">
        <v>265</v>
      </c>
      <c r="H104" s="3">
        <v>31232</v>
      </c>
      <c r="I104" s="3" t="s">
        <v>1250</v>
      </c>
      <c r="J104" s="3" t="s">
        <v>137</v>
      </c>
      <c r="K104" s="4" t="s">
        <v>1100</v>
      </c>
      <c r="L104" s="3">
        <v>141925.53599999999</v>
      </c>
      <c r="M104" s="3">
        <v>20700</v>
      </c>
      <c r="N104" s="3">
        <v>2</v>
      </c>
      <c r="O104" s="3" t="s">
        <v>1373</v>
      </c>
      <c r="P104" s="3" t="s">
        <v>188</v>
      </c>
    </row>
    <row r="105" spans="1:16" ht="14.25" customHeight="1" x14ac:dyDescent="0.3">
      <c r="A105" s="3">
        <v>20542209951</v>
      </c>
      <c r="B105" s="3">
        <v>31236</v>
      </c>
      <c r="C105" s="3">
        <v>2025</v>
      </c>
      <c r="D105" s="3">
        <v>8</v>
      </c>
      <c r="E105" s="3">
        <v>46</v>
      </c>
      <c r="F105" s="3">
        <v>5901</v>
      </c>
      <c r="G105" s="3" t="s">
        <v>265</v>
      </c>
      <c r="H105" s="3">
        <v>31236</v>
      </c>
      <c r="I105" s="3" t="s">
        <v>1250</v>
      </c>
      <c r="J105" s="3" t="s">
        <v>137</v>
      </c>
      <c r="K105" s="4" t="s">
        <v>1107</v>
      </c>
      <c r="L105" s="3">
        <v>300715</v>
      </c>
      <c r="M105" s="3">
        <v>20700</v>
      </c>
      <c r="N105" s="3">
        <v>2</v>
      </c>
      <c r="O105" s="3" t="s">
        <v>1373</v>
      </c>
      <c r="P105" s="3" t="s">
        <v>188</v>
      </c>
    </row>
    <row r="106" spans="1:16" ht="14.25" customHeight="1" x14ac:dyDescent="0.3">
      <c r="A106" s="3">
        <v>20542209951</v>
      </c>
      <c r="B106" s="3">
        <v>31237</v>
      </c>
      <c r="C106" s="3">
        <v>2025</v>
      </c>
      <c r="D106" s="3">
        <v>8</v>
      </c>
      <c r="E106" s="3">
        <v>46</v>
      </c>
      <c r="F106" s="3">
        <v>5901</v>
      </c>
      <c r="G106" s="3" t="s">
        <v>265</v>
      </c>
      <c r="H106" s="3">
        <v>31237</v>
      </c>
      <c r="I106" s="3" t="s">
        <v>1250</v>
      </c>
      <c r="J106" s="3" t="s">
        <v>137</v>
      </c>
      <c r="K106" s="4" t="s">
        <v>1125</v>
      </c>
      <c r="L106" s="3">
        <v>117527.8</v>
      </c>
    </row>
    <row r="107" spans="1:16" ht="14.25" customHeight="1" x14ac:dyDescent="0.3">
      <c r="A107" s="3">
        <v>20542209951</v>
      </c>
      <c r="B107" s="3">
        <v>31826</v>
      </c>
      <c r="C107" s="3">
        <v>2025</v>
      </c>
      <c r="D107" s="3">
        <v>8</v>
      </c>
      <c r="E107" s="3">
        <v>46</v>
      </c>
      <c r="F107" s="3">
        <v>5901</v>
      </c>
      <c r="G107" s="3" t="s">
        <v>262</v>
      </c>
      <c r="H107" s="3">
        <v>31826</v>
      </c>
      <c r="I107" s="3" t="s">
        <v>1413</v>
      </c>
      <c r="J107" s="3" t="s">
        <v>137</v>
      </c>
      <c r="K107" s="4" t="s">
        <v>1253</v>
      </c>
      <c r="L107" s="3">
        <v>337237.66</v>
      </c>
      <c r="M107" s="3">
        <v>20000</v>
      </c>
      <c r="N107" s="3">
        <v>2</v>
      </c>
      <c r="O107" s="3" t="s">
        <v>1373</v>
      </c>
      <c r="P107" s="3" t="s">
        <v>188</v>
      </c>
    </row>
    <row r="108" spans="1:16" ht="14.25" customHeight="1" x14ac:dyDescent="0.3">
      <c r="A108" s="3">
        <v>20542209951</v>
      </c>
      <c r="B108" s="3">
        <v>33702</v>
      </c>
      <c r="C108" s="3">
        <v>2025</v>
      </c>
      <c r="D108" s="3">
        <v>9</v>
      </c>
      <c r="E108" s="3">
        <v>46</v>
      </c>
      <c r="F108" s="3">
        <v>5901</v>
      </c>
      <c r="G108" s="3" t="s">
        <v>265</v>
      </c>
      <c r="H108" s="3">
        <v>33702</v>
      </c>
      <c r="I108" s="3" t="s">
        <v>1741</v>
      </c>
      <c r="J108" s="3" t="s">
        <v>137</v>
      </c>
      <c r="K108" s="4" t="s">
        <v>1197</v>
      </c>
      <c r="L108" s="3">
        <v>153942.81</v>
      </c>
      <c r="M108" s="3">
        <v>18975</v>
      </c>
      <c r="N108" s="3">
        <v>2</v>
      </c>
      <c r="O108" s="3" t="s">
        <v>1373</v>
      </c>
      <c r="P108" s="3" t="s">
        <v>188</v>
      </c>
    </row>
    <row r="109" spans="1:16" ht="14.25" customHeight="1" x14ac:dyDescent="0.3">
      <c r="A109" s="3">
        <v>20542209951</v>
      </c>
      <c r="B109" s="3">
        <v>36767</v>
      </c>
      <c r="C109" s="3">
        <v>2025</v>
      </c>
      <c r="D109" s="3">
        <v>9</v>
      </c>
      <c r="E109" s="3">
        <v>46</v>
      </c>
      <c r="F109" s="3">
        <v>5901</v>
      </c>
      <c r="G109" s="3" t="s">
        <v>265</v>
      </c>
      <c r="H109" s="3">
        <v>36767</v>
      </c>
      <c r="I109" s="3" t="s">
        <v>1746</v>
      </c>
      <c r="J109" s="3" t="s">
        <v>137</v>
      </c>
      <c r="K109" s="4" t="s">
        <v>1381</v>
      </c>
      <c r="L109" s="3">
        <v>374618.54</v>
      </c>
      <c r="M109" s="3">
        <v>18975</v>
      </c>
      <c r="N109" s="3">
        <v>2</v>
      </c>
      <c r="O109" s="3" t="s">
        <v>1373</v>
      </c>
      <c r="P109" s="3" t="s">
        <v>188</v>
      </c>
    </row>
    <row r="110" spans="1:16" ht="14.25" customHeight="1" x14ac:dyDescent="0.3">
      <c r="A110" s="3">
        <v>20542209951</v>
      </c>
      <c r="B110" s="3">
        <v>36800</v>
      </c>
      <c r="C110" s="3">
        <v>2025</v>
      </c>
      <c r="D110" s="3">
        <v>9</v>
      </c>
      <c r="E110" s="3">
        <v>46</v>
      </c>
      <c r="F110" s="3">
        <v>5901</v>
      </c>
      <c r="G110" s="3" t="s">
        <v>265</v>
      </c>
      <c r="H110" s="3">
        <v>36800</v>
      </c>
      <c r="I110" s="3" t="s">
        <v>1746</v>
      </c>
      <c r="J110" s="3" t="s">
        <v>137</v>
      </c>
      <c r="K110" s="4" t="s">
        <v>1574</v>
      </c>
      <c r="L110" s="3">
        <v>165000</v>
      </c>
      <c r="M110" s="3">
        <v>18975</v>
      </c>
      <c r="N110" s="3">
        <v>2</v>
      </c>
      <c r="O110" s="3" t="s">
        <v>1373</v>
      </c>
      <c r="P110" s="3" t="s">
        <v>188</v>
      </c>
    </row>
    <row r="111" spans="1:16" ht="14.25" customHeight="1" x14ac:dyDescent="0.3">
      <c r="A111" s="3">
        <v>20542209951</v>
      </c>
      <c r="B111" s="3">
        <v>36802</v>
      </c>
      <c r="C111" s="3">
        <v>2025</v>
      </c>
      <c r="D111" s="3">
        <v>9</v>
      </c>
      <c r="E111" s="3">
        <v>46</v>
      </c>
      <c r="F111" s="3">
        <v>5901</v>
      </c>
      <c r="G111" s="3" t="s">
        <v>265</v>
      </c>
      <c r="H111" s="3">
        <v>36802</v>
      </c>
      <c r="I111" s="3" t="s">
        <v>1746</v>
      </c>
      <c r="J111" s="3" t="s">
        <v>137</v>
      </c>
      <c r="K111" s="4" t="s">
        <v>1406</v>
      </c>
      <c r="L111" s="3">
        <v>162309.26999999999</v>
      </c>
      <c r="M111" s="3">
        <v>18975</v>
      </c>
      <c r="N111" s="3">
        <v>2</v>
      </c>
      <c r="O111" s="3" t="s">
        <v>1373</v>
      </c>
      <c r="P111" s="3" t="s">
        <v>188</v>
      </c>
    </row>
    <row r="112" spans="1:16" ht="14.25" customHeight="1" x14ac:dyDescent="0.3">
      <c r="A112" s="3">
        <v>20542209951</v>
      </c>
      <c r="B112" s="3">
        <v>35719</v>
      </c>
      <c r="C112" s="3">
        <v>2025</v>
      </c>
      <c r="D112" s="3">
        <v>9</v>
      </c>
      <c r="E112" s="3">
        <v>46</v>
      </c>
      <c r="F112" s="3">
        <v>5901</v>
      </c>
      <c r="G112" s="3" t="s">
        <v>340</v>
      </c>
      <c r="H112" s="3">
        <v>35719</v>
      </c>
      <c r="I112" s="3" t="s">
        <v>1448</v>
      </c>
      <c r="J112" s="3" t="s">
        <v>137</v>
      </c>
      <c r="K112" s="4" t="s">
        <v>1476</v>
      </c>
      <c r="L112" s="3">
        <v>163944.53</v>
      </c>
      <c r="M112" s="3">
        <v>20700</v>
      </c>
      <c r="N112" s="3">
        <v>2</v>
      </c>
      <c r="O112" s="3" t="s">
        <v>1373</v>
      </c>
      <c r="P112" s="3" t="s">
        <v>188</v>
      </c>
    </row>
    <row r="113" spans="1:16" ht="14.25" customHeight="1" x14ac:dyDescent="0.3">
      <c r="A113" s="3">
        <v>20542209951</v>
      </c>
      <c r="B113" s="3">
        <v>33704</v>
      </c>
      <c r="C113" s="3">
        <v>2025</v>
      </c>
      <c r="D113" s="3">
        <v>9</v>
      </c>
      <c r="E113" s="3">
        <v>46</v>
      </c>
      <c r="F113" s="3">
        <v>5901</v>
      </c>
      <c r="G113" s="3" t="s">
        <v>1655</v>
      </c>
      <c r="H113" s="3">
        <v>33704</v>
      </c>
      <c r="I113" s="3" t="s">
        <v>1741</v>
      </c>
      <c r="J113" s="3" t="s">
        <v>137</v>
      </c>
      <c r="K113" s="4" t="s">
        <v>1213</v>
      </c>
      <c r="L113" s="3">
        <v>352029.1</v>
      </c>
      <c r="M113" s="3">
        <v>18975</v>
      </c>
      <c r="N113" s="3">
        <v>2</v>
      </c>
      <c r="O113" s="3" t="s">
        <v>1373</v>
      </c>
      <c r="P113" s="3" t="s">
        <v>188</v>
      </c>
    </row>
    <row r="114" spans="1:16" ht="14.25" customHeight="1" x14ac:dyDescent="0.3">
      <c r="A114" s="3">
        <v>20542209951</v>
      </c>
      <c r="B114" s="3">
        <v>34697</v>
      </c>
      <c r="C114" s="3">
        <v>2025</v>
      </c>
      <c r="D114" s="3">
        <v>9</v>
      </c>
      <c r="E114" s="3">
        <v>46</v>
      </c>
      <c r="F114" s="3">
        <v>5901</v>
      </c>
      <c r="G114" s="3" t="s">
        <v>1655</v>
      </c>
      <c r="H114" s="3">
        <v>34697</v>
      </c>
      <c r="I114" s="3" t="s">
        <v>1792</v>
      </c>
      <c r="J114" s="3" t="s">
        <v>137</v>
      </c>
      <c r="K114" s="4" t="s">
        <v>1435</v>
      </c>
      <c r="L114" s="3">
        <v>139301.51</v>
      </c>
      <c r="M114" s="3">
        <v>18975</v>
      </c>
      <c r="N114" s="3">
        <v>2</v>
      </c>
      <c r="O114" s="3" t="s">
        <v>1373</v>
      </c>
      <c r="P114" s="3" t="s">
        <v>188</v>
      </c>
    </row>
    <row r="115" spans="1:16" ht="14.25" customHeight="1" x14ac:dyDescent="0.3">
      <c r="A115" s="3">
        <v>20542209951</v>
      </c>
      <c r="B115" s="3">
        <v>37239</v>
      </c>
      <c r="C115" s="3">
        <v>2025</v>
      </c>
      <c r="D115" s="3">
        <v>9</v>
      </c>
      <c r="E115" s="3">
        <v>46</v>
      </c>
      <c r="F115" s="3">
        <v>5901</v>
      </c>
      <c r="G115" s="3" t="s">
        <v>1655</v>
      </c>
      <c r="H115" s="3">
        <v>37239</v>
      </c>
      <c r="I115" s="3" t="s">
        <v>1746</v>
      </c>
      <c r="J115" s="3" t="s">
        <v>137</v>
      </c>
      <c r="K115" s="4" t="s">
        <v>1615</v>
      </c>
      <c r="L115" s="3">
        <v>157080.23000000001</v>
      </c>
      <c r="M115" s="3">
        <v>18975</v>
      </c>
      <c r="N115" s="3">
        <v>2</v>
      </c>
      <c r="O115" s="3" t="s">
        <v>1373</v>
      </c>
      <c r="P115" s="3" t="s">
        <v>188</v>
      </c>
    </row>
    <row r="116" spans="1:16" ht="14.25" customHeight="1" x14ac:dyDescent="0.3">
      <c r="A116" s="3">
        <v>20542209951</v>
      </c>
      <c r="B116" s="3">
        <v>37245</v>
      </c>
      <c r="C116" s="3">
        <v>2025</v>
      </c>
      <c r="D116" s="3">
        <v>9</v>
      </c>
      <c r="E116" s="3">
        <v>46</v>
      </c>
      <c r="F116" s="3">
        <v>5901</v>
      </c>
      <c r="G116" s="3" t="s">
        <v>1655</v>
      </c>
      <c r="H116" s="3">
        <v>37245</v>
      </c>
      <c r="I116" s="3" t="s">
        <v>1746</v>
      </c>
      <c r="J116" s="3" t="s">
        <v>137</v>
      </c>
      <c r="K116" s="4" t="s">
        <v>1635</v>
      </c>
      <c r="L116" s="3">
        <v>304413.53999999998</v>
      </c>
      <c r="M116" s="3">
        <v>18975</v>
      </c>
      <c r="N116" s="3">
        <v>2</v>
      </c>
      <c r="O116" s="3" t="s">
        <v>1373</v>
      </c>
      <c r="P116" s="3" t="s">
        <v>188</v>
      </c>
    </row>
    <row r="117" spans="1:16" ht="14.25" customHeight="1" x14ac:dyDescent="0.3">
      <c r="A117" s="3">
        <v>20542209951</v>
      </c>
      <c r="B117" s="3">
        <v>34704</v>
      </c>
      <c r="C117" s="3">
        <v>2025</v>
      </c>
      <c r="D117" s="3">
        <v>9</v>
      </c>
      <c r="E117" s="3">
        <v>46</v>
      </c>
      <c r="F117" s="3">
        <v>5901</v>
      </c>
      <c r="G117" s="3" t="s">
        <v>1396</v>
      </c>
      <c r="H117" s="3">
        <v>34704</v>
      </c>
      <c r="I117" s="3" t="s">
        <v>1741</v>
      </c>
      <c r="J117" s="3" t="s">
        <v>137</v>
      </c>
      <c r="K117" s="4" t="s">
        <v>1272</v>
      </c>
      <c r="L117" s="3">
        <v>139141.78</v>
      </c>
      <c r="M117" s="3">
        <v>20700</v>
      </c>
      <c r="N117" s="3">
        <v>2</v>
      </c>
      <c r="O117" s="3" t="s">
        <v>1373</v>
      </c>
      <c r="P117" s="3" t="s">
        <v>188</v>
      </c>
    </row>
    <row r="118" spans="1:16" ht="14.25" customHeight="1" x14ac:dyDescent="0.3">
      <c r="A118" s="3">
        <v>20542209951</v>
      </c>
      <c r="B118" s="3">
        <v>35714</v>
      </c>
      <c r="C118" s="3">
        <v>2025</v>
      </c>
      <c r="D118" s="3">
        <v>9</v>
      </c>
      <c r="E118" s="3">
        <v>46</v>
      </c>
      <c r="F118" s="3">
        <v>5901</v>
      </c>
      <c r="G118" s="3" t="s">
        <v>1396</v>
      </c>
      <c r="H118" s="3">
        <v>35714</v>
      </c>
      <c r="I118" s="3" t="s">
        <v>1448</v>
      </c>
      <c r="J118" s="3" t="s">
        <v>137</v>
      </c>
      <c r="K118" s="4" t="s">
        <v>1466</v>
      </c>
      <c r="L118" s="3">
        <v>155159.75</v>
      </c>
      <c r="M118" s="3">
        <v>20700</v>
      </c>
      <c r="N118" s="3">
        <v>2</v>
      </c>
      <c r="O118" s="3" t="s">
        <v>1373</v>
      </c>
      <c r="P118" s="3" t="s">
        <v>188</v>
      </c>
    </row>
    <row r="119" spans="1:16" ht="14.25" customHeight="1" x14ac:dyDescent="0.3">
      <c r="A119" s="3">
        <v>20542209951</v>
      </c>
      <c r="B119" s="3">
        <v>41719</v>
      </c>
      <c r="C119" s="3">
        <v>2025</v>
      </c>
      <c r="D119" s="3">
        <v>10</v>
      </c>
      <c r="E119" s="3">
        <v>46</v>
      </c>
      <c r="F119" s="3">
        <v>5901</v>
      </c>
      <c r="G119" s="3" t="s">
        <v>302</v>
      </c>
      <c r="H119" s="3">
        <v>41719</v>
      </c>
      <c r="I119" s="3" t="s">
        <v>1838</v>
      </c>
      <c r="J119" s="3" t="s">
        <v>137</v>
      </c>
      <c r="K119" s="4" t="s">
        <v>1765</v>
      </c>
      <c r="L119" s="3">
        <v>180777.2</v>
      </c>
      <c r="M119" s="3">
        <v>20000</v>
      </c>
      <c r="N119" s="3">
        <v>2</v>
      </c>
      <c r="O119" s="3" t="s">
        <v>1373</v>
      </c>
      <c r="P119" s="3" t="s">
        <v>188</v>
      </c>
    </row>
    <row r="120" spans="1:16" ht="14.25" customHeight="1" x14ac:dyDescent="0.3">
      <c r="A120" s="3">
        <v>20542209951</v>
      </c>
      <c r="B120" s="3">
        <v>41726</v>
      </c>
      <c r="C120" s="3">
        <v>2025</v>
      </c>
      <c r="D120" s="3">
        <v>10</v>
      </c>
      <c r="E120" s="3">
        <v>46</v>
      </c>
      <c r="F120" s="3">
        <v>5901</v>
      </c>
      <c r="G120" s="3" t="s">
        <v>302</v>
      </c>
      <c r="H120" s="3">
        <v>41726</v>
      </c>
      <c r="I120" s="3" t="s">
        <v>1838</v>
      </c>
      <c r="J120" s="3" t="s">
        <v>137</v>
      </c>
      <c r="K120" s="4" t="s">
        <v>1777</v>
      </c>
      <c r="L120" s="3">
        <v>178462.37</v>
      </c>
      <c r="M120" s="3">
        <v>20000</v>
      </c>
      <c r="N120" s="3">
        <v>2</v>
      </c>
      <c r="O120" s="3" t="s">
        <v>1373</v>
      </c>
      <c r="P120" s="3" t="s">
        <v>188</v>
      </c>
    </row>
    <row r="121" spans="1:16" ht="14.25" customHeight="1" x14ac:dyDescent="0.3">
      <c r="A121" s="3">
        <v>20542209951</v>
      </c>
      <c r="B121" s="3">
        <v>41694</v>
      </c>
      <c r="C121" s="3">
        <v>2025</v>
      </c>
      <c r="D121" s="3">
        <v>10</v>
      </c>
      <c r="E121" s="3">
        <v>46</v>
      </c>
      <c r="F121" s="3">
        <v>5901</v>
      </c>
      <c r="G121" s="3" t="s">
        <v>265</v>
      </c>
      <c r="H121" s="3">
        <v>41694</v>
      </c>
      <c r="I121" s="3" t="s">
        <v>1857</v>
      </c>
      <c r="J121" s="3" t="s">
        <v>137</v>
      </c>
      <c r="K121" s="4" t="s">
        <v>1754</v>
      </c>
      <c r="L121" s="3">
        <v>167140.89000000001</v>
      </c>
      <c r="M121" s="3">
        <v>5037</v>
      </c>
      <c r="N121" s="3">
        <v>2</v>
      </c>
      <c r="O121" s="3" t="s">
        <v>1373</v>
      </c>
      <c r="P121" s="3" t="s">
        <v>188</v>
      </c>
    </row>
    <row r="122" spans="1:16" ht="14.25" customHeight="1" x14ac:dyDescent="0.3">
      <c r="A122" s="3">
        <v>20542209951</v>
      </c>
      <c r="B122" s="3">
        <v>46287</v>
      </c>
      <c r="C122" s="3">
        <v>2025</v>
      </c>
      <c r="D122" s="3">
        <v>11</v>
      </c>
      <c r="E122" s="3">
        <v>46</v>
      </c>
      <c r="F122" s="3">
        <v>5901</v>
      </c>
      <c r="G122" s="3" t="s">
        <v>474</v>
      </c>
      <c r="H122" s="3">
        <v>46287</v>
      </c>
      <c r="I122" s="3" t="s">
        <v>1871</v>
      </c>
      <c r="J122" s="3" t="s">
        <v>137</v>
      </c>
      <c r="K122" s="4" t="s">
        <v>1821</v>
      </c>
      <c r="L122" s="3">
        <v>177277.5</v>
      </c>
      <c r="M122" s="3">
        <v>20700</v>
      </c>
      <c r="N122" s="3">
        <v>2</v>
      </c>
      <c r="O122" s="3" t="s">
        <v>1373</v>
      </c>
      <c r="P122" s="3" t="s">
        <v>188</v>
      </c>
    </row>
    <row r="123" spans="1:16" ht="14.25" customHeight="1" x14ac:dyDescent="0.3">
      <c r="A123" s="3">
        <v>20542209951</v>
      </c>
      <c r="B123" s="3">
        <v>48189</v>
      </c>
      <c r="C123" s="3">
        <v>2025</v>
      </c>
      <c r="D123" s="3">
        <v>11</v>
      </c>
      <c r="E123" s="3">
        <v>46</v>
      </c>
      <c r="F123" s="3">
        <v>5901</v>
      </c>
      <c r="G123" s="3" t="s">
        <v>1396</v>
      </c>
      <c r="H123" s="3">
        <v>48189</v>
      </c>
      <c r="I123" s="3" t="s">
        <v>1172</v>
      </c>
      <c r="J123" s="3" t="s">
        <v>137</v>
      </c>
      <c r="K123" s="4" t="s">
        <v>1583</v>
      </c>
      <c r="L123" s="3">
        <v>389297.86</v>
      </c>
      <c r="M123" s="3">
        <v>20700</v>
      </c>
      <c r="N123" s="3">
        <v>2</v>
      </c>
      <c r="O123" s="3" t="s">
        <v>1373</v>
      </c>
      <c r="P123" s="3" t="s">
        <v>188</v>
      </c>
    </row>
    <row r="124" spans="1:16" ht="14.25" customHeight="1" x14ac:dyDescent="0.3">
      <c r="A124" s="3">
        <v>20542209951</v>
      </c>
      <c r="B124" s="3">
        <v>50085</v>
      </c>
      <c r="C124" s="3">
        <v>2025</v>
      </c>
      <c r="D124" s="3">
        <v>11</v>
      </c>
      <c r="E124" s="3">
        <v>46</v>
      </c>
      <c r="F124" s="3">
        <v>5901</v>
      </c>
      <c r="G124" s="3" t="s">
        <v>1396</v>
      </c>
      <c r="H124" s="3">
        <v>50085</v>
      </c>
      <c r="I124" s="3" t="s">
        <v>1887</v>
      </c>
      <c r="J124" s="3" t="s">
        <v>137</v>
      </c>
      <c r="K124" s="4" t="s">
        <v>1613</v>
      </c>
      <c r="L124" s="3">
        <v>447740.38</v>
      </c>
      <c r="M124" s="3">
        <v>20700</v>
      </c>
      <c r="N124" s="3">
        <v>2</v>
      </c>
      <c r="O124" s="3" t="s">
        <v>1373</v>
      </c>
      <c r="P124" s="3" t="s">
        <v>188</v>
      </c>
    </row>
    <row r="125" spans="1:16" ht="14.25" customHeight="1" x14ac:dyDescent="0.3">
      <c r="A125" s="3">
        <v>20542209951</v>
      </c>
      <c r="B125" s="3">
        <v>50110</v>
      </c>
      <c r="C125" s="3">
        <v>2025</v>
      </c>
      <c r="D125" s="3">
        <v>11</v>
      </c>
      <c r="E125" s="3">
        <v>46</v>
      </c>
      <c r="F125" s="3">
        <v>5901</v>
      </c>
      <c r="G125" s="3" t="s">
        <v>1396</v>
      </c>
      <c r="H125" s="3">
        <v>50110</v>
      </c>
      <c r="I125" s="3" t="s">
        <v>1894</v>
      </c>
      <c r="J125" s="3" t="s">
        <v>137</v>
      </c>
      <c r="K125" s="4" t="s">
        <v>1633</v>
      </c>
      <c r="L125" s="3">
        <v>190350</v>
      </c>
    </row>
    <row r="126" spans="1:16" ht="14.25" customHeight="1" x14ac:dyDescent="0.3">
      <c r="A126" s="3">
        <v>20542209951</v>
      </c>
      <c r="B126" s="3">
        <v>50160</v>
      </c>
      <c r="C126" s="3">
        <v>2025</v>
      </c>
      <c r="D126" s="3">
        <v>11</v>
      </c>
      <c r="E126" s="3">
        <v>46</v>
      </c>
      <c r="F126" s="3">
        <v>5901</v>
      </c>
      <c r="G126" s="3" t="s">
        <v>1396</v>
      </c>
      <c r="H126" s="3">
        <v>50160</v>
      </c>
      <c r="I126" s="3" t="s">
        <v>1894</v>
      </c>
      <c r="J126" s="3" t="s">
        <v>137</v>
      </c>
      <c r="K126" s="4" t="s">
        <v>1645</v>
      </c>
      <c r="L126" s="3">
        <v>475033.1</v>
      </c>
      <c r="M126" s="3">
        <v>20700</v>
      </c>
      <c r="N126" s="3">
        <v>2</v>
      </c>
      <c r="O126" s="3" t="s">
        <v>1373</v>
      </c>
      <c r="P126" s="3" t="s">
        <v>188</v>
      </c>
    </row>
    <row r="127" spans="1:16" ht="14.25" customHeight="1" x14ac:dyDescent="0.3">
      <c r="A127" s="3">
        <v>20542209951</v>
      </c>
      <c r="B127" s="3">
        <v>50189</v>
      </c>
      <c r="C127" s="3">
        <v>2025</v>
      </c>
      <c r="D127" s="3">
        <v>11</v>
      </c>
      <c r="E127" s="3">
        <v>46</v>
      </c>
      <c r="F127" s="3">
        <v>5901</v>
      </c>
      <c r="G127" s="3" t="s">
        <v>1396</v>
      </c>
      <c r="H127" s="3">
        <v>50189</v>
      </c>
      <c r="I127" s="3" t="s">
        <v>1894</v>
      </c>
      <c r="J127" s="3" t="s">
        <v>137</v>
      </c>
      <c r="K127" s="4" t="s">
        <v>1885</v>
      </c>
      <c r="L127" s="3">
        <v>571050</v>
      </c>
      <c r="M127" s="3">
        <v>20700</v>
      </c>
      <c r="N127" s="3">
        <v>2</v>
      </c>
      <c r="O127" s="3" t="s">
        <v>1373</v>
      </c>
      <c r="P127" s="3" t="s">
        <v>188</v>
      </c>
    </row>
    <row r="128" spans="1:16" ht="14.25" customHeight="1" x14ac:dyDescent="0.3">
      <c r="A128" s="3">
        <v>20542209951</v>
      </c>
      <c r="B128" s="3">
        <v>56247</v>
      </c>
      <c r="C128" s="3">
        <v>2025</v>
      </c>
      <c r="D128" s="3">
        <v>12</v>
      </c>
      <c r="E128" s="3">
        <v>46</v>
      </c>
      <c r="F128" s="3">
        <v>5901</v>
      </c>
      <c r="G128" s="3" t="s">
        <v>1396</v>
      </c>
      <c r="H128" s="3">
        <v>56247</v>
      </c>
      <c r="I128" s="3" t="s">
        <v>1916</v>
      </c>
      <c r="J128" s="3" t="s">
        <v>137</v>
      </c>
      <c r="K128" s="4" t="s">
        <v>1662</v>
      </c>
      <c r="L128" s="3">
        <v>475567.65</v>
      </c>
      <c r="M128" s="3">
        <v>20700</v>
      </c>
      <c r="N128" s="3">
        <v>2</v>
      </c>
      <c r="O128" s="3" t="s">
        <v>1373</v>
      </c>
      <c r="P128" s="3" t="s">
        <v>188</v>
      </c>
    </row>
    <row r="129" spans="1:16" ht="14.25" customHeight="1" x14ac:dyDescent="0.3">
      <c r="A129" s="3">
        <v>20542209951</v>
      </c>
      <c r="B129" s="3">
        <v>64680</v>
      </c>
      <c r="C129" s="3">
        <v>2025</v>
      </c>
      <c r="D129" s="3">
        <v>12</v>
      </c>
      <c r="E129" s="3">
        <v>46</v>
      </c>
      <c r="F129" s="3">
        <v>5901</v>
      </c>
      <c r="G129" s="3" t="s">
        <v>1396</v>
      </c>
      <c r="H129" s="3">
        <v>64680</v>
      </c>
      <c r="I129" s="3" t="s">
        <v>564</v>
      </c>
      <c r="J129" s="3" t="s">
        <v>137</v>
      </c>
      <c r="K129" s="4" t="s">
        <v>1926</v>
      </c>
      <c r="L129" s="3">
        <v>385200</v>
      </c>
      <c r="M129" s="3">
        <v>20700</v>
      </c>
      <c r="N129" s="3">
        <v>2</v>
      </c>
      <c r="O129" s="3" t="s">
        <v>1373</v>
      </c>
      <c r="P129" s="3" t="s">
        <v>188</v>
      </c>
    </row>
    <row r="130" spans="1:16" ht="14.25" customHeight="1" x14ac:dyDescent="0.3">
      <c r="A130" s="3">
        <v>20542209951</v>
      </c>
      <c r="B130" s="3">
        <v>65196</v>
      </c>
      <c r="C130" s="3">
        <v>2025</v>
      </c>
      <c r="D130" s="3">
        <v>12</v>
      </c>
      <c r="E130" s="3">
        <v>46</v>
      </c>
      <c r="F130" s="3">
        <v>5901</v>
      </c>
      <c r="G130" s="3" t="s">
        <v>1396</v>
      </c>
      <c r="H130" s="3">
        <v>65196</v>
      </c>
      <c r="I130" s="3" t="s">
        <v>1933</v>
      </c>
      <c r="J130" s="3" t="s">
        <v>137</v>
      </c>
      <c r="K130" s="4" t="s">
        <v>1681</v>
      </c>
      <c r="L130" s="3">
        <v>435200</v>
      </c>
      <c r="M130" s="3">
        <v>20700</v>
      </c>
      <c r="N130" s="3">
        <v>2</v>
      </c>
      <c r="O130" s="3" t="s">
        <v>1373</v>
      </c>
      <c r="P130" s="3" t="s">
        <v>188</v>
      </c>
    </row>
    <row r="131" spans="1:16" ht="14.25" customHeight="1" x14ac:dyDescent="0.3">
      <c r="A131" s="3">
        <v>20542209951</v>
      </c>
      <c r="B131" s="3">
        <v>65812</v>
      </c>
      <c r="C131" s="3">
        <v>2025</v>
      </c>
      <c r="D131" s="3">
        <v>12</v>
      </c>
      <c r="E131" s="3">
        <v>46</v>
      </c>
      <c r="F131" s="3">
        <v>5901</v>
      </c>
      <c r="G131" s="3" t="s">
        <v>1396</v>
      </c>
      <c r="H131" s="3">
        <v>65812</v>
      </c>
      <c r="I131" s="3" t="s">
        <v>1933</v>
      </c>
      <c r="J131" s="3" t="s">
        <v>137</v>
      </c>
      <c r="K131" s="4" t="s">
        <v>1697</v>
      </c>
      <c r="L131" s="3">
        <v>361323.47</v>
      </c>
      <c r="M131" s="3">
        <v>20700</v>
      </c>
      <c r="N131" s="3">
        <v>2</v>
      </c>
      <c r="O131" s="3" t="s">
        <v>1373</v>
      </c>
      <c r="P131" s="3" t="s">
        <v>188</v>
      </c>
    </row>
    <row r="132" spans="1:16" ht="14.25" customHeight="1" x14ac:dyDescent="0.3">
      <c r="A132" s="3">
        <v>20542209951</v>
      </c>
      <c r="B132" s="3">
        <v>56780</v>
      </c>
      <c r="C132" s="3">
        <v>2025</v>
      </c>
      <c r="D132" s="3">
        <v>12</v>
      </c>
      <c r="E132" s="3">
        <v>46</v>
      </c>
      <c r="F132" s="3">
        <v>5901</v>
      </c>
      <c r="G132" s="3" t="s">
        <v>302</v>
      </c>
      <c r="H132" s="3">
        <v>56780</v>
      </c>
      <c r="I132" s="3" t="s">
        <v>1951</v>
      </c>
      <c r="J132" s="3" t="s">
        <v>137</v>
      </c>
      <c r="K132" s="4" t="s">
        <v>1952</v>
      </c>
      <c r="L132" s="3">
        <v>181085.84</v>
      </c>
      <c r="M132" s="3">
        <v>20000</v>
      </c>
      <c r="N132" s="3">
        <v>2</v>
      </c>
      <c r="O132" s="3" t="s">
        <v>1373</v>
      </c>
      <c r="P132" s="3" t="s">
        <v>188</v>
      </c>
    </row>
    <row r="133" spans="1:16" ht="14.25" customHeight="1" x14ac:dyDescent="0.3">
      <c r="A133" s="3">
        <v>20542209951</v>
      </c>
      <c r="B133" s="3">
        <v>63907</v>
      </c>
      <c r="C133" s="3">
        <v>2025</v>
      </c>
      <c r="D133" s="3">
        <v>12</v>
      </c>
      <c r="E133" s="3">
        <v>46</v>
      </c>
      <c r="F133" s="3">
        <v>5901</v>
      </c>
      <c r="G133" s="3" t="s">
        <v>1655</v>
      </c>
      <c r="H133" s="3">
        <v>63907</v>
      </c>
      <c r="I133" s="3" t="s">
        <v>1960</v>
      </c>
      <c r="J133" s="3" t="s">
        <v>137</v>
      </c>
      <c r="K133" s="4" t="s">
        <v>1961</v>
      </c>
      <c r="L133" s="3">
        <v>182408.6</v>
      </c>
      <c r="M133" s="3">
        <v>20000</v>
      </c>
      <c r="N133" s="3">
        <v>2</v>
      </c>
      <c r="O133" s="3" t="s">
        <v>1373</v>
      </c>
      <c r="P133" s="3" t="s">
        <v>188</v>
      </c>
    </row>
    <row r="134" spans="1:16" ht="14.25" customHeight="1" x14ac:dyDescent="0.3">
      <c r="A134" s="3">
        <v>20542209951</v>
      </c>
      <c r="B134" s="3">
        <v>63895</v>
      </c>
      <c r="C134" s="3">
        <v>2025</v>
      </c>
      <c r="D134" s="3">
        <v>12</v>
      </c>
      <c r="E134" s="3">
        <v>46</v>
      </c>
      <c r="F134" s="3">
        <v>5901</v>
      </c>
      <c r="G134" s="3" t="s">
        <v>1655</v>
      </c>
      <c r="H134" s="3">
        <v>63895</v>
      </c>
      <c r="I134" s="3" t="s">
        <v>1933</v>
      </c>
      <c r="J134" s="3" t="s">
        <v>137</v>
      </c>
      <c r="K134" s="4" t="s">
        <v>1974</v>
      </c>
      <c r="L134" s="3">
        <v>146182.92000000001</v>
      </c>
      <c r="M134" s="3">
        <v>18975</v>
      </c>
      <c r="N134" s="3">
        <v>2</v>
      </c>
      <c r="O134" s="3" t="s">
        <v>1373</v>
      </c>
      <c r="P134" s="3" t="s">
        <v>188</v>
      </c>
    </row>
    <row r="135" spans="1:16" ht="14.25" customHeight="1" x14ac:dyDescent="0.3">
      <c r="A135" s="3">
        <v>20542209951</v>
      </c>
      <c r="B135" s="3">
        <v>57100</v>
      </c>
      <c r="C135" s="3">
        <v>2025</v>
      </c>
      <c r="D135" s="3">
        <v>12</v>
      </c>
      <c r="E135" s="3">
        <v>46</v>
      </c>
      <c r="F135" s="3">
        <v>5901</v>
      </c>
      <c r="G135" s="3" t="s">
        <v>340</v>
      </c>
      <c r="H135" s="3">
        <v>57100</v>
      </c>
      <c r="I135" s="3" t="s">
        <v>1951</v>
      </c>
      <c r="J135" s="3" t="s">
        <v>137</v>
      </c>
      <c r="K135" s="4" t="s">
        <v>1973</v>
      </c>
      <c r="L135" s="3">
        <v>188405.01</v>
      </c>
      <c r="M135" s="3">
        <v>20700</v>
      </c>
      <c r="N135" s="3">
        <v>2</v>
      </c>
      <c r="O135" s="3" t="s">
        <v>1373</v>
      </c>
      <c r="P135" s="3" t="s">
        <v>188</v>
      </c>
    </row>
    <row r="136" spans="1:16" ht="14.25" customHeight="1" x14ac:dyDescent="0.3">
      <c r="A136" s="3">
        <v>20542209951</v>
      </c>
      <c r="B136" s="3">
        <v>59111</v>
      </c>
      <c r="C136" s="3">
        <v>2025</v>
      </c>
      <c r="D136" s="3">
        <v>12</v>
      </c>
      <c r="E136" s="3">
        <v>46</v>
      </c>
      <c r="F136" s="3">
        <v>5901</v>
      </c>
      <c r="G136" s="3" t="s">
        <v>340</v>
      </c>
      <c r="H136" s="3">
        <v>59111</v>
      </c>
      <c r="I136" s="3" t="s">
        <v>1991</v>
      </c>
      <c r="J136" s="3" t="s">
        <v>137</v>
      </c>
      <c r="K136" s="4" t="s">
        <v>1986</v>
      </c>
      <c r="L136" s="3">
        <v>1035006.79</v>
      </c>
      <c r="M136" s="3">
        <v>124200</v>
      </c>
      <c r="N136" s="3">
        <v>2</v>
      </c>
      <c r="O136" s="3" t="s">
        <v>1373</v>
      </c>
      <c r="P136" s="3" t="s">
        <v>188</v>
      </c>
    </row>
    <row r="137" spans="1:16" ht="14.25" customHeight="1" x14ac:dyDescent="0.3">
      <c r="A137" s="3">
        <v>20542209951</v>
      </c>
      <c r="B137" s="3">
        <v>7802</v>
      </c>
      <c r="C137" s="3">
        <v>2026</v>
      </c>
      <c r="D137" s="3">
        <v>2</v>
      </c>
      <c r="E137" s="3">
        <v>46</v>
      </c>
      <c r="F137" s="3">
        <v>5901</v>
      </c>
      <c r="G137" s="3" t="s">
        <v>302</v>
      </c>
      <c r="H137" s="3">
        <v>7802</v>
      </c>
      <c r="I137" s="3" t="s">
        <v>2012</v>
      </c>
      <c r="J137" s="3" t="s">
        <v>137</v>
      </c>
      <c r="K137" s="4" t="s">
        <v>427</v>
      </c>
      <c r="L137" s="3">
        <v>129680.084</v>
      </c>
      <c r="M137" s="3">
        <v>18975</v>
      </c>
      <c r="N137" s="3">
        <v>2</v>
      </c>
      <c r="O137" s="3" t="s">
        <v>1373</v>
      </c>
      <c r="P137" s="3" t="s">
        <v>188</v>
      </c>
    </row>
    <row r="138" spans="1:16" ht="14.25" customHeight="1" x14ac:dyDescent="0.3">
      <c r="A138" s="3">
        <v>20542209951</v>
      </c>
      <c r="B138" s="3">
        <v>7804</v>
      </c>
      <c r="C138" s="3">
        <v>2026</v>
      </c>
      <c r="D138" s="3">
        <v>2</v>
      </c>
      <c r="E138" s="3">
        <v>46</v>
      </c>
      <c r="F138" s="3">
        <v>5901</v>
      </c>
      <c r="G138" s="3" t="s">
        <v>302</v>
      </c>
      <c r="H138" s="3">
        <v>7804</v>
      </c>
      <c r="I138" s="3" t="s">
        <v>2012</v>
      </c>
      <c r="J138" s="3" t="s">
        <v>137</v>
      </c>
      <c r="K138" s="4" t="s">
        <v>441</v>
      </c>
      <c r="L138" s="3">
        <v>129680.09</v>
      </c>
      <c r="M138" s="3">
        <v>18975</v>
      </c>
      <c r="N138" s="3">
        <v>2</v>
      </c>
      <c r="O138" s="3" t="s">
        <v>1373</v>
      </c>
      <c r="P138" s="3" t="s">
        <v>188</v>
      </c>
    </row>
    <row r="139" spans="1:16" ht="14.25" customHeight="1" x14ac:dyDescent="0.3">
      <c r="A139" s="3">
        <v>20542209951</v>
      </c>
      <c r="B139" s="3">
        <v>18383</v>
      </c>
      <c r="C139" s="3">
        <v>2026</v>
      </c>
      <c r="D139" s="3">
        <v>5</v>
      </c>
      <c r="E139" s="3">
        <v>46</v>
      </c>
      <c r="F139" s="3">
        <v>5901</v>
      </c>
      <c r="G139" s="3" t="s">
        <v>265</v>
      </c>
      <c r="H139" s="3">
        <v>18383</v>
      </c>
      <c r="I139" s="3" t="s">
        <v>2041</v>
      </c>
      <c r="J139" s="3" t="s">
        <v>137</v>
      </c>
      <c r="K139" s="4" t="s">
        <v>777</v>
      </c>
      <c r="L139" s="3">
        <v>134415</v>
      </c>
      <c r="M139" s="3">
        <v>20690</v>
      </c>
      <c r="N139" s="3">
        <v>2</v>
      </c>
      <c r="O139" s="3" t="s">
        <v>1373</v>
      </c>
      <c r="P139" s="3" t="s">
        <v>188</v>
      </c>
    </row>
    <row r="140" spans="1:16" ht="14.25" customHeight="1" x14ac:dyDescent="0.3">
      <c r="A140" s="3">
        <v>20542264544</v>
      </c>
      <c r="B140" s="3">
        <v>31934</v>
      </c>
      <c r="C140" s="3">
        <v>2025</v>
      </c>
      <c r="D140" s="3">
        <v>8</v>
      </c>
      <c r="E140" s="3">
        <v>46</v>
      </c>
      <c r="F140" s="3">
        <v>7620</v>
      </c>
      <c r="G140" s="3" t="s">
        <v>265</v>
      </c>
      <c r="H140" s="3">
        <v>31934</v>
      </c>
      <c r="I140" s="3" t="s">
        <v>1413</v>
      </c>
      <c r="J140" s="3" t="s">
        <v>623</v>
      </c>
      <c r="K140" s="4" t="s">
        <v>1282</v>
      </c>
      <c r="L140" s="3">
        <v>118803.702</v>
      </c>
      <c r="M140" s="3">
        <v>18975</v>
      </c>
      <c r="N140" s="3">
        <v>2</v>
      </c>
      <c r="O140" s="3" t="s">
        <v>1373</v>
      </c>
      <c r="P140" s="3" t="s">
        <v>188</v>
      </c>
    </row>
    <row r="141" spans="1:16" ht="14.25" customHeight="1" x14ac:dyDescent="0.3">
      <c r="A141" s="3">
        <v>20542264544</v>
      </c>
      <c r="B141" s="3">
        <v>34410</v>
      </c>
      <c r="C141" s="3">
        <v>2025</v>
      </c>
      <c r="D141" s="3">
        <v>9</v>
      </c>
      <c r="E141" s="3">
        <v>46</v>
      </c>
      <c r="F141" s="3">
        <v>7620</v>
      </c>
      <c r="G141" s="3" t="s">
        <v>265</v>
      </c>
      <c r="H141" s="3">
        <v>34410</v>
      </c>
      <c r="I141" s="3" t="s">
        <v>1741</v>
      </c>
      <c r="J141" s="3" t="s">
        <v>137</v>
      </c>
      <c r="K141" s="4" t="s">
        <v>1245</v>
      </c>
      <c r="L141" s="3">
        <v>128006.81200000001</v>
      </c>
      <c r="M141" s="3">
        <v>18975</v>
      </c>
      <c r="N141" s="3">
        <v>2</v>
      </c>
      <c r="O141" s="3" t="s">
        <v>1373</v>
      </c>
      <c r="P141" s="3" t="s">
        <v>188</v>
      </c>
    </row>
    <row r="142" spans="1:16" ht="14.25" customHeight="1" x14ac:dyDescent="0.3">
      <c r="A142" s="3">
        <v>20542264544</v>
      </c>
      <c r="B142" s="3">
        <v>40735</v>
      </c>
      <c r="C142" s="3">
        <v>2025</v>
      </c>
      <c r="D142" s="3">
        <v>10</v>
      </c>
      <c r="E142" s="3">
        <v>46</v>
      </c>
      <c r="F142" s="3">
        <v>7620</v>
      </c>
      <c r="G142" s="3" t="s">
        <v>265</v>
      </c>
      <c r="H142" s="3">
        <v>40735</v>
      </c>
      <c r="I142" s="3" t="s">
        <v>2060</v>
      </c>
      <c r="J142" s="3" t="s">
        <v>137</v>
      </c>
      <c r="K142" s="4" t="s">
        <v>1502</v>
      </c>
      <c r="L142" s="3">
        <v>160280.42199999999</v>
      </c>
      <c r="M142" s="3">
        <v>18975</v>
      </c>
      <c r="N142" s="3">
        <v>2</v>
      </c>
      <c r="O142" s="3" t="s">
        <v>1373</v>
      </c>
      <c r="P142" s="3" t="s">
        <v>188</v>
      </c>
    </row>
    <row r="143" spans="1:16" ht="14.25" customHeight="1" x14ac:dyDescent="0.3">
      <c r="A143" s="3">
        <v>20542264544</v>
      </c>
      <c r="B143" s="3">
        <v>40737</v>
      </c>
      <c r="C143" s="3">
        <v>2025</v>
      </c>
      <c r="D143" s="3">
        <v>10</v>
      </c>
      <c r="E143" s="3">
        <v>46</v>
      </c>
      <c r="F143" s="3">
        <v>7620</v>
      </c>
      <c r="G143" s="3" t="s">
        <v>265</v>
      </c>
      <c r="H143" s="3">
        <v>40737</v>
      </c>
      <c r="I143" s="3" t="s">
        <v>2060</v>
      </c>
      <c r="J143" s="3" t="s">
        <v>137</v>
      </c>
      <c r="K143" s="4" t="s">
        <v>1516</v>
      </c>
      <c r="L143" s="3">
        <v>353335.37</v>
      </c>
      <c r="M143" s="3">
        <v>41360</v>
      </c>
      <c r="N143" s="3">
        <v>2</v>
      </c>
      <c r="O143" s="3" t="s">
        <v>1373</v>
      </c>
      <c r="P143" s="3" t="s">
        <v>188</v>
      </c>
    </row>
    <row r="144" spans="1:16" ht="14.25" customHeight="1" x14ac:dyDescent="0.3">
      <c r="A144" s="3">
        <v>20542264544</v>
      </c>
      <c r="B144" s="3">
        <v>44289</v>
      </c>
      <c r="C144" s="3">
        <v>2025</v>
      </c>
      <c r="D144" s="3">
        <v>11</v>
      </c>
      <c r="E144" s="3">
        <v>46</v>
      </c>
      <c r="F144" s="3">
        <v>7620</v>
      </c>
      <c r="G144" s="3" t="s">
        <v>265</v>
      </c>
      <c r="H144" s="3">
        <v>44289</v>
      </c>
      <c r="I144" s="3" t="s">
        <v>2072</v>
      </c>
      <c r="J144" s="3" t="s">
        <v>137</v>
      </c>
      <c r="K144" s="4" t="s">
        <v>1530</v>
      </c>
      <c r="L144" s="3">
        <v>273811.31</v>
      </c>
      <c r="M144" s="3">
        <v>20680</v>
      </c>
      <c r="N144" s="3">
        <v>2</v>
      </c>
      <c r="O144" s="3" t="s">
        <v>1373</v>
      </c>
      <c r="P144" s="3" t="s">
        <v>188</v>
      </c>
    </row>
    <row r="145" spans="1:16" ht="14.25" customHeight="1" x14ac:dyDescent="0.3">
      <c r="A145" s="3">
        <v>20542264544</v>
      </c>
      <c r="B145" s="3">
        <v>7476</v>
      </c>
      <c r="C145" s="3">
        <v>2026</v>
      </c>
      <c r="D145" s="3">
        <v>2</v>
      </c>
      <c r="E145" s="3">
        <v>46</v>
      </c>
      <c r="F145" s="3">
        <v>7620</v>
      </c>
      <c r="G145" s="3" t="s">
        <v>265</v>
      </c>
      <c r="H145" s="3">
        <v>7476</v>
      </c>
      <c r="I145" s="3" t="s">
        <v>537</v>
      </c>
      <c r="J145" s="3" t="s">
        <v>137</v>
      </c>
      <c r="K145" s="4" t="s">
        <v>551</v>
      </c>
      <c r="L145" s="3">
        <v>153362.85999999999</v>
      </c>
      <c r="M145" s="3">
        <v>19665</v>
      </c>
      <c r="N145" s="3">
        <v>2</v>
      </c>
      <c r="O145" s="3" t="s">
        <v>1373</v>
      </c>
      <c r="P145" s="3" t="s">
        <v>188</v>
      </c>
    </row>
    <row r="146" spans="1:16" ht="14.25" customHeight="1" x14ac:dyDescent="0.3">
      <c r="A146" s="3">
        <v>20600263286</v>
      </c>
      <c r="B146" s="3">
        <v>20987</v>
      </c>
      <c r="C146" s="3">
        <v>2025</v>
      </c>
      <c r="D146" s="3">
        <v>5</v>
      </c>
      <c r="E146" s="3">
        <v>46</v>
      </c>
      <c r="F146" s="3">
        <v>5910</v>
      </c>
      <c r="G146" s="3" t="s">
        <v>302</v>
      </c>
      <c r="H146" s="3">
        <v>20987</v>
      </c>
      <c r="I146" s="3" t="s">
        <v>685</v>
      </c>
      <c r="J146" s="3" t="s">
        <v>137</v>
      </c>
      <c r="K146" s="4" t="s">
        <v>649</v>
      </c>
      <c r="L146" s="3">
        <v>155262.1</v>
      </c>
      <c r="M146" s="3">
        <v>18975</v>
      </c>
      <c r="N146" s="3">
        <v>2</v>
      </c>
      <c r="O146" s="3" t="s">
        <v>1373</v>
      </c>
      <c r="P146" s="3" t="s">
        <v>188</v>
      </c>
    </row>
    <row r="147" spans="1:16" ht="14.25" customHeight="1" x14ac:dyDescent="0.3">
      <c r="A147" s="3">
        <v>20600263286</v>
      </c>
      <c r="B147" s="3">
        <v>24075</v>
      </c>
      <c r="C147" s="3">
        <v>2025</v>
      </c>
      <c r="D147" s="3">
        <v>6</v>
      </c>
      <c r="E147" s="3">
        <v>46</v>
      </c>
      <c r="F147" s="3">
        <v>5910</v>
      </c>
      <c r="G147" s="3" t="s">
        <v>307</v>
      </c>
      <c r="H147" s="3">
        <v>24075</v>
      </c>
      <c r="I147" s="3" t="s">
        <v>908</v>
      </c>
      <c r="J147" s="3" t="s">
        <v>137</v>
      </c>
      <c r="K147" s="4" t="s">
        <v>850</v>
      </c>
      <c r="L147" s="3">
        <v>189388.11</v>
      </c>
      <c r="M147" s="3">
        <v>20700</v>
      </c>
      <c r="N147" s="3">
        <v>2</v>
      </c>
      <c r="O147" s="3" t="s">
        <v>1373</v>
      </c>
      <c r="P147" s="3" t="s">
        <v>188</v>
      </c>
    </row>
    <row r="148" spans="1:16" ht="14.25" customHeight="1" x14ac:dyDescent="0.3">
      <c r="A148" s="3">
        <v>20600263286</v>
      </c>
      <c r="B148" s="3">
        <v>25067</v>
      </c>
      <c r="C148" s="3">
        <v>2025</v>
      </c>
      <c r="D148" s="3">
        <v>6</v>
      </c>
      <c r="E148" s="3">
        <v>46</v>
      </c>
      <c r="F148" s="3">
        <v>5910</v>
      </c>
      <c r="G148" s="3" t="s">
        <v>302</v>
      </c>
      <c r="H148" s="3">
        <v>25067</v>
      </c>
      <c r="I148" s="3" t="s">
        <v>944</v>
      </c>
      <c r="J148" s="3" t="s">
        <v>137</v>
      </c>
      <c r="K148" s="4" t="s">
        <v>914</v>
      </c>
      <c r="L148" s="3">
        <v>159382.63</v>
      </c>
      <c r="M148" s="3">
        <v>18975</v>
      </c>
      <c r="N148" s="3">
        <v>2</v>
      </c>
      <c r="O148" s="3" t="s">
        <v>1373</v>
      </c>
      <c r="P148" s="3" t="s">
        <v>188</v>
      </c>
    </row>
    <row r="149" spans="1:16" ht="14.25" customHeight="1" x14ac:dyDescent="0.3">
      <c r="A149" s="3">
        <v>20600263286</v>
      </c>
      <c r="B149" s="3">
        <v>22449</v>
      </c>
      <c r="C149" s="3">
        <v>2025</v>
      </c>
      <c r="D149" s="3">
        <v>6</v>
      </c>
      <c r="E149" s="3">
        <v>46</v>
      </c>
      <c r="F149" s="3">
        <v>5910</v>
      </c>
      <c r="G149" s="3" t="s">
        <v>265</v>
      </c>
      <c r="H149" s="3">
        <v>22449</v>
      </c>
      <c r="I149" s="3" t="s">
        <v>2118</v>
      </c>
      <c r="J149" s="3" t="s">
        <v>137</v>
      </c>
      <c r="K149" s="4" t="s">
        <v>761</v>
      </c>
      <c r="L149" s="3">
        <v>151510.49</v>
      </c>
      <c r="M149" s="3">
        <v>20700</v>
      </c>
      <c r="N149" s="3">
        <v>2</v>
      </c>
      <c r="O149" s="3" t="s">
        <v>1373</v>
      </c>
      <c r="P149" s="3" t="s">
        <v>188</v>
      </c>
    </row>
    <row r="150" spans="1:16" ht="14.25" customHeight="1" x14ac:dyDescent="0.3">
      <c r="A150" s="3">
        <v>20600263286</v>
      </c>
      <c r="B150" s="3">
        <v>23341</v>
      </c>
      <c r="C150" s="3">
        <v>2025</v>
      </c>
      <c r="D150" s="3">
        <v>6</v>
      </c>
      <c r="E150" s="3">
        <v>46</v>
      </c>
      <c r="F150" s="3">
        <v>5910</v>
      </c>
      <c r="G150" s="3" t="s">
        <v>265</v>
      </c>
      <c r="H150" s="3">
        <v>23341</v>
      </c>
      <c r="I150" s="3" t="s">
        <v>803</v>
      </c>
      <c r="J150" s="3" t="s">
        <v>137</v>
      </c>
      <c r="K150" s="4" t="s">
        <v>428</v>
      </c>
      <c r="L150" s="3">
        <v>162006.70000000001</v>
      </c>
      <c r="M150" s="3">
        <v>20700</v>
      </c>
      <c r="N150" s="3">
        <v>2</v>
      </c>
      <c r="O150" s="3" t="s">
        <v>1373</v>
      </c>
      <c r="P150" s="3" t="s">
        <v>188</v>
      </c>
    </row>
    <row r="151" spans="1:16" ht="14.25" customHeight="1" x14ac:dyDescent="0.3">
      <c r="A151" s="3">
        <v>20600263286</v>
      </c>
      <c r="B151" s="3">
        <v>23342</v>
      </c>
      <c r="C151" s="3">
        <v>2025</v>
      </c>
      <c r="D151" s="3">
        <v>6</v>
      </c>
      <c r="E151" s="3">
        <v>46</v>
      </c>
      <c r="F151" s="3">
        <v>5910</v>
      </c>
      <c r="G151" s="3" t="s">
        <v>265</v>
      </c>
      <c r="H151" s="3">
        <v>23342</v>
      </c>
      <c r="I151" s="3" t="s">
        <v>803</v>
      </c>
      <c r="J151" s="3" t="s">
        <v>137</v>
      </c>
      <c r="K151" s="4" t="s">
        <v>954</v>
      </c>
      <c r="L151" s="3">
        <v>175697.41</v>
      </c>
      <c r="M151" s="3">
        <v>20700</v>
      </c>
      <c r="N151" s="3">
        <v>2</v>
      </c>
      <c r="O151" s="3" t="s">
        <v>1373</v>
      </c>
      <c r="P151" s="3" t="s">
        <v>188</v>
      </c>
    </row>
    <row r="152" spans="1:16" ht="14.25" customHeight="1" x14ac:dyDescent="0.3">
      <c r="A152" s="3">
        <v>20600263286</v>
      </c>
      <c r="B152" s="3">
        <v>26083</v>
      </c>
      <c r="C152" s="3">
        <v>2025</v>
      </c>
      <c r="D152" s="3">
        <v>7</v>
      </c>
      <c r="E152" s="3">
        <v>46</v>
      </c>
      <c r="F152" s="3">
        <v>5910</v>
      </c>
      <c r="G152" s="3" t="s">
        <v>265</v>
      </c>
      <c r="H152" s="3">
        <v>26083</v>
      </c>
      <c r="I152" s="3" t="s">
        <v>2145</v>
      </c>
      <c r="J152" s="3" t="s">
        <v>137</v>
      </c>
      <c r="K152" s="4" t="s">
        <v>1005</v>
      </c>
      <c r="L152" s="3">
        <v>104733.91</v>
      </c>
      <c r="M152" s="3">
        <v>20700</v>
      </c>
      <c r="N152" s="3">
        <v>2</v>
      </c>
      <c r="O152" s="3" t="s">
        <v>1373</v>
      </c>
      <c r="P152" s="3" t="s">
        <v>188</v>
      </c>
    </row>
    <row r="153" spans="1:16" ht="14.25" customHeight="1" x14ac:dyDescent="0.3">
      <c r="A153" s="3">
        <v>20600263286</v>
      </c>
      <c r="B153" s="3">
        <v>27107</v>
      </c>
      <c r="C153" s="3">
        <v>2025</v>
      </c>
      <c r="D153" s="3">
        <v>7</v>
      </c>
      <c r="E153" s="3">
        <v>46</v>
      </c>
      <c r="F153" s="3">
        <v>5910</v>
      </c>
      <c r="G153" s="3" t="s">
        <v>265</v>
      </c>
      <c r="H153" s="3">
        <v>27107</v>
      </c>
      <c r="I153" s="3" t="s">
        <v>1066</v>
      </c>
      <c r="J153" s="3" t="s">
        <v>137</v>
      </c>
      <c r="K153" s="4" t="s">
        <v>1035</v>
      </c>
      <c r="L153" s="3">
        <v>246432.73</v>
      </c>
      <c r="M153" s="3">
        <v>41400</v>
      </c>
      <c r="N153" s="3">
        <v>2</v>
      </c>
      <c r="O153" s="3" t="s">
        <v>1373</v>
      </c>
      <c r="P153" s="3" t="s">
        <v>188</v>
      </c>
    </row>
    <row r="154" spans="1:16" ht="14.25" customHeight="1" x14ac:dyDescent="0.3">
      <c r="A154" s="3">
        <v>20600263286</v>
      </c>
      <c r="B154" s="3">
        <v>27523</v>
      </c>
      <c r="C154" s="3">
        <v>2025</v>
      </c>
      <c r="D154" s="3">
        <v>7</v>
      </c>
      <c r="E154" s="3">
        <v>46</v>
      </c>
      <c r="F154" s="3">
        <v>5910</v>
      </c>
      <c r="G154" s="3" t="s">
        <v>1396</v>
      </c>
      <c r="H154" s="3">
        <v>27523</v>
      </c>
      <c r="I154" s="3" t="s">
        <v>949</v>
      </c>
      <c r="J154" s="3" t="s">
        <v>137</v>
      </c>
      <c r="K154" s="4" t="s">
        <v>1072</v>
      </c>
      <c r="L154" s="3">
        <v>129605.35799999999</v>
      </c>
      <c r="M154" s="3">
        <v>20700</v>
      </c>
      <c r="N154" s="3">
        <v>2</v>
      </c>
      <c r="O154" s="3" t="s">
        <v>1373</v>
      </c>
      <c r="P154" s="3" t="s">
        <v>188</v>
      </c>
    </row>
    <row r="155" spans="1:16" ht="14.25" customHeight="1" x14ac:dyDescent="0.3">
      <c r="A155" s="3">
        <v>20600263286</v>
      </c>
      <c r="B155" s="3">
        <v>27524</v>
      </c>
      <c r="C155" s="3">
        <v>2025</v>
      </c>
      <c r="D155" s="3">
        <v>7</v>
      </c>
      <c r="E155" s="3">
        <v>46</v>
      </c>
      <c r="F155" s="3">
        <v>5910</v>
      </c>
      <c r="G155" s="3" t="s">
        <v>1396</v>
      </c>
      <c r="H155" s="3">
        <v>27524</v>
      </c>
      <c r="I155" s="3" t="s">
        <v>949</v>
      </c>
      <c r="J155" s="3" t="s">
        <v>137</v>
      </c>
      <c r="K155" s="4" t="s">
        <v>1085</v>
      </c>
      <c r="L155" s="3">
        <v>161550.33799999999</v>
      </c>
      <c r="M155" s="3">
        <v>20700</v>
      </c>
      <c r="N155" s="3">
        <v>2</v>
      </c>
      <c r="O155" s="3" t="s">
        <v>1373</v>
      </c>
      <c r="P155" s="3" t="s">
        <v>188</v>
      </c>
    </row>
    <row r="156" spans="1:16" ht="14.25" customHeight="1" x14ac:dyDescent="0.3">
      <c r="A156" s="3">
        <v>20600263286</v>
      </c>
      <c r="B156" s="3">
        <v>32995</v>
      </c>
      <c r="C156" s="3">
        <v>2025</v>
      </c>
      <c r="D156" s="3">
        <v>8</v>
      </c>
      <c r="E156" s="3">
        <v>46</v>
      </c>
      <c r="F156" s="3">
        <v>5910</v>
      </c>
      <c r="G156" s="3" t="s">
        <v>2169</v>
      </c>
      <c r="H156" s="3">
        <v>32995</v>
      </c>
      <c r="I156" s="3" t="s">
        <v>1689</v>
      </c>
      <c r="J156" s="3" t="s">
        <v>137</v>
      </c>
      <c r="K156" s="4" t="s">
        <v>1165</v>
      </c>
      <c r="L156" s="3">
        <v>139624.1</v>
      </c>
      <c r="M156" s="3">
        <v>19250</v>
      </c>
      <c r="N156" s="3">
        <v>2</v>
      </c>
      <c r="O156" s="3" t="s">
        <v>1373</v>
      </c>
      <c r="P156" s="3" t="s">
        <v>188</v>
      </c>
    </row>
    <row r="157" spans="1:16" ht="14.25" customHeight="1" x14ac:dyDescent="0.3">
      <c r="A157" s="3">
        <v>20600263286</v>
      </c>
      <c r="B157" s="3">
        <v>32303</v>
      </c>
      <c r="C157" s="3">
        <v>2025</v>
      </c>
      <c r="D157" s="3">
        <v>8</v>
      </c>
      <c r="E157" s="3">
        <v>46</v>
      </c>
      <c r="F157" s="3">
        <v>5910</v>
      </c>
      <c r="G157" s="3" t="s">
        <v>1396</v>
      </c>
      <c r="H157" s="3">
        <v>32303</v>
      </c>
      <c r="I157" s="3" t="s">
        <v>1401</v>
      </c>
      <c r="J157" s="3" t="s">
        <v>137</v>
      </c>
      <c r="K157" s="4" t="s">
        <v>1412</v>
      </c>
      <c r="L157" s="3">
        <v>147859.76999999999</v>
      </c>
      <c r="M157" s="3">
        <v>20700</v>
      </c>
      <c r="N157" s="3">
        <v>2</v>
      </c>
      <c r="O157" s="3" t="s">
        <v>1373</v>
      </c>
      <c r="P157" s="3" t="s">
        <v>188</v>
      </c>
    </row>
    <row r="158" spans="1:16" ht="14.25" customHeight="1" x14ac:dyDescent="0.3">
      <c r="A158" s="3">
        <v>20600263286</v>
      </c>
      <c r="B158" s="3">
        <v>30765</v>
      </c>
      <c r="C158" s="3">
        <v>2025</v>
      </c>
      <c r="D158" s="3">
        <v>8</v>
      </c>
      <c r="E158" s="3">
        <v>46</v>
      </c>
      <c r="F158" s="3">
        <v>5910</v>
      </c>
      <c r="G158" s="3" t="s">
        <v>302</v>
      </c>
      <c r="H158" s="3">
        <v>30765</v>
      </c>
      <c r="I158" s="3" t="s">
        <v>1214</v>
      </c>
      <c r="J158" s="3" t="s">
        <v>137</v>
      </c>
      <c r="K158" s="4" t="s">
        <v>1184</v>
      </c>
      <c r="L158" s="3">
        <v>168852.19</v>
      </c>
      <c r="M158" s="3">
        <v>20700</v>
      </c>
      <c r="N158" s="3">
        <v>2</v>
      </c>
      <c r="O158" s="3" t="s">
        <v>1373</v>
      </c>
      <c r="P158" s="3" t="s">
        <v>188</v>
      </c>
    </row>
    <row r="159" spans="1:16" ht="14.25" customHeight="1" x14ac:dyDescent="0.3">
      <c r="A159" s="3">
        <v>20600263286</v>
      </c>
      <c r="B159" s="3">
        <v>30768</v>
      </c>
      <c r="C159" s="3">
        <v>2025</v>
      </c>
      <c r="D159" s="3">
        <v>8</v>
      </c>
      <c r="E159" s="3">
        <v>46</v>
      </c>
      <c r="F159" s="3">
        <v>5910</v>
      </c>
      <c r="G159" s="3" t="s">
        <v>302</v>
      </c>
      <c r="H159" s="3">
        <v>30768</v>
      </c>
      <c r="I159" s="3" t="s">
        <v>1214</v>
      </c>
      <c r="J159" s="3" t="s">
        <v>137</v>
      </c>
      <c r="K159" s="4" t="s">
        <v>1199</v>
      </c>
      <c r="L159" s="3">
        <v>168852.19</v>
      </c>
      <c r="M159" s="3">
        <v>20700</v>
      </c>
      <c r="N159" s="3">
        <v>2</v>
      </c>
      <c r="O159" s="3" t="s">
        <v>1373</v>
      </c>
      <c r="P159" s="3" t="s">
        <v>188</v>
      </c>
    </row>
    <row r="160" spans="1:16" ht="14.25" customHeight="1" x14ac:dyDescent="0.3">
      <c r="A160" s="3">
        <v>20600263286</v>
      </c>
      <c r="B160" s="3">
        <v>35724</v>
      </c>
      <c r="C160" s="3">
        <v>2025</v>
      </c>
      <c r="D160" s="3">
        <v>9</v>
      </c>
      <c r="E160" s="3">
        <v>46</v>
      </c>
      <c r="F160" s="3">
        <v>5910</v>
      </c>
      <c r="G160" s="3" t="s">
        <v>340</v>
      </c>
      <c r="H160" s="3">
        <v>35724</v>
      </c>
      <c r="I160" s="3" t="s">
        <v>1448</v>
      </c>
      <c r="J160" s="3" t="s">
        <v>137</v>
      </c>
      <c r="K160" s="4" t="s">
        <v>1325</v>
      </c>
      <c r="L160" s="3">
        <v>109525.656</v>
      </c>
      <c r="M160" s="3">
        <v>20700</v>
      </c>
      <c r="N160" s="3">
        <v>2</v>
      </c>
      <c r="O160" s="3" t="s">
        <v>1373</v>
      </c>
      <c r="P160" s="3" t="s">
        <v>188</v>
      </c>
    </row>
    <row r="161" spans="1:16" ht="14.25" customHeight="1" x14ac:dyDescent="0.3">
      <c r="A161" s="3">
        <v>20600263286</v>
      </c>
      <c r="B161" s="3">
        <v>35721</v>
      </c>
      <c r="C161" s="3">
        <v>2025</v>
      </c>
      <c r="D161" s="3">
        <v>9</v>
      </c>
      <c r="E161" s="3">
        <v>46</v>
      </c>
      <c r="F161" s="3">
        <v>5910</v>
      </c>
      <c r="G161" s="3" t="s">
        <v>302</v>
      </c>
      <c r="H161" s="3">
        <v>35721</v>
      </c>
      <c r="I161" s="3" t="s">
        <v>1448</v>
      </c>
      <c r="J161" s="3" t="s">
        <v>137</v>
      </c>
      <c r="K161" s="4" t="s">
        <v>1305</v>
      </c>
      <c r="L161" s="3">
        <v>155465.57999999999</v>
      </c>
      <c r="M161" s="3">
        <v>19320</v>
      </c>
      <c r="N161" s="3">
        <v>2</v>
      </c>
      <c r="O161" s="3" t="s">
        <v>1373</v>
      </c>
      <c r="P161" s="3" t="s">
        <v>188</v>
      </c>
    </row>
    <row r="162" spans="1:16" ht="14.25" customHeight="1" x14ac:dyDescent="0.3">
      <c r="A162" s="3">
        <v>20600263286</v>
      </c>
      <c r="B162" s="3">
        <v>37026</v>
      </c>
      <c r="C162" s="3">
        <v>2025</v>
      </c>
      <c r="D162" s="3">
        <v>9</v>
      </c>
      <c r="E162" s="3">
        <v>46</v>
      </c>
      <c r="F162" s="3">
        <v>5910</v>
      </c>
      <c r="G162" s="3" t="s">
        <v>302</v>
      </c>
      <c r="H162" s="3">
        <v>37026</v>
      </c>
      <c r="I162" s="3" t="s">
        <v>1746</v>
      </c>
      <c r="J162" s="3" t="s">
        <v>137</v>
      </c>
      <c r="K162" s="4" t="s">
        <v>1591</v>
      </c>
      <c r="L162" s="3">
        <v>148506.13200000001</v>
      </c>
      <c r="M162" s="3">
        <v>18975</v>
      </c>
      <c r="N162" s="3">
        <v>2</v>
      </c>
      <c r="O162" s="3" t="s">
        <v>1373</v>
      </c>
      <c r="P162" s="3" t="s">
        <v>188</v>
      </c>
    </row>
    <row r="163" spans="1:16" ht="14.25" customHeight="1" x14ac:dyDescent="0.3">
      <c r="A163" s="3">
        <v>20600263286</v>
      </c>
      <c r="B163" s="3">
        <v>35063</v>
      </c>
      <c r="C163" s="3">
        <v>2025</v>
      </c>
      <c r="D163" s="3">
        <v>9</v>
      </c>
      <c r="E163" s="3">
        <v>46</v>
      </c>
      <c r="F163" s="3">
        <v>5910</v>
      </c>
      <c r="G163" s="3" t="s">
        <v>1396</v>
      </c>
      <c r="H163" s="3">
        <v>35063</v>
      </c>
      <c r="I163" s="3" t="s">
        <v>410</v>
      </c>
      <c r="J163" s="3" t="s">
        <v>137</v>
      </c>
      <c r="K163" s="4" t="s">
        <v>1452</v>
      </c>
      <c r="L163" s="3">
        <v>137819.78599999999</v>
      </c>
      <c r="M163" s="3">
        <v>20670</v>
      </c>
      <c r="N163" s="3">
        <v>2</v>
      </c>
      <c r="O163" s="3" t="s">
        <v>1373</v>
      </c>
      <c r="P163" s="3" t="s">
        <v>188</v>
      </c>
    </row>
    <row r="164" spans="1:16" ht="14.25" customHeight="1" x14ac:dyDescent="0.3">
      <c r="A164" s="3">
        <v>20600263286</v>
      </c>
      <c r="B164" s="3">
        <v>37021</v>
      </c>
      <c r="C164" s="3">
        <v>2025</v>
      </c>
      <c r="D164" s="3">
        <v>9</v>
      </c>
      <c r="E164" s="3">
        <v>46</v>
      </c>
      <c r="F164" s="3">
        <v>5910</v>
      </c>
      <c r="G164" s="3" t="s">
        <v>1396</v>
      </c>
      <c r="H164" s="3">
        <v>37021</v>
      </c>
      <c r="I164" s="3" t="s">
        <v>1746</v>
      </c>
      <c r="J164" s="3" t="s">
        <v>137</v>
      </c>
      <c r="K164" s="4" t="s">
        <v>1441</v>
      </c>
      <c r="L164" s="3">
        <v>147403.27600000001</v>
      </c>
      <c r="M164" s="3">
        <v>20610</v>
      </c>
      <c r="N164" s="3">
        <v>2</v>
      </c>
      <c r="O164" s="3" t="s">
        <v>1373</v>
      </c>
      <c r="P164" s="3" t="s">
        <v>188</v>
      </c>
    </row>
    <row r="165" spans="1:16" ht="14.25" customHeight="1" x14ac:dyDescent="0.3">
      <c r="A165" s="3">
        <v>20600263286</v>
      </c>
      <c r="B165" s="3">
        <v>35551</v>
      </c>
      <c r="C165" s="3">
        <v>2025</v>
      </c>
      <c r="D165" s="3">
        <v>9</v>
      </c>
      <c r="E165" s="3">
        <v>46</v>
      </c>
      <c r="F165" s="3">
        <v>5910</v>
      </c>
      <c r="G165" s="3" t="s">
        <v>2169</v>
      </c>
      <c r="H165" s="3">
        <v>35551</v>
      </c>
      <c r="I165" s="3" t="s">
        <v>1532</v>
      </c>
      <c r="J165" s="3" t="s">
        <v>137</v>
      </c>
      <c r="K165" s="4" t="s">
        <v>1289</v>
      </c>
      <c r="L165" s="3">
        <v>142859.54</v>
      </c>
      <c r="M165" s="3">
        <v>20000</v>
      </c>
      <c r="N165" s="3">
        <v>2</v>
      </c>
      <c r="O165" s="3" t="s">
        <v>1373</v>
      </c>
      <c r="P165" s="3" t="s">
        <v>188</v>
      </c>
    </row>
    <row r="166" spans="1:16" ht="14.25" customHeight="1" x14ac:dyDescent="0.3">
      <c r="A166" s="3">
        <v>20600263286</v>
      </c>
      <c r="B166" s="3">
        <v>36679</v>
      </c>
      <c r="C166" s="3">
        <v>2025</v>
      </c>
      <c r="D166" s="3">
        <v>9</v>
      </c>
      <c r="E166" s="3">
        <v>46</v>
      </c>
      <c r="F166" s="3">
        <v>5910</v>
      </c>
      <c r="G166" s="3" t="s">
        <v>2169</v>
      </c>
      <c r="H166" s="3">
        <v>36679</v>
      </c>
      <c r="I166" s="3" t="s">
        <v>1589</v>
      </c>
      <c r="J166" s="3" t="s">
        <v>137</v>
      </c>
      <c r="K166" s="4" t="s">
        <v>1363</v>
      </c>
      <c r="L166" s="3">
        <v>146386.94</v>
      </c>
      <c r="M166" s="3">
        <v>20000</v>
      </c>
      <c r="N166" s="3">
        <v>2</v>
      </c>
      <c r="O166" s="3" t="s">
        <v>1373</v>
      </c>
      <c r="P166" s="3" t="s">
        <v>188</v>
      </c>
    </row>
    <row r="167" spans="1:16" ht="14.25" customHeight="1" x14ac:dyDescent="0.3">
      <c r="A167" s="3">
        <v>20600263286</v>
      </c>
      <c r="B167" s="3">
        <v>37017</v>
      </c>
      <c r="C167" s="3">
        <v>2025</v>
      </c>
      <c r="D167" s="3">
        <v>9</v>
      </c>
      <c r="E167" s="3">
        <v>46</v>
      </c>
      <c r="F167" s="3">
        <v>5910</v>
      </c>
      <c r="G167" s="3" t="s">
        <v>2169</v>
      </c>
      <c r="H167" s="3">
        <v>37017</v>
      </c>
      <c r="I167" s="3" t="s">
        <v>2234</v>
      </c>
      <c r="J167" s="3" t="s">
        <v>137</v>
      </c>
      <c r="K167" s="4" t="s">
        <v>1433</v>
      </c>
      <c r="L167" s="3">
        <v>139045.54999999999</v>
      </c>
      <c r="M167" s="3">
        <v>18550</v>
      </c>
      <c r="N167" s="3">
        <v>2</v>
      </c>
      <c r="O167" s="3" t="s">
        <v>1373</v>
      </c>
      <c r="P167" s="3" t="s">
        <v>188</v>
      </c>
    </row>
    <row r="168" spans="1:16" ht="14.25" customHeight="1" x14ac:dyDescent="0.3">
      <c r="A168" s="3">
        <v>20600263286</v>
      </c>
      <c r="B168" s="3">
        <v>41865</v>
      </c>
      <c r="C168" s="3">
        <v>2025</v>
      </c>
      <c r="D168" s="3">
        <v>10</v>
      </c>
      <c r="E168" s="3">
        <v>46</v>
      </c>
      <c r="F168" s="3">
        <v>5910</v>
      </c>
      <c r="G168" s="3" t="s">
        <v>340</v>
      </c>
      <c r="H168" s="3">
        <v>41865</v>
      </c>
      <c r="I168" s="3" t="s">
        <v>2238</v>
      </c>
      <c r="J168" s="3" t="s">
        <v>137</v>
      </c>
      <c r="K168" s="4" t="s">
        <v>1793</v>
      </c>
      <c r="L168" s="3">
        <v>195910.29</v>
      </c>
      <c r="M168" s="3">
        <v>20660</v>
      </c>
      <c r="N168" s="3">
        <v>2</v>
      </c>
      <c r="O168" s="3" t="s">
        <v>1373</v>
      </c>
      <c r="P168" s="3" t="s">
        <v>188</v>
      </c>
    </row>
    <row r="169" spans="1:16" ht="14.25" customHeight="1" x14ac:dyDescent="0.3">
      <c r="A169" s="3">
        <v>20600263286</v>
      </c>
      <c r="B169" s="3">
        <v>38806</v>
      </c>
      <c r="C169" s="3">
        <v>2025</v>
      </c>
      <c r="D169" s="3">
        <v>10</v>
      </c>
      <c r="E169" s="3">
        <v>46</v>
      </c>
      <c r="F169" s="3">
        <v>5910</v>
      </c>
      <c r="G169" s="3" t="s">
        <v>302</v>
      </c>
      <c r="H169" s="3">
        <v>38806</v>
      </c>
      <c r="I169" s="3" t="s">
        <v>2248</v>
      </c>
      <c r="J169" s="3" t="s">
        <v>137</v>
      </c>
      <c r="K169" s="4" t="s">
        <v>1473</v>
      </c>
      <c r="L169" s="3">
        <v>387903.37</v>
      </c>
      <c r="M169" s="3">
        <v>41400</v>
      </c>
      <c r="N169" s="3">
        <v>2</v>
      </c>
      <c r="O169" s="3" t="s">
        <v>1373</v>
      </c>
      <c r="P169" s="3" t="s">
        <v>188</v>
      </c>
    </row>
    <row r="170" spans="1:16" ht="14.25" customHeight="1" x14ac:dyDescent="0.3">
      <c r="A170" s="3">
        <v>20600263286</v>
      </c>
      <c r="B170" s="3">
        <v>54693</v>
      </c>
      <c r="C170" s="3">
        <v>2025</v>
      </c>
      <c r="D170" s="3">
        <v>11</v>
      </c>
      <c r="E170" s="3">
        <v>46</v>
      </c>
      <c r="F170" s="3">
        <v>5910</v>
      </c>
      <c r="G170" s="3" t="s">
        <v>2257</v>
      </c>
      <c r="H170" s="3">
        <v>54693</v>
      </c>
      <c r="I170" s="3" t="s">
        <v>1894</v>
      </c>
      <c r="J170" s="3" t="s">
        <v>137</v>
      </c>
      <c r="K170" s="4" t="s">
        <v>1938</v>
      </c>
      <c r="L170" s="3">
        <v>182983.67999999999</v>
      </c>
      <c r="M170" s="3">
        <v>20000</v>
      </c>
      <c r="N170" s="3">
        <v>2</v>
      </c>
      <c r="O170" s="3" t="s">
        <v>1373</v>
      </c>
      <c r="P170" s="3" t="s">
        <v>188</v>
      </c>
    </row>
    <row r="171" spans="1:16" ht="14.25" customHeight="1" x14ac:dyDescent="0.3">
      <c r="A171" s="3">
        <v>20601558204</v>
      </c>
      <c r="B171" s="3">
        <v>21443</v>
      </c>
      <c r="C171" s="3">
        <v>2024</v>
      </c>
      <c r="D171" s="3">
        <v>8</v>
      </c>
      <c r="E171" s="3">
        <v>46</v>
      </c>
      <c r="F171" s="3">
        <v>5901</v>
      </c>
      <c r="G171" s="3" t="s">
        <v>302</v>
      </c>
      <c r="H171" s="3">
        <v>21443</v>
      </c>
      <c r="I171" s="3" t="s">
        <v>2265</v>
      </c>
      <c r="J171" s="3" t="s">
        <v>137</v>
      </c>
      <c r="K171" s="4" t="s">
        <v>668</v>
      </c>
      <c r="L171" s="3">
        <v>101788.97</v>
      </c>
      <c r="M171" s="3">
        <v>9315</v>
      </c>
      <c r="N171" s="3">
        <v>2</v>
      </c>
      <c r="O171" s="3" t="s">
        <v>1373</v>
      </c>
      <c r="P171" s="3" t="s">
        <v>188</v>
      </c>
    </row>
    <row r="172" spans="1:16" ht="14.25" customHeight="1" x14ac:dyDescent="0.3">
      <c r="A172" s="3">
        <v>20601558204</v>
      </c>
      <c r="B172" s="3">
        <v>42807</v>
      </c>
      <c r="C172" s="3">
        <v>2024</v>
      </c>
      <c r="D172" s="3">
        <v>12</v>
      </c>
      <c r="E172" s="3">
        <v>46</v>
      </c>
      <c r="F172" s="3">
        <v>5901</v>
      </c>
      <c r="G172" s="3" t="s">
        <v>302</v>
      </c>
      <c r="H172" s="3">
        <v>42807</v>
      </c>
      <c r="I172" s="3" t="s">
        <v>2276</v>
      </c>
      <c r="J172" s="3" t="s">
        <v>137</v>
      </c>
      <c r="K172" s="4" t="s">
        <v>1809</v>
      </c>
      <c r="L172" s="3">
        <v>108372.41</v>
      </c>
      <c r="M172" s="3">
        <v>9315</v>
      </c>
      <c r="N172" s="3">
        <v>2</v>
      </c>
      <c r="O172" s="3" t="s">
        <v>1373</v>
      </c>
      <c r="P172" s="3" t="s">
        <v>188</v>
      </c>
    </row>
    <row r="173" spans="1:16" ht="14.25" customHeight="1" x14ac:dyDescent="0.3">
      <c r="A173" s="3">
        <v>20601558204</v>
      </c>
      <c r="B173" s="3">
        <v>51536</v>
      </c>
      <c r="C173" s="3">
        <v>2024</v>
      </c>
      <c r="D173" s="3">
        <v>12</v>
      </c>
      <c r="E173" s="3">
        <v>46</v>
      </c>
      <c r="F173" s="3">
        <v>5901</v>
      </c>
      <c r="G173" s="3" t="s">
        <v>302</v>
      </c>
      <c r="H173" s="3">
        <v>51536</v>
      </c>
      <c r="I173" s="3" t="s">
        <v>2288</v>
      </c>
      <c r="J173" s="3" t="s">
        <v>137</v>
      </c>
      <c r="K173" s="4" t="s">
        <v>1897</v>
      </c>
      <c r="L173" s="3">
        <v>121501.1</v>
      </c>
      <c r="M173" s="3">
        <v>3450</v>
      </c>
      <c r="N173" s="3">
        <v>2</v>
      </c>
      <c r="O173" s="3" t="s">
        <v>1373</v>
      </c>
      <c r="P173" s="3" t="s">
        <v>188</v>
      </c>
    </row>
    <row r="174" spans="1:16" ht="14.25" customHeight="1" x14ac:dyDescent="0.3">
      <c r="A174" s="3">
        <v>20601558204</v>
      </c>
      <c r="B174" s="3">
        <v>24882</v>
      </c>
      <c r="C174" s="3">
        <v>2024</v>
      </c>
      <c r="D174" s="3">
        <v>9</v>
      </c>
      <c r="E174" s="3">
        <v>46</v>
      </c>
      <c r="F174" s="3">
        <v>5901</v>
      </c>
      <c r="G174" s="3" t="s">
        <v>302</v>
      </c>
      <c r="H174" s="3">
        <v>24882</v>
      </c>
      <c r="I174" s="3" t="s">
        <v>2302</v>
      </c>
      <c r="J174" s="3" t="s">
        <v>137</v>
      </c>
      <c r="K174" s="4" t="s">
        <v>902</v>
      </c>
      <c r="L174" s="3">
        <v>110776.87</v>
      </c>
      <c r="M174" s="3">
        <v>18975</v>
      </c>
      <c r="N174" s="3">
        <v>2</v>
      </c>
      <c r="O174" s="3" t="s">
        <v>1373</v>
      </c>
      <c r="P174" s="3" t="s">
        <v>188</v>
      </c>
    </row>
    <row r="175" spans="1:16" ht="14.25" customHeight="1" x14ac:dyDescent="0.3">
      <c r="A175" s="3">
        <v>20602054480</v>
      </c>
      <c r="B175" s="3">
        <v>135927</v>
      </c>
      <c r="C175" s="3">
        <v>2024</v>
      </c>
      <c r="D175" s="3">
        <v>1</v>
      </c>
      <c r="E175" s="3">
        <v>118</v>
      </c>
      <c r="F175" s="3">
        <v>5901</v>
      </c>
      <c r="G175" s="3" t="s">
        <v>340</v>
      </c>
      <c r="H175" s="3">
        <v>135927</v>
      </c>
      <c r="I175" s="3" t="s">
        <v>230</v>
      </c>
      <c r="J175" s="3" t="s">
        <v>137</v>
      </c>
      <c r="K175" s="4" t="s">
        <v>2312</v>
      </c>
      <c r="L175" s="3">
        <v>94922.15</v>
      </c>
      <c r="M175" s="3">
        <v>690</v>
      </c>
      <c r="N175" s="3">
        <v>1</v>
      </c>
      <c r="O175" s="3" t="s">
        <v>273</v>
      </c>
      <c r="P175" s="3" t="s">
        <v>188</v>
      </c>
    </row>
    <row r="176" spans="1:16" ht="14.25" customHeight="1" x14ac:dyDescent="0.3">
      <c r="A176" s="3">
        <v>20602054480</v>
      </c>
      <c r="B176" s="3">
        <v>103464</v>
      </c>
      <c r="C176" s="3">
        <v>2025</v>
      </c>
      <c r="D176" s="3">
        <v>10</v>
      </c>
      <c r="E176" s="3">
        <v>118</v>
      </c>
      <c r="F176" s="3">
        <v>7648</v>
      </c>
      <c r="G176" s="3" t="s">
        <v>340</v>
      </c>
      <c r="H176" s="3">
        <v>103464</v>
      </c>
      <c r="I176" s="3" t="s">
        <v>490</v>
      </c>
      <c r="J176" s="3" t="s">
        <v>137</v>
      </c>
      <c r="K176" s="4" t="s">
        <v>1837</v>
      </c>
      <c r="L176" s="3">
        <v>200868.32500000001</v>
      </c>
      <c r="M176" s="3">
        <v>5175</v>
      </c>
      <c r="N176" s="3">
        <v>1</v>
      </c>
      <c r="O176" s="3" t="s">
        <v>273</v>
      </c>
      <c r="P176" s="3" t="s">
        <v>188</v>
      </c>
    </row>
    <row r="177" spans="1:16" ht="14.25" customHeight="1" x14ac:dyDescent="0.3">
      <c r="A177" s="3">
        <v>20602054480</v>
      </c>
      <c r="B177" s="3">
        <v>111570</v>
      </c>
      <c r="C177" s="3">
        <v>2025</v>
      </c>
      <c r="D177" s="3">
        <v>10</v>
      </c>
      <c r="E177" s="3">
        <v>118</v>
      </c>
      <c r="F177" s="3">
        <v>7648</v>
      </c>
      <c r="G177" s="3" t="s">
        <v>340</v>
      </c>
      <c r="H177" s="3">
        <v>111570</v>
      </c>
      <c r="I177" s="3" t="s">
        <v>490</v>
      </c>
      <c r="J177" s="3" t="s">
        <v>137</v>
      </c>
      <c r="K177" s="4" t="s">
        <v>2339</v>
      </c>
      <c r="L177" s="3">
        <v>130594.09</v>
      </c>
      <c r="M177" s="3">
        <v>7935</v>
      </c>
      <c r="N177" s="3">
        <v>1</v>
      </c>
      <c r="O177" s="3" t="s">
        <v>273</v>
      </c>
      <c r="P177" s="3" t="s">
        <v>188</v>
      </c>
    </row>
    <row r="178" spans="1:16" ht="14.25" customHeight="1" x14ac:dyDescent="0.3">
      <c r="A178" s="3">
        <v>20602054480</v>
      </c>
      <c r="B178" s="3">
        <v>122024</v>
      </c>
      <c r="C178" s="3">
        <v>2025</v>
      </c>
      <c r="D178" s="3">
        <v>11</v>
      </c>
      <c r="E178" s="3">
        <v>118</v>
      </c>
      <c r="F178" s="3">
        <v>7648</v>
      </c>
      <c r="G178" s="3" t="s">
        <v>340</v>
      </c>
      <c r="H178" s="3">
        <v>122024</v>
      </c>
      <c r="I178" s="3" t="s">
        <v>501</v>
      </c>
      <c r="J178" s="3" t="s">
        <v>137</v>
      </c>
      <c r="K178" s="4" t="s">
        <v>2350</v>
      </c>
      <c r="L178" s="3">
        <v>205603.93</v>
      </c>
      <c r="M178" s="3">
        <v>2001</v>
      </c>
      <c r="N178" s="3">
        <v>1</v>
      </c>
      <c r="O178" s="3" t="s">
        <v>273</v>
      </c>
      <c r="P178" s="3" t="s">
        <v>188</v>
      </c>
    </row>
    <row r="179" spans="1:16" ht="14.25" customHeight="1" x14ac:dyDescent="0.3">
      <c r="A179" s="3">
        <v>20602054480</v>
      </c>
      <c r="B179" s="3">
        <v>125732</v>
      </c>
      <c r="C179" s="3">
        <v>2025</v>
      </c>
      <c r="D179" s="3">
        <v>11</v>
      </c>
      <c r="E179" s="3">
        <v>118</v>
      </c>
      <c r="F179" s="3">
        <v>7648</v>
      </c>
      <c r="G179" s="3" t="s">
        <v>265</v>
      </c>
      <c r="H179" s="3">
        <v>125732</v>
      </c>
      <c r="I179" s="3" t="s">
        <v>1958</v>
      </c>
      <c r="J179" s="3" t="s">
        <v>137</v>
      </c>
      <c r="K179" s="4" t="s">
        <v>2373</v>
      </c>
      <c r="L179" s="3">
        <v>181491.18</v>
      </c>
      <c r="M179" s="3">
        <v>18975</v>
      </c>
      <c r="N179" s="3">
        <v>1</v>
      </c>
      <c r="O179" s="3" t="s">
        <v>273</v>
      </c>
      <c r="P179" s="3" t="s">
        <v>188</v>
      </c>
    </row>
    <row r="180" spans="1:16" ht="14.25" customHeight="1" x14ac:dyDescent="0.3">
      <c r="A180" s="3">
        <v>20602650643</v>
      </c>
      <c r="B180" s="3">
        <v>21325</v>
      </c>
      <c r="C180" s="3">
        <v>2025</v>
      </c>
      <c r="D180" s="3">
        <v>5</v>
      </c>
      <c r="E180" s="3">
        <v>46</v>
      </c>
      <c r="F180" s="3">
        <v>5901</v>
      </c>
      <c r="G180" s="3" t="s">
        <v>2379</v>
      </c>
      <c r="H180" s="3">
        <v>21325</v>
      </c>
      <c r="I180" s="3" t="s">
        <v>2380</v>
      </c>
      <c r="J180" s="3" t="s">
        <v>137</v>
      </c>
      <c r="K180" s="4" t="s">
        <v>820</v>
      </c>
      <c r="L180" s="3">
        <v>163900.56</v>
      </c>
      <c r="M180" s="3">
        <v>18975</v>
      </c>
      <c r="N180" s="3">
        <v>2</v>
      </c>
      <c r="O180" s="3" t="s">
        <v>1373</v>
      </c>
      <c r="P180" s="3" t="s">
        <v>188</v>
      </c>
    </row>
    <row r="181" spans="1:16" ht="14.25" customHeight="1" x14ac:dyDescent="0.3">
      <c r="A181" s="3">
        <v>20602650643</v>
      </c>
      <c r="B181" s="3">
        <v>16329</v>
      </c>
      <c r="C181" s="3">
        <v>2025</v>
      </c>
      <c r="D181" s="3">
        <v>5</v>
      </c>
      <c r="E181" s="3">
        <v>46</v>
      </c>
      <c r="F181" s="3">
        <v>5901</v>
      </c>
      <c r="G181" s="3" t="s">
        <v>265</v>
      </c>
      <c r="H181" s="3">
        <v>16329</v>
      </c>
      <c r="I181" s="3" t="s">
        <v>2388</v>
      </c>
      <c r="J181" s="3" t="s">
        <v>137</v>
      </c>
      <c r="K181" s="4" t="s">
        <v>560</v>
      </c>
      <c r="L181" s="3">
        <v>168690.4</v>
      </c>
      <c r="M181" s="3">
        <v>18975</v>
      </c>
      <c r="N181" s="3">
        <v>2</v>
      </c>
      <c r="O181" s="3" t="s">
        <v>1373</v>
      </c>
      <c r="P181" s="3" t="s">
        <v>188</v>
      </c>
    </row>
    <row r="182" spans="1:16" ht="14.25" customHeight="1" x14ac:dyDescent="0.3">
      <c r="A182" s="3">
        <v>20602650643</v>
      </c>
      <c r="B182" s="3">
        <v>22202</v>
      </c>
      <c r="C182" s="3">
        <v>2025</v>
      </c>
      <c r="D182" s="3">
        <v>6</v>
      </c>
      <c r="E182" s="3">
        <v>46</v>
      </c>
      <c r="F182" s="3">
        <v>7558</v>
      </c>
      <c r="G182" s="3" t="s">
        <v>262</v>
      </c>
      <c r="H182" s="3">
        <v>22202</v>
      </c>
      <c r="I182" s="3" t="s">
        <v>920</v>
      </c>
      <c r="J182" s="3" t="s">
        <v>137</v>
      </c>
      <c r="K182" s="4" t="s">
        <v>718</v>
      </c>
      <c r="L182" s="3">
        <v>157500.15</v>
      </c>
      <c r="M182" s="3">
        <v>18975</v>
      </c>
      <c r="N182" s="3">
        <v>2</v>
      </c>
      <c r="O182" s="3" t="s">
        <v>1373</v>
      </c>
      <c r="P182" s="3" t="s">
        <v>188</v>
      </c>
    </row>
    <row r="183" spans="1:16" ht="14.25" customHeight="1" x14ac:dyDescent="0.3">
      <c r="A183" s="3">
        <v>20602650643</v>
      </c>
      <c r="B183" s="3">
        <v>21606</v>
      </c>
      <c r="C183" s="3">
        <v>2025</v>
      </c>
      <c r="D183" s="3">
        <v>6</v>
      </c>
      <c r="E183" s="3">
        <v>46</v>
      </c>
      <c r="F183" s="3">
        <v>5901</v>
      </c>
      <c r="G183" s="3" t="s">
        <v>1396</v>
      </c>
      <c r="H183" s="3">
        <v>21606</v>
      </c>
      <c r="I183" s="3" t="s">
        <v>424</v>
      </c>
      <c r="J183" s="3" t="s">
        <v>137</v>
      </c>
      <c r="K183" s="4" t="s">
        <v>690</v>
      </c>
      <c r="L183" s="3">
        <v>346831.21</v>
      </c>
    </row>
    <row r="184" spans="1:16" ht="14.25" customHeight="1" x14ac:dyDescent="0.3">
      <c r="A184" s="3">
        <v>20602650643</v>
      </c>
      <c r="B184" s="3">
        <v>22206</v>
      </c>
      <c r="C184" s="3">
        <v>2025</v>
      </c>
      <c r="D184" s="3">
        <v>6</v>
      </c>
      <c r="E184" s="3">
        <v>46</v>
      </c>
      <c r="F184" s="3">
        <v>7558</v>
      </c>
      <c r="G184" s="3" t="s">
        <v>1655</v>
      </c>
      <c r="H184" s="3">
        <v>22206</v>
      </c>
      <c r="I184" s="3" t="s">
        <v>2408</v>
      </c>
      <c r="J184" s="3" t="s">
        <v>137</v>
      </c>
      <c r="K184" s="4" t="s">
        <v>736</v>
      </c>
      <c r="L184" s="3">
        <v>142377.62599999999</v>
      </c>
      <c r="M184" s="3">
        <v>18975</v>
      </c>
      <c r="N184" s="3">
        <v>2</v>
      </c>
      <c r="O184" s="3" t="s">
        <v>1373</v>
      </c>
      <c r="P184" s="3" t="s">
        <v>188</v>
      </c>
    </row>
    <row r="185" spans="1:16" ht="14.25" customHeight="1" x14ac:dyDescent="0.3">
      <c r="A185" s="3">
        <v>20602650643</v>
      </c>
      <c r="B185" s="3">
        <v>26875</v>
      </c>
      <c r="C185" s="3">
        <v>2025</v>
      </c>
      <c r="D185" s="3">
        <v>7</v>
      </c>
      <c r="E185" s="3">
        <v>46</v>
      </c>
      <c r="F185" s="3">
        <v>5901</v>
      </c>
      <c r="G185" s="3" t="s">
        <v>307</v>
      </c>
      <c r="H185" s="3">
        <v>26875</v>
      </c>
      <c r="I185" s="3" t="s">
        <v>1663</v>
      </c>
      <c r="J185" s="3" t="s">
        <v>137</v>
      </c>
      <c r="K185" s="4" t="s">
        <v>1022</v>
      </c>
      <c r="L185" s="3">
        <v>150635.76</v>
      </c>
      <c r="M185" s="3">
        <v>20700</v>
      </c>
      <c r="N185" s="3">
        <v>2</v>
      </c>
      <c r="O185" s="3" t="s">
        <v>1373</v>
      </c>
      <c r="P185" s="3" t="s">
        <v>188</v>
      </c>
    </row>
    <row r="186" spans="1:16" ht="14.25" customHeight="1" x14ac:dyDescent="0.3">
      <c r="A186" s="3">
        <v>20602650643</v>
      </c>
      <c r="B186" s="3">
        <v>26881</v>
      </c>
      <c r="C186" s="3">
        <v>2025</v>
      </c>
      <c r="D186" s="3">
        <v>7</v>
      </c>
      <c r="E186" s="3">
        <v>46</v>
      </c>
      <c r="F186" s="3">
        <v>5901</v>
      </c>
      <c r="G186" s="3" t="s">
        <v>307</v>
      </c>
      <c r="H186" s="3">
        <v>26881</v>
      </c>
      <c r="I186" s="3" t="s">
        <v>1663</v>
      </c>
      <c r="J186" s="3" t="s">
        <v>137</v>
      </c>
      <c r="K186" s="4" t="s">
        <v>1036</v>
      </c>
      <c r="L186" s="3">
        <v>163581.09</v>
      </c>
      <c r="M186" s="3">
        <v>20700</v>
      </c>
      <c r="N186" s="3">
        <v>2</v>
      </c>
      <c r="O186" s="3" t="s">
        <v>1373</v>
      </c>
      <c r="P186" s="3" t="s">
        <v>188</v>
      </c>
    </row>
    <row r="187" spans="1:16" ht="14.25" customHeight="1" x14ac:dyDescent="0.3">
      <c r="A187" s="3">
        <v>20602650643</v>
      </c>
      <c r="B187" s="3">
        <v>25165</v>
      </c>
      <c r="C187" s="3">
        <v>2025</v>
      </c>
      <c r="D187" s="3">
        <v>7</v>
      </c>
      <c r="E187" s="3">
        <v>46</v>
      </c>
      <c r="F187" s="3">
        <v>5901</v>
      </c>
      <c r="G187" s="3" t="s">
        <v>265</v>
      </c>
      <c r="H187" s="3">
        <v>25165</v>
      </c>
      <c r="I187" s="3" t="s">
        <v>934</v>
      </c>
      <c r="J187" s="3" t="s">
        <v>137</v>
      </c>
      <c r="K187" s="4" t="s">
        <v>931</v>
      </c>
      <c r="L187" s="3">
        <v>128375.17</v>
      </c>
      <c r="M187" s="3">
        <v>20000</v>
      </c>
      <c r="N187" s="3">
        <v>2</v>
      </c>
      <c r="O187" s="3" t="s">
        <v>1373</v>
      </c>
      <c r="P187" s="3" t="s">
        <v>188</v>
      </c>
    </row>
    <row r="188" spans="1:16" ht="14.25" customHeight="1" x14ac:dyDescent="0.3">
      <c r="A188" s="3">
        <v>20602650643</v>
      </c>
      <c r="B188" s="3">
        <v>25701</v>
      </c>
      <c r="C188" s="3">
        <v>2025</v>
      </c>
      <c r="D188" s="3">
        <v>7</v>
      </c>
      <c r="E188" s="3">
        <v>46</v>
      </c>
      <c r="F188" s="3">
        <v>5901</v>
      </c>
      <c r="G188" s="3" t="s">
        <v>265</v>
      </c>
      <c r="H188" s="3">
        <v>25701</v>
      </c>
      <c r="I188" s="3" t="s">
        <v>2145</v>
      </c>
      <c r="J188" s="3" t="s">
        <v>137</v>
      </c>
      <c r="K188" s="4" t="s">
        <v>971</v>
      </c>
      <c r="L188" s="3">
        <v>132640.10399999999</v>
      </c>
      <c r="M188" s="3">
        <v>20700</v>
      </c>
      <c r="N188" s="3">
        <v>2</v>
      </c>
      <c r="O188" s="3" t="s">
        <v>1373</v>
      </c>
      <c r="P188" s="3" t="s">
        <v>188</v>
      </c>
    </row>
    <row r="189" spans="1:16" ht="14.25" customHeight="1" x14ac:dyDescent="0.3">
      <c r="A189" s="3">
        <v>20602650643</v>
      </c>
      <c r="B189" s="3">
        <v>25702</v>
      </c>
      <c r="C189" s="3">
        <v>2025</v>
      </c>
      <c r="D189" s="3">
        <v>7</v>
      </c>
      <c r="E189" s="3">
        <v>46</v>
      </c>
      <c r="F189" s="3">
        <v>5901</v>
      </c>
      <c r="G189" s="3" t="s">
        <v>265</v>
      </c>
      <c r="H189" s="3">
        <v>25702</v>
      </c>
      <c r="I189" s="3" t="s">
        <v>2145</v>
      </c>
      <c r="J189" s="3" t="s">
        <v>137</v>
      </c>
      <c r="K189" s="4" t="s">
        <v>989</v>
      </c>
      <c r="L189" s="3">
        <v>83969.652000000002</v>
      </c>
      <c r="M189" s="3">
        <v>20700</v>
      </c>
      <c r="N189" s="3">
        <v>2</v>
      </c>
      <c r="O189" s="3" t="s">
        <v>1373</v>
      </c>
      <c r="P189" s="3" t="s">
        <v>188</v>
      </c>
    </row>
    <row r="190" spans="1:16" ht="14.25" customHeight="1" x14ac:dyDescent="0.3">
      <c r="A190" s="3">
        <v>20602650643</v>
      </c>
      <c r="B190" s="3">
        <v>25167</v>
      </c>
      <c r="C190" s="3">
        <v>2025</v>
      </c>
      <c r="D190" s="3">
        <v>7</v>
      </c>
      <c r="E190" s="3">
        <v>46</v>
      </c>
      <c r="F190" s="3">
        <v>5901</v>
      </c>
      <c r="G190" s="3" t="s">
        <v>187</v>
      </c>
      <c r="H190" s="3">
        <v>25167</v>
      </c>
      <c r="I190" s="3" t="s">
        <v>934</v>
      </c>
      <c r="J190" s="3" t="s">
        <v>137</v>
      </c>
      <c r="K190" s="4" t="s">
        <v>968</v>
      </c>
      <c r="L190" s="3">
        <v>301271.54800000001</v>
      </c>
      <c r="M190" s="3">
        <v>41400</v>
      </c>
      <c r="N190" s="3">
        <v>2</v>
      </c>
      <c r="O190" s="3" t="s">
        <v>1373</v>
      </c>
      <c r="P190" s="3" t="s">
        <v>188</v>
      </c>
    </row>
    <row r="191" spans="1:16" ht="14.25" customHeight="1" x14ac:dyDescent="0.3">
      <c r="A191" s="3">
        <v>20602650643</v>
      </c>
      <c r="B191" s="3">
        <v>27875</v>
      </c>
      <c r="C191" s="3">
        <v>2025</v>
      </c>
      <c r="D191" s="3">
        <v>7</v>
      </c>
      <c r="E191" s="3">
        <v>46</v>
      </c>
      <c r="F191" s="3">
        <v>7558</v>
      </c>
      <c r="G191" s="3" t="s">
        <v>262</v>
      </c>
      <c r="H191" s="3">
        <v>27875</v>
      </c>
      <c r="I191" s="3" t="s">
        <v>2456</v>
      </c>
      <c r="J191" s="3" t="s">
        <v>137</v>
      </c>
      <c r="K191" s="4" t="s">
        <v>1120</v>
      </c>
      <c r="L191" s="3">
        <v>146979.23000000001</v>
      </c>
      <c r="M191" s="3">
        <v>18975</v>
      </c>
      <c r="N191" s="3">
        <v>2</v>
      </c>
      <c r="O191" s="3" t="s">
        <v>1373</v>
      </c>
      <c r="P191" s="3" t="s">
        <v>188</v>
      </c>
    </row>
    <row r="192" spans="1:16" ht="14.25" customHeight="1" x14ac:dyDescent="0.3">
      <c r="A192" s="3">
        <v>20602650643</v>
      </c>
      <c r="B192" s="3">
        <v>25601</v>
      </c>
      <c r="C192" s="3">
        <v>2025</v>
      </c>
      <c r="D192" s="3">
        <v>7</v>
      </c>
      <c r="E192" s="3">
        <v>46</v>
      </c>
      <c r="F192" s="3">
        <v>7558</v>
      </c>
      <c r="G192" s="3" t="s">
        <v>302</v>
      </c>
      <c r="H192" s="3">
        <v>25601</v>
      </c>
      <c r="I192" s="3" t="s">
        <v>1672</v>
      </c>
      <c r="J192" s="3" t="s">
        <v>137</v>
      </c>
      <c r="K192" s="4" t="s">
        <v>987</v>
      </c>
      <c r="L192" s="3">
        <v>148025.04</v>
      </c>
      <c r="M192" s="3">
        <v>18975</v>
      </c>
      <c r="N192" s="3">
        <v>2</v>
      </c>
      <c r="O192" s="3" t="s">
        <v>1373</v>
      </c>
      <c r="P192" s="3" t="s">
        <v>188</v>
      </c>
    </row>
    <row r="193" spans="1:16" ht="14.25" customHeight="1" x14ac:dyDescent="0.3">
      <c r="A193" s="3">
        <v>20602650643</v>
      </c>
      <c r="B193" s="3">
        <v>28973</v>
      </c>
      <c r="C193" s="3">
        <v>2025</v>
      </c>
      <c r="D193" s="3">
        <v>8</v>
      </c>
      <c r="E193" s="3">
        <v>46</v>
      </c>
      <c r="F193" s="3">
        <v>5901</v>
      </c>
      <c r="G193" s="3" t="s">
        <v>265</v>
      </c>
      <c r="H193" s="3">
        <v>28973</v>
      </c>
      <c r="I193" s="3" t="s">
        <v>1397</v>
      </c>
      <c r="J193" s="3" t="s">
        <v>137</v>
      </c>
      <c r="K193" s="4" t="s">
        <v>1071</v>
      </c>
      <c r="L193" s="3">
        <v>130061.69</v>
      </c>
      <c r="M193" s="3">
        <v>20700</v>
      </c>
      <c r="N193" s="3">
        <v>2</v>
      </c>
      <c r="O193" s="3" t="s">
        <v>1373</v>
      </c>
      <c r="P193" s="3" t="s">
        <v>188</v>
      </c>
    </row>
    <row r="194" spans="1:16" ht="14.25" customHeight="1" x14ac:dyDescent="0.3">
      <c r="A194" s="3">
        <v>20602650643</v>
      </c>
      <c r="B194" s="3">
        <v>32115</v>
      </c>
      <c r="C194" s="3">
        <v>2025</v>
      </c>
      <c r="D194" s="3">
        <v>8</v>
      </c>
      <c r="E194" s="3">
        <v>46</v>
      </c>
      <c r="F194" s="3">
        <v>5901</v>
      </c>
      <c r="G194" s="3" t="s">
        <v>265</v>
      </c>
      <c r="H194" s="3">
        <v>32115</v>
      </c>
      <c r="I194" s="3" t="s">
        <v>1413</v>
      </c>
      <c r="J194" s="3" t="s">
        <v>137</v>
      </c>
      <c r="K194" s="4" t="s">
        <v>1150</v>
      </c>
      <c r="L194" s="3">
        <v>273449.03000000003</v>
      </c>
      <c r="M194" s="3">
        <v>41355</v>
      </c>
      <c r="N194" s="3">
        <v>2</v>
      </c>
      <c r="O194" s="3" t="s">
        <v>1373</v>
      </c>
      <c r="P194" s="3" t="s">
        <v>188</v>
      </c>
    </row>
    <row r="195" spans="1:16" ht="14.25" customHeight="1" x14ac:dyDescent="0.3">
      <c r="A195" s="3">
        <v>20602650643</v>
      </c>
      <c r="B195" s="3">
        <v>32165</v>
      </c>
      <c r="C195" s="3">
        <v>2025</v>
      </c>
      <c r="D195" s="3">
        <v>8</v>
      </c>
      <c r="E195" s="3">
        <v>46</v>
      </c>
      <c r="F195" s="3">
        <v>5901</v>
      </c>
      <c r="G195" s="3" t="s">
        <v>265</v>
      </c>
      <c r="H195" s="3">
        <v>32165</v>
      </c>
      <c r="I195" s="3" t="s">
        <v>1413</v>
      </c>
      <c r="J195" s="3" t="s">
        <v>137</v>
      </c>
      <c r="K195" s="4" t="s">
        <v>1359</v>
      </c>
      <c r="L195" s="3">
        <v>120934.55</v>
      </c>
      <c r="M195" s="3">
        <v>20690</v>
      </c>
      <c r="N195" s="3">
        <v>2</v>
      </c>
      <c r="O195" s="3" t="s">
        <v>1373</v>
      </c>
      <c r="P195" s="3" t="s">
        <v>188</v>
      </c>
    </row>
    <row r="196" spans="1:16" ht="14.25" customHeight="1" x14ac:dyDescent="0.3">
      <c r="A196" s="3">
        <v>20602650643</v>
      </c>
      <c r="B196" s="3">
        <v>30455</v>
      </c>
      <c r="C196" s="3">
        <v>2025</v>
      </c>
      <c r="D196" s="3">
        <v>8</v>
      </c>
      <c r="E196" s="3">
        <v>46</v>
      </c>
      <c r="F196" s="3">
        <v>7620</v>
      </c>
      <c r="G196" s="3" t="s">
        <v>1682</v>
      </c>
      <c r="H196" s="3">
        <v>30455</v>
      </c>
      <c r="I196" s="3" t="s">
        <v>2486</v>
      </c>
      <c r="J196" s="3" t="s">
        <v>137</v>
      </c>
      <c r="K196" s="4" t="s">
        <v>1168</v>
      </c>
      <c r="L196" s="3">
        <v>137523.12400000001</v>
      </c>
      <c r="M196" s="3">
        <v>20700</v>
      </c>
      <c r="N196" s="3">
        <v>2</v>
      </c>
      <c r="O196" s="3" t="s">
        <v>1373</v>
      </c>
      <c r="P196" s="3" t="s">
        <v>188</v>
      </c>
    </row>
    <row r="197" spans="1:16" ht="14.25" customHeight="1" x14ac:dyDescent="0.3">
      <c r="A197" s="3">
        <v>20602650643</v>
      </c>
      <c r="B197" s="3">
        <v>29744</v>
      </c>
      <c r="C197" s="3">
        <v>2025</v>
      </c>
      <c r="D197" s="3">
        <v>8</v>
      </c>
      <c r="E197" s="3">
        <v>46</v>
      </c>
      <c r="F197" s="3">
        <v>5901</v>
      </c>
      <c r="G197" s="3" t="s">
        <v>302</v>
      </c>
      <c r="H197" s="3">
        <v>29744</v>
      </c>
      <c r="I197" s="3" t="s">
        <v>1397</v>
      </c>
      <c r="J197" s="3" t="s">
        <v>137</v>
      </c>
      <c r="K197" s="4" t="s">
        <v>1155</v>
      </c>
      <c r="L197" s="3">
        <v>138152.51999999999</v>
      </c>
      <c r="M197" s="3">
        <v>18975</v>
      </c>
      <c r="N197" s="3">
        <v>2</v>
      </c>
      <c r="O197" s="3" t="s">
        <v>1373</v>
      </c>
      <c r="P197" s="3" t="s">
        <v>188</v>
      </c>
    </row>
    <row r="198" spans="1:16" ht="14.25" customHeight="1" x14ac:dyDescent="0.3">
      <c r="A198" s="3">
        <v>20602650643</v>
      </c>
      <c r="B198" s="3">
        <v>31217</v>
      </c>
      <c r="C198" s="3">
        <v>2025</v>
      </c>
      <c r="D198" s="3">
        <v>8</v>
      </c>
      <c r="E198" s="3">
        <v>46</v>
      </c>
      <c r="F198" s="3">
        <v>5901</v>
      </c>
      <c r="G198" s="3" t="s">
        <v>302</v>
      </c>
      <c r="H198" s="3">
        <v>31217</v>
      </c>
      <c r="I198" s="3" t="s">
        <v>1250</v>
      </c>
      <c r="J198" s="3" t="s">
        <v>137</v>
      </c>
      <c r="K198" s="4" t="s">
        <v>1220</v>
      </c>
      <c r="L198" s="3">
        <v>131459.29</v>
      </c>
      <c r="M198" s="3">
        <v>18975</v>
      </c>
      <c r="N198" s="3">
        <v>2</v>
      </c>
      <c r="O198" s="3" t="s">
        <v>1373</v>
      </c>
      <c r="P198" s="3" t="s">
        <v>188</v>
      </c>
    </row>
    <row r="199" spans="1:16" ht="14.25" customHeight="1" x14ac:dyDescent="0.3">
      <c r="A199" s="3">
        <v>20602650643</v>
      </c>
      <c r="B199" s="3">
        <v>33465</v>
      </c>
      <c r="C199" s="3">
        <v>2025</v>
      </c>
      <c r="D199" s="3">
        <v>9</v>
      </c>
      <c r="E199" s="3">
        <v>46</v>
      </c>
      <c r="F199" s="3">
        <v>7620</v>
      </c>
      <c r="G199" s="3" t="s">
        <v>265</v>
      </c>
      <c r="H199" s="3">
        <v>33465</v>
      </c>
      <c r="I199" s="3" t="s">
        <v>1042</v>
      </c>
      <c r="J199" s="3" t="s">
        <v>137</v>
      </c>
      <c r="K199" s="4" t="s">
        <v>1182</v>
      </c>
      <c r="L199" s="3">
        <v>135775.274</v>
      </c>
      <c r="M199" s="3">
        <v>20700</v>
      </c>
      <c r="N199" s="3">
        <v>2</v>
      </c>
      <c r="O199" s="3" t="s">
        <v>1373</v>
      </c>
      <c r="P199" s="3" t="s">
        <v>188</v>
      </c>
    </row>
    <row r="200" spans="1:16" ht="14.25" customHeight="1" x14ac:dyDescent="0.3">
      <c r="A200" s="3">
        <v>20602650643</v>
      </c>
      <c r="B200" s="3">
        <v>34337</v>
      </c>
      <c r="C200" s="3">
        <v>2025</v>
      </c>
      <c r="D200" s="3">
        <v>9</v>
      </c>
      <c r="E200" s="3">
        <v>46</v>
      </c>
      <c r="F200" s="3">
        <v>5901</v>
      </c>
      <c r="G200" s="3" t="s">
        <v>265</v>
      </c>
      <c r="H200" s="3">
        <v>34337</v>
      </c>
      <c r="I200" s="3" t="s">
        <v>1427</v>
      </c>
      <c r="J200" s="3" t="s">
        <v>137</v>
      </c>
      <c r="K200" s="4" t="s">
        <v>1232</v>
      </c>
      <c r="L200" s="3">
        <v>124653.86</v>
      </c>
      <c r="M200" s="3">
        <v>20700</v>
      </c>
      <c r="N200" s="3">
        <v>2</v>
      </c>
      <c r="O200" s="3" t="s">
        <v>1373</v>
      </c>
      <c r="P200" s="3" t="s">
        <v>188</v>
      </c>
    </row>
    <row r="201" spans="1:16" ht="14.25" customHeight="1" x14ac:dyDescent="0.3">
      <c r="A201" s="3">
        <v>20602650643</v>
      </c>
      <c r="B201" s="3">
        <v>35949</v>
      </c>
      <c r="C201" s="3">
        <v>2025</v>
      </c>
      <c r="D201" s="3">
        <v>9</v>
      </c>
      <c r="E201" s="3">
        <v>46</v>
      </c>
      <c r="F201" s="3">
        <v>5901</v>
      </c>
      <c r="G201" s="3" t="s">
        <v>340</v>
      </c>
      <c r="H201" s="3">
        <v>35949</v>
      </c>
      <c r="I201" s="3" t="s">
        <v>1074</v>
      </c>
      <c r="J201" s="3" t="s">
        <v>137</v>
      </c>
      <c r="K201" s="4" t="s">
        <v>1349</v>
      </c>
      <c r="L201" s="3">
        <v>399275.75</v>
      </c>
      <c r="M201" s="3">
        <v>62100</v>
      </c>
      <c r="N201" s="3">
        <v>2</v>
      </c>
      <c r="O201" s="3" t="s">
        <v>1373</v>
      </c>
      <c r="P201" s="3" t="s">
        <v>188</v>
      </c>
    </row>
    <row r="202" spans="1:16" ht="14.25" customHeight="1" x14ac:dyDescent="0.3">
      <c r="A202" s="3">
        <v>20602650643</v>
      </c>
      <c r="B202" s="3">
        <v>35862</v>
      </c>
      <c r="C202" s="3">
        <v>2025</v>
      </c>
      <c r="D202" s="3">
        <v>9</v>
      </c>
      <c r="E202" s="3">
        <v>46</v>
      </c>
      <c r="F202" s="3">
        <v>5901</v>
      </c>
      <c r="G202" s="3" t="s">
        <v>307</v>
      </c>
      <c r="H202" s="3">
        <v>35862</v>
      </c>
      <c r="I202" s="3" t="s">
        <v>1448</v>
      </c>
      <c r="J202" s="3" t="s">
        <v>137</v>
      </c>
      <c r="K202" s="4" t="s">
        <v>1519</v>
      </c>
      <c r="L202" s="3">
        <v>134625.26</v>
      </c>
      <c r="M202" s="3">
        <v>20700</v>
      </c>
      <c r="N202" s="3">
        <v>2</v>
      </c>
      <c r="O202" s="3" t="s">
        <v>1373</v>
      </c>
      <c r="P202" s="3" t="s">
        <v>188</v>
      </c>
    </row>
    <row r="203" spans="1:16" ht="14.25" customHeight="1" x14ac:dyDescent="0.3">
      <c r="A203" s="3">
        <v>20602650643</v>
      </c>
      <c r="B203" s="3">
        <v>35940</v>
      </c>
      <c r="C203" s="3">
        <v>2025</v>
      </c>
      <c r="D203" s="3">
        <v>9</v>
      </c>
      <c r="E203" s="3">
        <v>46</v>
      </c>
      <c r="F203" s="3">
        <v>5901</v>
      </c>
      <c r="G203" s="3" t="s">
        <v>933</v>
      </c>
      <c r="H203" s="3">
        <v>35940</v>
      </c>
      <c r="I203" s="3" t="s">
        <v>1074</v>
      </c>
      <c r="J203" s="3" t="s">
        <v>137</v>
      </c>
      <c r="K203" s="4" t="s">
        <v>1335</v>
      </c>
      <c r="L203" s="3">
        <v>160219.28</v>
      </c>
      <c r="M203" s="3">
        <v>18975</v>
      </c>
      <c r="N203" s="3">
        <v>2</v>
      </c>
      <c r="O203" s="3" t="s">
        <v>1373</v>
      </c>
      <c r="P203" s="3" t="s">
        <v>188</v>
      </c>
    </row>
    <row r="204" spans="1:16" ht="14.25" customHeight="1" x14ac:dyDescent="0.3">
      <c r="A204" s="3">
        <v>20602650643</v>
      </c>
      <c r="B204" s="3">
        <v>35941</v>
      </c>
      <c r="C204" s="3">
        <v>2025</v>
      </c>
      <c r="D204" s="3">
        <v>9</v>
      </c>
      <c r="E204" s="3">
        <v>46</v>
      </c>
      <c r="F204" s="3">
        <v>5901</v>
      </c>
      <c r="G204" s="3" t="s">
        <v>933</v>
      </c>
      <c r="H204" s="3">
        <v>35941</v>
      </c>
      <c r="I204" s="3" t="s">
        <v>1074</v>
      </c>
      <c r="J204" s="3" t="s">
        <v>137</v>
      </c>
      <c r="K204" s="4" t="s">
        <v>1556</v>
      </c>
      <c r="L204" s="3">
        <v>160219.28</v>
      </c>
      <c r="M204" s="3">
        <v>18975</v>
      </c>
      <c r="N204" s="3">
        <v>2</v>
      </c>
      <c r="O204" s="3" t="s">
        <v>1373</v>
      </c>
      <c r="P204" s="3" t="s">
        <v>188</v>
      </c>
    </row>
    <row r="205" spans="1:16" ht="14.25" customHeight="1" x14ac:dyDescent="0.3">
      <c r="A205" s="3">
        <v>20602650643</v>
      </c>
      <c r="B205" s="3">
        <v>36930</v>
      </c>
      <c r="C205" s="3">
        <v>2025</v>
      </c>
      <c r="D205" s="3">
        <v>9</v>
      </c>
      <c r="E205" s="3">
        <v>46</v>
      </c>
      <c r="F205" s="3">
        <v>5901</v>
      </c>
      <c r="G205" s="3" t="s">
        <v>1396</v>
      </c>
      <c r="H205" s="3">
        <v>36930</v>
      </c>
      <c r="I205" s="3" t="s">
        <v>1746</v>
      </c>
      <c r="J205" s="3" t="s">
        <v>137</v>
      </c>
      <c r="K205" s="4" t="s">
        <v>1420</v>
      </c>
      <c r="L205" s="3">
        <v>604251.55000000005</v>
      </c>
      <c r="M205" s="3">
        <v>20700</v>
      </c>
      <c r="N205" s="3">
        <v>2</v>
      </c>
      <c r="O205" s="3" t="s">
        <v>1373</v>
      </c>
      <c r="P205" s="3" t="s">
        <v>188</v>
      </c>
    </row>
    <row r="206" spans="1:16" ht="14.25" customHeight="1" x14ac:dyDescent="0.3">
      <c r="A206" s="3">
        <v>20602650643</v>
      </c>
      <c r="B206" s="3">
        <v>37479</v>
      </c>
      <c r="C206" s="3">
        <v>2025</v>
      </c>
      <c r="D206" s="3">
        <v>10</v>
      </c>
      <c r="E206" s="3">
        <v>46</v>
      </c>
      <c r="F206" s="3">
        <v>7620</v>
      </c>
      <c r="G206" s="3" t="s">
        <v>265</v>
      </c>
      <c r="H206" s="3">
        <v>37479</v>
      </c>
      <c r="I206" s="3" t="s">
        <v>1718</v>
      </c>
      <c r="J206" s="3" t="s">
        <v>137</v>
      </c>
      <c r="K206" s="4" t="s">
        <v>1651</v>
      </c>
      <c r="L206" s="3">
        <v>137660.03200000001</v>
      </c>
      <c r="M206" s="3">
        <v>20700</v>
      </c>
      <c r="N206" s="3">
        <v>2</v>
      </c>
      <c r="O206" s="3" t="s">
        <v>1373</v>
      </c>
      <c r="P206" s="3" t="s">
        <v>188</v>
      </c>
    </row>
    <row r="207" spans="1:16" ht="14.25" customHeight="1" x14ac:dyDescent="0.3">
      <c r="A207" s="3">
        <v>20602650643</v>
      </c>
      <c r="B207" s="3">
        <v>37480</v>
      </c>
      <c r="C207" s="3">
        <v>2025</v>
      </c>
      <c r="D207" s="3">
        <v>10</v>
      </c>
      <c r="E207" s="3">
        <v>46</v>
      </c>
      <c r="F207" s="3">
        <v>7620</v>
      </c>
      <c r="G207" s="3" t="s">
        <v>265</v>
      </c>
      <c r="H207" s="3">
        <v>37480</v>
      </c>
      <c r="I207" s="3" t="s">
        <v>1718</v>
      </c>
      <c r="J207" s="3" t="s">
        <v>137</v>
      </c>
      <c r="K207" s="4" t="s">
        <v>1459</v>
      </c>
      <c r="L207" s="3">
        <v>142223.59400000001</v>
      </c>
      <c r="M207" s="3">
        <v>20620</v>
      </c>
      <c r="N207" s="3">
        <v>2</v>
      </c>
      <c r="O207" s="3" t="s">
        <v>1373</v>
      </c>
      <c r="P207" s="3" t="s">
        <v>188</v>
      </c>
    </row>
    <row r="208" spans="1:16" ht="14.25" customHeight="1" x14ac:dyDescent="0.3">
      <c r="A208" s="3">
        <v>20602650643</v>
      </c>
      <c r="B208" s="3">
        <v>39250</v>
      </c>
      <c r="C208" s="3">
        <v>2025</v>
      </c>
      <c r="D208" s="3">
        <v>10</v>
      </c>
      <c r="E208" s="3">
        <v>46</v>
      </c>
      <c r="F208" s="3">
        <v>5901</v>
      </c>
      <c r="G208" s="3" t="s">
        <v>265</v>
      </c>
      <c r="H208" s="3">
        <v>39250</v>
      </c>
      <c r="I208" s="3" t="s">
        <v>446</v>
      </c>
      <c r="J208" s="3" t="s">
        <v>137</v>
      </c>
      <c r="K208" s="4" t="s">
        <v>1486</v>
      </c>
      <c r="L208" s="3">
        <v>386167.7</v>
      </c>
      <c r="M208" s="3">
        <v>20700</v>
      </c>
      <c r="N208" s="3">
        <v>2</v>
      </c>
      <c r="O208" s="3" t="s">
        <v>1373</v>
      </c>
      <c r="P208" s="3" t="s">
        <v>188</v>
      </c>
    </row>
    <row r="209" spans="1:16" ht="14.25" customHeight="1" x14ac:dyDescent="0.3">
      <c r="A209" s="3">
        <v>20602650643</v>
      </c>
      <c r="B209" s="3">
        <v>38421</v>
      </c>
      <c r="C209" s="3">
        <v>2025</v>
      </c>
      <c r="D209" s="3">
        <v>10</v>
      </c>
      <c r="E209" s="3">
        <v>46</v>
      </c>
      <c r="F209" s="3">
        <v>5901</v>
      </c>
      <c r="G209" s="3" t="s">
        <v>933</v>
      </c>
      <c r="H209" s="3">
        <v>38421</v>
      </c>
      <c r="I209" s="3" t="s">
        <v>2432</v>
      </c>
      <c r="J209" s="3" t="s">
        <v>137</v>
      </c>
      <c r="K209" s="4" t="s">
        <v>1708</v>
      </c>
      <c r="L209" s="3">
        <v>160219.28</v>
      </c>
      <c r="M209" s="3">
        <v>18975</v>
      </c>
      <c r="N209" s="3">
        <v>2</v>
      </c>
      <c r="O209" s="3" t="s">
        <v>1373</v>
      </c>
      <c r="P209" s="3" t="s">
        <v>188</v>
      </c>
    </row>
    <row r="210" spans="1:16" ht="14.25" customHeight="1" x14ac:dyDescent="0.3">
      <c r="A210" s="3">
        <v>20602650643</v>
      </c>
      <c r="B210" s="3">
        <v>48257</v>
      </c>
      <c r="C210" s="3">
        <v>2025</v>
      </c>
      <c r="D210" s="3">
        <v>11</v>
      </c>
      <c r="E210" s="3">
        <v>46</v>
      </c>
      <c r="F210" s="3">
        <v>5901</v>
      </c>
      <c r="G210" s="3" t="s">
        <v>933</v>
      </c>
      <c r="H210" s="3">
        <v>48257</v>
      </c>
      <c r="I210" s="3" t="s">
        <v>2568</v>
      </c>
      <c r="J210" s="3" t="s">
        <v>137</v>
      </c>
      <c r="K210" s="4" t="s">
        <v>1858</v>
      </c>
      <c r="L210" s="3">
        <v>165239.20000000001</v>
      </c>
      <c r="M210" s="3">
        <v>18975</v>
      </c>
      <c r="N210" s="3">
        <v>2</v>
      </c>
      <c r="O210" s="3" t="s">
        <v>1373</v>
      </c>
      <c r="P210" s="3" t="s">
        <v>188</v>
      </c>
    </row>
    <row r="211" spans="1:16" ht="14.25" customHeight="1" x14ac:dyDescent="0.3">
      <c r="A211" s="3">
        <v>20602650643</v>
      </c>
      <c r="B211" s="3">
        <v>47915</v>
      </c>
      <c r="C211" s="3">
        <v>2025</v>
      </c>
      <c r="D211" s="3">
        <v>11</v>
      </c>
      <c r="E211" s="3">
        <v>46</v>
      </c>
      <c r="F211" s="3">
        <v>5901</v>
      </c>
      <c r="G211" s="3" t="s">
        <v>265</v>
      </c>
      <c r="H211" s="3">
        <v>47915</v>
      </c>
      <c r="I211" s="3" t="s">
        <v>2568</v>
      </c>
      <c r="J211" s="3" t="s">
        <v>137</v>
      </c>
      <c r="K211" s="4" t="s">
        <v>1833</v>
      </c>
      <c r="L211" s="3">
        <v>167551.31</v>
      </c>
      <c r="M211" s="3">
        <v>20000</v>
      </c>
      <c r="N211" s="3">
        <v>2</v>
      </c>
      <c r="O211" s="3" t="s">
        <v>1373</v>
      </c>
      <c r="P211" s="3" t="s">
        <v>188</v>
      </c>
    </row>
    <row r="212" spans="1:16" ht="14.25" customHeight="1" x14ac:dyDescent="0.3">
      <c r="A212" s="3">
        <v>20602650643</v>
      </c>
      <c r="B212" s="3">
        <v>48062</v>
      </c>
      <c r="C212" s="3">
        <v>2025</v>
      </c>
      <c r="D212" s="3">
        <v>11</v>
      </c>
      <c r="E212" s="3">
        <v>46</v>
      </c>
      <c r="F212" s="3">
        <v>5901</v>
      </c>
      <c r="G212" s="3" t="s">
        <v>265</v>
      </c>
      <c r="H212" s="3">
        <v>48062</v>
      </c>
      <c r="I212" s="3" t="s">
        <v>2568</v>
      </c>
      <c r="J212" s="3" t="s">
        <v>137</v>
      </c>
      <c r="K212" s="4" t="s">
        <v>1846</v>
      </c>
      <c r="L212" s="3">
        <v>170858.23999999999</v>
      </c>
      <c r="M212" s="3">
        <v>20000</v>
      </c>
      <c r="N212" s="3">
        <v>2</v>
      </c>
      <c r="O212" s="3" t="s">
        <v>1373</v>
      </c>
      <c r="P212" s="3" t="s">
        <v>188</v>
      </c>
    </row>
    <row r="213" spans="1:16" ht="14.25" customHeight="1" x14ac:dyDescent="0.3">
      <c r="A213" s="3">
        <v>20602650643</v>
      </c>
      <c r="B213" s="3">
        <v>50021</v>
      </c>
      <c r="C213" s="3">
        <v>2025</v>
      </c>
      <c r="D213" s="3">
        <v>11</v>
      </c>
      <c r="E213" s="3">
        <v>46</v>
      </c>
      <c r="F213" s="3">
        <v>5901</v>
      </c>
      <c r="G213" s="3" t="s">
        <v>265</v>
      </c>
      <c r="H213" s="3">
        <v>50021</v>
      </c>
      <c r="I213" s="3" t="s">
        <v>2586</v>
      </c>
      <c r="J213" s="3" t="s">
        <v>137</v>
      </c>
      <c r="K213" s="4" t="s">
        <v>1595</v>
      </c>
      <c r="L213" s="3">
        <v>171916.46</v>
      </c>
      <c r="M213" s="3">
        <v>20000</v>
      </c>
      <c r="N213" s="3">
        <v>2</v>
      </c>
      <c r="O213" s="3" t="s">
        <v>1373</v>
      </c>
      <c r="P213" s="3" t="s">
        <v>188</v>
      </c>
    </row>
    <row r="214" spans="1:16" ht="14.25" customHeight="1" x14ac:dyDescent="0.3">
      <c r="A214" s="3">
        <v>20602650643</v>
      </c>
      <c r="B214" s="3">
        <v>50051</v>
      </c>
      <c r="C214" s="3">
        <v>2025</v>
      </c>
      <c r="D214" s="3">
        <v>11</v>
      </c>
      <c r="E214" s="3">
        <v>46</v>
      </c>
      <c r="F214" s="3">
        <v>5901</v>
      </c>
      <c r="G214" s="3" t="s">
        <v>1655</v>
      </c>
      <c r="H214" s="3">
        <v>50051</v>
      </c>
      <c r="I214" s="3" t="s">
        <v>2591</v>
      </c>
      <c r="J214" s="3" t="s">
        <v>137</v>
      </c>
      <c r="K214" s="4" t="s">
        <v>1875</v>
      </c>
      <c r="L214" s="3">
        <v>165239.20000000001</v>
      </c>
      <c r="M214" s="3">
        <v>18975</v>
      </c>
      <c r="N214" s="3">
        <v>2</v>
      </c>
      <c r="O214" s="3" t="s">
        <v>1373</v>
      </c>
      <c r="P214" s="3" t="s">
        <v>188</v>
      </c>
    </row>
    <row r="215" spans="1:16" ht="14.25" customHeight="1" x14ac:dyDescent="0.3">
      <c r="A215" s="3">
        <v>20602650643</v>
      </c>
      <c r="B215" s="3">
        <v>227</v>
      </c>
      <c r="C215" s="3">
        <v>2026</v>
      </c>
      <c r="D215" s="3">
        <v>1</v>
      </c>
      <c r="E215" s="3">
        <v>46</v>
      </c>
      <c r="F215" s="3">
        <v>5901</v>
      </c>
      <c r="G215" s="3" t="s">
        <v>1655</v>
      </c>
      <c r="H215" s="3">
        <v>227</v>
      </c>
      <c r="I215" s="3" t="s">
        <v>2600</v>
      </c>
      <c r="J215" s="3" t="s">
        <v>137</v>
      </c>
      <c r="K215" s="4" t="s">
        <v>162</v>
      </c>
      <c r="L215" s="3">
        <v>134408.49400000001</v>
      </c>
      <c r="M215" s="3">
        <v>18975</v>
      </c>
      <c r="N215" s="3">
        <v>2</v>
      </c>
      <c r="O215" s="3" t="s">
        <v>1373</v>
      </c>
      <c r="P215" s="3" t="s">
        <v>188</v>
      </c>
    </row>
    <row r="216" spans="1:16" ht="14.25" customHeight="1" x14ac:dyDescent="0.3">
      <c r="A216" s="3">
        <v>20603820691</v>
      </c>
      <c r="B216" s="3">
        <v>76099</v>
      </c>
      <c r="C216" s="3">
        <v>2025</v>
      </c>
      <c r="D216" s="3">
        <v>8</v>
      </c>
      <c r="E216" s="3">
        <v>118</v>
      </c>
      <c r="F216" s="3">
        <v>4939</v>
      </c>
      <c r="G216" s="3" t="s">
        <v>1682</v>
      </c>
      <c r="H216" s="3">
        <v>76099</v>
      </c>
      <c r="I216" s="3" t="s">
        <v>1008</v>
      </c>
      <c r="J216" s="3" t="s">
        <v>137</v>
      </c>
      <c r="K216" s="4" t="s">
        <v>1788</v>
      </c>
      <c r="L216" s="3">
        <v>173080</v>
      </c>
      <c r="M216" s="3">
        <v>25000</v>
      </c>
      <c r="N216" s="3">
        <v>1</v>
      </c>
      <c r="O216" s="3" t="s">
        <v>273</v>
      </c>
      <c r="P216" s="3" t="s">
        <v>516</v>
      </c>
    </row>
    <row r="217" spans="1:16" ht="14.25" customHeight="1" x14ac:dyDescent="0.3">
      <c r="A217" s="3">
        <v>20603820691</v>
      </c>
      <c r="B217" s="3">
        <v>32200</v>
      </c>
      <c r="C217" s="3">
        <v>2025</v>
      </c>
      <c r="D217" s="3">
        <v>8</v>
      </c>
      <c r="E217" s="3">
        <v>46</v>
      </c>
      <c r="F217" s="3">
        <v>5901</v>
      </c>
      <c r="G217" s="3" t="s">
        <v>265</v>
      </c>
      <c r="H217" s="3">
        <v>32200</v>
      </c>
      <c r="I217" s="3" t="s">
        <v>1413</v>
      </c>
      <c r="J217" s="3" t="s">
        <v>137</v>
      </c>
      <c r="K217" s="4" t="s">
        <v>1378</v>
      </c>
      <c r="L217" s="3">
        <v>130381.17</v>
      </c>
      <c r="M217" s="3">
        <v>20670</v>
      </c>
      <c r="N217" s="3">
        <v>2</v>
      </c>
      <c r="O217" s="3" t="s">
        <v>1373</v>
      </c>
      <c r="P217" s="3" t="s">
        <v>188</v>
      </c>
    </row>
    <row r="218" spans="1:16" ht="14.25" customHeight="1" x14ac:dyDescent="0.3">
      <c r="A218" s="3">
        <v>20603820691</v>
      </c>
      <c r="B218" s="3">
        <v>36798</v>
      </c>
      <c r="C218" s="3">
        <v>2025</v>
      </c>
      <c r="D218" s="3">
        <v>9</v>
      </c>
      <c r="E218" s="3">
        <v>46</v>
      </c>
      <c r="F218" s="3">
        <v>5901</v>
      </c>
      <c r="G218" s="3" t="s">
        <v>302</v>
      </c>
      <c r="H218" s="3">
        <v>36798</v>
      </c>
      <c r="I218" s="3" t="s">
        <v>2234</v>
      </c>
      <c r="J218" s="3" t="s">
        <v>137</v>
      </c>
      <c r="K218" s="4" t="s">
        <v>1392</v>
      </c>
      <c r="L218" s="3">
        <v>118498.42</v>
      </c>
      <c r="M218" s="3">
        <v>20000</v>
      </c>
      <c r="N218" s="3">
        <v>2</v>
      </c>
      <c r="O218" s="3" t="s">
        <v>1373</v>
      </c>
      <c r="P218" s="3" t="s">
        <v>188</v>
      </c>
    </row>
    <row r="219" spans="1:16" ht="14.25" customHeight="1" x14ac:dyDescent="0.3">
      <c r="A219" s="3">
        <v>20603820691</v>
      </c>
      <c r="B219" s="3">
        <v>34443</v>
      </c>
      <c r="C219" s="3">
        <v>2025</v>
      </c>
      <c r="D219" s="3">
        <v>9</v>
      </c>
      <c r="E219" s="3">
        <v>46</v>
      </c>
      <c r="F219" s="3">
        <v>5901</v>
      </c>
      <c r="G219" s="3" t="s">
        <v>265</v>
      </c>
      <c r="H219" s="3">
        <v>34443</v>
      </c>
      <c r="I219" s="3" t="s">
        <v>1741</v>
      </c>
      <c r="J219" s="3" t="s">
        <v>137</v>
      </c>
      <c r="K219" s="4" t="s">
        <v>1260</v>
      </c>
      <c r="L219" s="3">
        <v>128053.75</v>
      </c>
      <c r="M219" s="3">
        <v>20700</v>
      </c>
      <c r="N219" s="3">
        <v>2</v>
      </c>
      <c r="O219" s="3" t="s">
        <v>1373</v>
      </c>
      <c r="P219" s="3" t="s">
        <v>188</v>
      </c>
    </row>
    <row r="220" spans="1:16" ht="14.25" customHeight="1" x14ac:dyDescent="0.3">
      <c r="A220" s="3">
        <v>20603820691</v>
      </c>
      <c r="B220" s="3">
        <v>37555</v>
      </c>
      <c r="C220" s="3">
        <v>2025</v>
      </c>
      <c r="D220" s="3">
        <v>10</v>
      </c>
      <c r="E220" s="3">
        <v>46</v>
      </c>
      <c r="F220" s="3">
        <v>5901</v>
      </c>
      <c r="G220" s="3" t="s">
        <v>340</v>
      </c>
      <c r="H220" s="3">
        <v>37555</v>
      </c>
      <c r="I220" s="3" t="s">
        <v>2432</v>
      </c>
      <c r="J220" s="3" t="s">
        <v>137</v>
      </c>
      <c r="K220" s="4" t="s">
        <v>1669</v>
      </c>
      <c r="L220" s="3">
        <v>163582.94</v>
      </c>
      <c r="M220" s="3">
        <v>20000</v>
      </c>
      <c r="N220" s="3">
        <v>2</v>
      </c>
      <c r="O220" s="3" t="s">
        <v>1373</v>
      </c>
      <c r="P220" s="3" t="s">
        <v>188</v>
      </c>
    </row>
    <row r="221" spans="1:16" ht="14.25" customHeight="1" x14ac:dyDescent="0.3">
      <c r="A221" s="3">
        <v>20603820691</v>
      </c>
      <c r="B221" s="3">
        <v>53895</v>
      </c>
      <c r="C221" s="3">
        <v>2025</v>
      </c>
      <c r="D221" s="3">
        <v>11</v>
      </c>
      <c r="E221" s="3">
        <v>46</v>
      </c>
      <c r="F221" s="3">
        <v>5901</v>
      </c>
      <c r="G221" s="3" t="s">
        <v>302</v>
      </c>
      <c r="H221" s="3">
        <v>53895</v>
      </c>
      <c r="I221" s="3" t="s">
        <v>1972</v>
      </c>
      <c r="J221" s="3" t="s">
        <v>137</v>
      </c>
      <c r="K221" s="4" t="s">
        <v>1914</v>
      </c>
      <c r="L221" s="3">
        <v>183398.67</v>
      </c>
      <c r="M221" s="3">
        <v>20000</v>
      </c>
      <c r="N221" s="3">
        <v>2</v>
      </c>
      <c r="O221" s="3" t="s">
        <v>1373</v>
      </c>
      <c r="P221" s="3" t="s">
        <v>188</v>
      </c>
    </row>
    <row r="222" spans="1:16" ht="14.25" customHeight="1" x14ac:dyDescent="0.3">
      <c r="A222" s="3">
        <v>20603820691</v>
      </c>
      <c r="B222" s="3">
        <v>26882</v>
      </c>
      <c r="C222" s="3">
        <v>2026</v>
      </c>
      <c r="D222" s="3">
        <v>3</v>
      </c>
      <c r="E222" s="3">
        <v>118</v>
      </c>
      <c r="F222" s="3">
        <v>4939</v>
      </c>
      <c r="G222" s="3" t="s">
        <v>302</v>
      </c>
      <c r="H222" s="3">
        <v>26882</v>
      </c>
      <c r="I222" s="3" t="s">
        <v>2647</v>
      </c>
      <c r="J222" s="3" t="s">
        <v>137</v>
      </c>
      <c r="K222" s="4" t="s">
        <v>1056</v>
      </c>
      <c r="L222" s="3">
        <v>46349.03</v>
      </c>
      <c r="M222" s="3">
        <v>24115</v>
      </c>
      <c r="N222" s="3">
        <v>1</v>
      </c>
      <c r="O222" s="3" t="s">
        <v>273</v>
      </c>
      <c r="P222" s="3" t="s">
        <v>516</v>
      </c>
    </row>
    <row r="223" spans="1:16" ht="14.25" customHeight="1" x14ac:dyDescent="0.3">
      <c r="A223" s="3">
        <v>20603820691</v>
      </c>
      <c r="B223" s="3">
        <v>15736</v>
      </c>
      <c r="C223" s="3">
        <v>2026</v>
      </c>
      <c r="D223" s="3">
        <v>4</v>
      </c>
      <c r="E223" s="3">
        <v>46</v>
      </c>
      <c r="F223" s="3">
        <v>5901</v>
      </c>
      <c r="G223" s="3" t="s">
        <v>265</v>
      </c>
      <c r="H223" s="3">
        <v>15736</v>
      </c>
      <c r="I223" s="3" t="s">
        <v>2657</v>
      </c>
      <c r="J223" s="3" t="s">
        <v>137</v>
      </c>
      <c r="K223" s="4" t="s">
        <v>664</v>
      </c>
      <c r="L223" s="3">
        <v>257782.58</v>
      </c>
      <c r="M223" s="3">
        <v>19665</v>
      </c>
      <c r="N223" s="3">
        <v>2</v>
      </c>
      <c r="O223" s="3" t="s">
        <v>1373</v>
      </c>
      <c r="P223" s="3" t="s">
        <v>188</v>
      </c>
    </row>
    <row r="224" spans="1:16" ht="14.25" customHeight="1" x14ac:dyDescent="0.3">
      <c r="A224" s="3">
        <v>20603862369</v>
      </c>
      <c r="B224" s="3">
        <v>123880</v>
      </c>
      <c r="C224" s="3">
        <v>2025</v>
      </c>
      <c r="D224" s="3">
        <v>11</v>
      </c>
      <c r="E224" s="3">
        <v>118</v>
      </c>
      <c r="F224" s="3">
        <v>5901</v>
      </c>
      <c r="G224" s="3" t="s">
        <v>307</v>
      </c>
      <c r="H224" s="3">
        <v>123880</v>
      </c>
      <c r="I224" s="3" t="s">
        <v>1958</v>
      </c>
      <c r="J224" s="3" t="s">
        <v>137</v>
      </c>
      <c r="K224" s="4" t="s">
        <v>2609</v>
      </c>
      <c r="L224" s="3">
        <v>151198.32</v>
      </c>
      <c r="M224" s="3">
        <v>19320</v>
      </c>
      <c r="N224" s="3">
        <v>1</v>
      </c>
      <c r="O224" s="3" t="s">
        <v>273</v>
      </c>
      <c r="P224" s="3" t="s">
        <v>188</v>
      </c>
    </row>
    <row r="225" spans="1:16" ht="14.25" customHeight="1" x14ac:dyDescent="0.3">
      <c r="A225" s="3">
        <v>20603862369</v>
      </c>
      <c r="B225" s="3">
        <v>36432</v>
      </c>
      <c r="C225" s="3">
        <v>2026</v>
      </c>
      <c r="D225" s="3">
        <v>4</v>
      </c>
      <c r="E225" s="3">
        <v>118</v>
      </c>
      <c r="F225" s="3">
        <v>5901</v>
      </c>
      <c r="G225" s="3" t="s">
        <v>307</v>
      </c>
      <c r="H225" s="3">
        <v>36432</v>
      </c>
      <c r="I225" s="3" t="s">
        <v>773</v>
      </c>
      <c r="J225" s="3" t="s">
        <v>137</v>
      </c>
      <c r="K225" s="4" t="s">
        <v>1864</v>
      </c>
      <c r="L225" s="3">
        <v>181356.84</v>
      </c>
      <c r="M225" s="3">
        <v>19320</v>
      </c>
      <c r="N225" s="3">
        <v>1</v>
      </c>
      <c r="O225" s="3" t="s">
        <v>273</v>
      </c>
      <c r="P225" s="3" t="s">
        <v>188</v>
      </c>
    </row>
    <row r="226" spans="1:16" ht="14.25" customHeight="1" x14ac:dyDescent="0.3">
      <c r="A226" s="3">
        <v>20604309728</v>
      </c>
      <c r="B226" s="3">
        <v>2917</v>
      </c>
      <c r="C226" s="3">
        <v>2025</v>
      </c>
      <c r="D226" s="3">
        <v>1</v>
      </c>
      <c r="E226" s="3">
        <v>46</v>
      </c>
      <c r="F226" s="3">
        <v>9056</v>
      </c>
      <c r="G226" s="3" t="s">
        <v>311</v>
      </c>
      <c r="H226" s="3">
        <v>2917</v>
      </c>
      <c r="I226" s="3" t="s">
        <v>2675</v>
      </c>
      <c r="J226" s="3" t="s">
        <v>137</v>
      </c>
      <c r="K226" s="4" t="s">
        <v>350</v>
      </c>
      <c r="L226" s="3">
        <v>7275.18</v>
      </c>
      <c r="M226" s="3">
        <v>220</v>
      </c>
      <c r="N226" s="3">
        <v>2</v>
      </c>
      <c r="O226" s="3" t="s">
        <v>1373</v>
      </c>
      <c r="P226" s="3" t="s">
        <v>188</v>
      </c>
    </row>
    <row r="227" spans="1:16" ht="14.25" customHeight="1" x14ac:dyDescent="0.3">
      <c r="A227" s="3">
        <v>20605500430</v>
      </c>
      <c r="B227" s="3">
        <v>102210</v>
      </c>
      <c r="C227" s="3">
        <v>2025</v>
      </c>
      <c r="D227" s="3">
        <v>10</v>
      </c>
      <c r="E227" s="3">
        <v>118</v>
      </c>
      <c r="F227" s="3">
        <v>5901</v>
      </c>
      <c r="G227" s="3" t="s">
        <v>302</v>
      </c>
      <c r="H227" s="3">
        <v>102210</v>
      </c>
      <c r="I227" s="3" t="s">
        <v>1151</v>
      </c>
      <c r="J227" s="3" t="s">
        <v>137</v>
      </c>
      <c r="K227" s="4" t="s">
        <v>2387</v>
      </c>
      <c r="L227" s="3">
        <v>147669.481</v>
      </c>
      <c r="M227" s="3">
        <v>18975</v>
      </c>
      <c r="N227" s="3">
        <v>1</v>
      </c>
      <c r="O227" s="3" t="s">
        <v>273</v>
      </c>
      <c r="P227" s="3" t="s">
        <v>188</v>
      </c>
    </row>
    <row r="228" spans="1:16" ht="14.25" customHeight="1" x14ac:dyDescent="0.3">
      <c r="A228" s="3">
        <v>20606451122</v>
      </c>
      <c r="B228" s="3">
        <v>24836</v>
      </c>
      <c r="C228" s="3">
        <v>2025</v>
      </c>
      <c r="D228" s="3">
        <v>6</v>
      </c>
      <c r="E228" s="3">
        <v>46</v>
      </c>
      <c r="F228" s="3">
        <v>7620</v>
      </c>
      <c r="G228" s="3" t="s">
        <v>302</v>
      </c>
      <c r="H228" s="3">
        <v>24836</v>
      </c>
      <c r="I228" s="3" t="s">
        <v>944</v>
      </c>
      <c r="J228" s="3" t="s">
        <v>137</v>
      </c>
      <c r="K228" s="4" t="s">
        <v>889</v>
      </c>
      <c r="L228" s="3">
        <v>156897.57999999999</v>
      </c>
      <c r="M228" s="3">
        <v>19665</v>
      </c>
      <c r="N228" s="3">
        <v>2</v>
      </c>
      <c r="O228" s="3" t="s">
        <v>1373</v>
      </c>
      <c r="P228" s="3" t="s">
        <v>188</v>
      </c>
    </row>
    <row r="229" spans="1:16" ht="14.25" customHeight="1" x14ac:dyDescent="0.3">
      <c r="A229" s="3">
        <v>20606451122</v>
      </c>
      <c r="B229" s="3">
        <v>28133</v>
      </c>
      <c r="C229" s="3">
        <v>2025</v>
      </c>
      <c r="D229" s="3">
        <v>7</v>
      </c>
      <c r="E229" s="3">
        <v>46</v>
      </c>
      <c r="F229" s="3">
        <v>7620</v>
      </c>
      <c r="G229" s="3" t="s">
        <v>302</v>
      </c>
      <c r="H229" s="3">
        <v>28133</v>
      </c>
      <c r="I229" s="3" t="s">
        <v>2456</v>
      </c>
      <c r="J229" s="3" t="s">
        <v>137</v>
      </c>
      <c r="K229" s="4" t="s">
        <v>1053</v>
      </c>
      <c r="L229" s="3">
        <v>146034</v>
      </c>
      <c r="M229" s="3">
        <v>19665</v>
      </c>
      <c r="N229" s="3">
        <v>2</v>
      </c>
      <c r="O229" s="3" t="s">
        <v>1373</v>
      </c>
      <c r="P229" s="3" t="s">
        <v>188</v>
      </c>
    </row>
    <row r="230" spans="1:16" ht="14.25" customHeight="1" x14ac:dyDescent="0.3">
      <c r="A230" s="3">
        <v>20606451122</v>
      </c>
      <c r="B230" s="3">
        <v>80165</v>
      </c>
      <c r="C230" s="3">
        <v>2025</v>
      </c>
      <c r="D230" s="3">
        <v>8</v>
      </c>
      <c r="E230" s="3">
        <v>118</v>
      </c>
      <c r="F230" s="3">
        <v>5901</v>
      </c>
      <c r="G230" s="3" t="s">
        <v>2703</v>
      </c>
      <c r="H230" s="3">
        <v>80165</v>
      </c>
      <c r="I230" s="3" t="s">
        <v>1179</v>
      </c>
      <c r="J230" s="3" t="s">
        <v>137</v>
      </c>
      <c r="K230" s="4" t="s">
        <v>2222</v>
      </c>
      <c r="L230" s="3">
        <v>3956.93</v>
      </c>
      <c r="M230" s="3">
        <v>506</v>
      </c>
      <c r="N230" s="3">
        <v>1</v>
      </c>
      <c r="O230" s="3" t="s">
        <v>273</v>
      </c>
      <c r="P230" s="3" t="s">
        <v>188</v>
      </c>
    </row>
    <row r="231" spans="1:16" ht="14.25" customHeight="1" x14ac:dyDescent="0.3">
      <c r="A231" s="3">
        <v>20606451122</v>
      </c>
      <c r="B231" s="3">
        <v>37558</v>
      </c>
      <c r="C231" s="3">
        <v>2025</v>
      </c>
      <c r="D231" s="3">
        <v>10</v>
      </c>
      <c r="E231" s="3">
        <v>46</v>
      </c>
      <c r="F231" s="3">
        <v>5901</v>
      </c>
      <c r="G231" s="3" t="s">
        <v>302</v>
      </c>
      <c r="H231" s="3">
        <v>37558</v>
      </c>
      <c r="I231" s="3" t="s">
        <v>1718</v>
      </c>
      <c r="J231" s="3" t="s">
        <v>137</v>
      </c>
      <c r="K231" s="4" t="s">
        <v>1688</v>
      </c>
      <c r="L231" s="3">
        <v>175383.6</v>
      </c>
      <c r="M231" s="3">
        <v>18975</v>
      </c>
      <c r="N231" s="3">
        <v>2</v>
      </c>
      <c r="O231" s="3" t="s">
        <v>1373</v>
      </c>
      <c r="P231" s="3" t="s">
        <v>188</v>
      </c>
    </row>
    <row r="232" spans="1:16" ht="14.25" customHeight="1" x14ac:dyDescent="0.3">
      <c r="A232" s="3">
        <v>20606451122</v>
      </c>
      <c r="B232" s="3">
        <v>39967</v>
      </c>
      <c r="C232" s="3">
        <v>2025</v>
      </c>
      <c r="D232" s="3">
        <v>10</v>
      </c>
      <c r="E232" s="3">
        <v>46</v>
      </c>
      <c r="F232" s="3">
        <v>5901</v>
      </c>
      <c r="G232" s="3" t="s">
        <v>302</v>
      </c>
      <c r="H232" s="3">
        <v>39967</v>
      </c>
      <c r="I232" s="3" t="s">
        <v>2060</v>
      </c>
      <c r="J232" s="3" t="s">
        <v>137</v>
      </c>
      <c r="K232" s="4" t="s">
        <v>1740</v>
      </c>
      <c r="L232" s="3">
        <v>191070.86</v>
      </c>
      <c r="M232" s="3">
        <v>18975</v>
      </c>
      <c r="N232" s="3">
        <v>2</v>
      </c>
      <c r="O232" s="3" t="s">
        <v>1373</v>
      </c>
      <c r="P232" s="3" t="s">
        <v>188</v>
      </c>
    </row>
    <row r="233" spans="1:16" ht="14.25" customHeight="1" x14ac:dyDescent="0.3">
      <c r="A233" s="3">
        <v>20606451122</v>
      </c>
      <c r="B233" s="3">
        <v>47384</v>
      </c>
      <c r="C233" s="3">
        <v>2025</v>
      </c>
      <c r="D233" s="3">
        <v>11</v>
      </c>
      <c r="E233" s="3">
        <v>46</v>
      </c>
      <c r="F233" s="3">
        <v>5901</v>
      </c>
      <c r="G233" s="3" t="s">
        <v>187</v>
      </c>
      <c r="H233" s="3">
        <v>47384</v>
      </c>
      <c r="I233" s="3" t="s">
        <v>2591</v>
      </c>
      <c r="J233" s="3" t="s">
        <v>137</v>
      </c>
      <c r="K233" s="4" t="s">
        <v>1540</v>
      </c>
      <c r="L233" s="3">
        <v>191304.88</v>
      </c>
      <c r="M233" s="3">
        <v>2760</v>
      </c>
      <c r="N233" s="3">
        <v>2</v>
      </c>
      <c r="O233" s="3" t="s">
        <v>1373</v>
      </c>
      <c r="P233" s="3" t="s">
        <v>188</v>
      </c>
    </row>
    <row r="234" spans="1:16" ht="14.25" customHeight="1" x14ac:dyDescent="0.3">
      <c r="A234" s="3">
        <v>20606451122</v>
      </c>
      <c r="B234" s="3">
        <v>3030</v>
      </c>
      <c r="C234" s="3">
        <v>2026</v>
      </c>
      <c r="D234" s="3">
        <v>1</v>
      </c>
      <c r="E234" s="3">
        <v>46</v>
      </c>
      <c r="F234" s="3">
        <v>5901</v>
      </c>
      <c r="G234" s="3" t="s">
        <v>307</v>
      </c>
      <c r="H234" s="3">
        <v>3030</v>
      </c>
      <c r="I234" s="3" t="s">
        <v>2742</v>
      </c>
      <c r="J234" s="3" t="s">
        <v>137</v>
      </c>
      <c r="K234" s="4" t="s">
        <v>488</v>
      </c>
      <c r="L234" s="3">
        <v>76135.47</v>
      </c>
      <c r="M234" s="3">
        <v>7590</v>
      </c>
      <c r="N234" s="3">
        <v>2</v>
      </c>
      <c r="O234" s="3" t="s">
        <v>1373</v>
      </c>
      <c r="P234" s="3" t="s">
        <v>188</v>
      </c>
    </row>
    <row r="235" spans="1:16" ht="14.25" customHeight="1" x14ac:dyDescent="0.3"/>
    <row r="236" spans="1:16" ht="14.25" customHeight="1" x14ac:dyDescent="0.3"/>
    <row r="237" spans="1:16" ht="14.25" customHeight="1" x14ac:dyDescent="0.3"/>
    <row r="238" spans="1:16" ht="14.25" customHeight="1" x14ac:dyDescent="0.3"/>
    <row r="239" spans="1:16" ht="14.25" customHeight="1" x14ac:dyDescent="0.3"/>
    <row r="240" spans="1:16"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P234" xr:uid="{00000000-0009-0000-0000-00000A000000}"/>
  <hyperlinks>
    <hyperlink ref="K2" r:id="rId1" xr:uid="{00000000-0004-0000-0A00-000000000000}"/>
    <hyperlink ref="K3" r:id="rId2" xr:uid="{00000000-0004-0000-0A00-000001000000}"/>
    <hyperlink ref="K4" r:id="rId3" xr:uid="{00000000-0004-0000-0A00-000002000000}"/>
    <hyperlink ref="K5" r:id="rId4" xr:uid="{00000000-0004-0000-0A00-000003000000}"/>
    <hyperlink ref="K6" r:id="rId5" xr:uid="{00000000-0004-0000-0A00-000004000000}"/>
    <hyperlink ref="K7" r:id="rId6" xr:uid="{00000000-0004-0000-0A00-000005000000}"/>
    <hyperlink ref="K8" r:id="rId7" xr:uid="{00000000-0004-0000-0A00-000006000000}"/>
    <hyperlink ref="K9" r:id="rId8" xr:uid="{00000000-0004-0000-0A00-000007000000}"/>
    <hyperlink ref="K10" r:id="rId9" xr:uid="{00000000-0004-0000-0A00-000008000000}"/>
    <hyperlink ref="K11" r:id="rId10" xr:uid="{00000000-0004-0000-0A00-000009000000}"/>
    <hyperlink ref="K12" r:id="rId11" xr:uid="{00000000-0004-0000-0A00-00000A000000}"/>
    <hyperlink ref="K13" r:id="rId12" xr:uid="{00000000-0004-0000-0A00-00000B000000}"/>
    <hyperlink ref="K14" r:id="rId13" xr:uid="{00000000-0004-0000-0A00-00000C000000}"/>
    <hyperlink ref="K15" r:id="rId14" xr:uid="{00000000-0004-0000-0A00-00000D000000}"/>
    <hyperlink ref="K16" r:id="rId15" xr:uid="{00000000-0004-0000-0A00-00000E000000}"/>
    <hyperlink ref="K17" r:id="rId16" xr:uid="{00000000-0004-0000-0A00-00000F000000}"/>
    <hyperlink ref="K18" r:id="rId17" xr:uid="{00000000-0004-0000-0A00-000010000000}"/>
    <hyperlink ref="K19" r:id="rId18" xr:uid="{00000000-0004-0000-0A00-000011000000}"/>
    <hyperlink ref="K20" r:id="rId19" xr:uid="{00000000-0004-0000-0A00-000012000000}"/>
    <hyperlink ref="K21" r:id="rId20" xr:uid="{00000000-0004-0000-0A00-000013000000}"/>
    <hyperlink ref="K22" r:id="rId21" xr:uid="{00000000-0004-0000-0A00-000014000000}"/>
    <hyperlink ref="K23" r:id="rId22" xr:uid="{00000000-0004-0000-0A00-000015000000}"/>
    <hyperlink ref="K24" r:id="rId23" xr:uid="{00000000-0004-0000-0A00-000016000000}"/>
    <hyperlink ref="K25" r:id="rId24" xr:uid="{00000000-0004-0000-0A00-000017000000}"/>
    <hyperlink ref="K26" r:id="rId25" xr:uid="{00000000-0004-0000-0A00-000018000000}"/>
    <hyperlink ref="K27" r:id="rId26" xr:uid="{00000000-0004-0000-0A00-000019000000}"/>
    <hyperlink ref="K28" r:id="rId27" xr:uid="{00000000-0004-0000-0A00-00001A000000}"/>
    <hyperlink ref="K29" r:id="rId28" xr:uid="{00000000-0004-0000-0A00-00001B000000}"/>
    <hyperlink ref="K30" r:id="rId29" xr:uid="{00000000-0004-0000-0A00-00001C000000}"/>
    <hyperlink ref="K31" r:id="rId30" xr:uid="{00000000-0004-0000-0A00-00001D000000}"/>
    <hyperlink ref="K32" r:id="rId31" xr:uid="{00000000-0004-0000-0A00-00001E000000}"/>
    <hyperlink ref="K33" r:id="rId32" xr:uid="{00000000-0004-0000-0A00-00001F000000}"/>
    <hyperlink ref="K34" r:id="rId33" xr:uid="{00000000-0004-0000-0A00-000020000000}"/>
    <hyperlink ref="K35" r:id="rId34" xr:uid="{00000000-0004-0000-0A00-000021000000}"/>
    <hyperlink ref="K36" r:id="rId35" xr:uid="{00000000-0004-0000-0A00-000022000000}"/>
    <hyperlink ref="K37" r:id="rId36" xr:uid="{00000000-0004-0000-0A00-000023000000}"/>
    <hyperlink ref="K38" r:id="rId37" xr:uid="{00000000-0004-0000-0A00-000024000000}"/>
    <hyperlink ref="K39" r:id="rId38" xr:uid="{00000000-0004-0000-0A00-000025000000}"/>
    <hyperlink ref="K40" r:id="rId39" xr:uid="{00000000-0004-0000-0A00-000026000000}"/>
    <hyperlink ref="K41" r:id="rId40" xr:uid="{00000000-0004-0000-0A00-000027000000}"/>
    <hyperlink ref="K42" r:id="rId41" xr:uid="{00000000-0004-0000-0A00-000028000000}"/>
    <hyperlink ref="K43" r:id="rId42" xr:uid="{00000000-0004-0000-0A00-000029000000}"/>
    <hyperlink ref="K44" r:id="rId43" xr:uid="{00000000-0004-0000-0A00-00002A000000}"/>
    <hyperlink ref="K45" r:id="rId44" xr:uid="{00000000-0004-0000-0A00-00002B000000}"/>
    <hyperlink ref="K46" r:id="rId45" xr:uid="{00000000-0004-0000-0A00-00002C000000}"/>
    <hyperlink ref="K47" r:id="rId46" xr:uid="{00000000-0004-0000-0A00-00002D000000}"/>
    <hyperlink ref="K48" r:id="rId47" xr:uid="{00000000-0004-0000-0A00-00002E000000}"/>
    <hyperlink ref="K49" r:id="rId48" xr:uid="{00000000-0004-0000-0A00-00002F000000}"/>
    <hyperlink ref="K50" r:id="rId49" xr:uid="{00000000-0004-0000-0A00-000030000000}"/>
    <hyperlink ref="K51" r:id="rId50" xr:uid="{00000000-0004-0000-0A00-000031000000}"/>
    <hyperlink ref="K52" r:id="rId51" xr:uid="{00000000-0004-0000-0A00-000032000000}"/>
    <hyperlink ref="K53" r:id="rId52" xr:uid="{00000000-0004-0000-0A00-000033000000}"/>
    <hyperlink ref="K54" r:id="rId53" xr:uid="{00000000-0004-0000-0A00-000034000000}"/>
    <hyperlink ref="K55" r:id="rId54" xr:uid="{00000000-0004-0000-0A00-000035000000}"/>
    <hyperlink ref="K56" r:id="rId55" xr:uid="{00000000-0004-0000-0A00-000036000000}"/>
    <hyperlink ref="K57" r:id="rId56" xr:uid="{00000000-0004-0000-0A00-000037000000}"/>
    <hyperlink ref="K58" r:id="rId57" xr:uid="{00000000-0004-0000-0A00-000038000000}"/>
    <hyperlink ref="K59" r:id="rId58" xr:uid="{00000000-0004-0000-0A00-000039000000}"/>
    <hyperlink ref="K60" r:id="rId59" xr:uid="{00000000-0004-0000-0A00-00003A000000}"/>
    <hyperlink ref="K61" r:id="rId60" xr:uid="{00000000-0004-0000-0A00-00003B000000}"/>
    <hyperlink ref="K62" r:id="rId61" xr:uid="{00000000-0004-0000-0A00-00003C000000}"/>
    <hyperlink ref="K63" r:id="rId62" xr:uid="{00000000-0004-0000-0A00-00003D000000}"/>
    <hyperlink ref="K64" r:id="rId63" xr:uid="{00000000-0004-0000-0A00-00003E000000}"/>
    <hyperlink ref="K65" r:id="rId64" xr:uid="{00000000-0004-0000-0A00-00003F000000}"/>
    <hyperlink ref="K66" r:id="rId65" xr:uid="{00000000-0004-0000-0A00-000040000000}"/>
    <hyperlink ref="K67" r:id="rId66" xr:uid="{00000000-0004-0000-0A00-000041000000}"/>
    <hyperlink ref="K68" r:id="rId67" xr:uid="{00000000-0004-0000-0A00-000042000000}"/>
    <hyperlink ref="K69" r:id="rId68" xr:uid="{00000000-0004-0000-0A00-000043000000}"/>
    <hyperlink ref="K70" r:id="rId69" xr:uid="{00000000-0004-0000-0A00-000044000000}"/>
    <hyperlink ref="K71" r:id="rId70" xr:uid="{00000000-0004-0000-0A00-000045000000}"/>
    <hyperlink ref="K72" r:id="rId71" xr:uid="{00000000-0004-0000-0A00-000046000000}"/>
    <hyperlink ref="K73" r:id="rId72" xr:uid="{00000000-0004-0000-0A00-000047000000}"/>
    <hyperlink ref="K74" r:id="rId73" xr:uid="{00000000-0004-0000-0A00-000048000000}"/>
    <hyperlink ref="K75" r:id="rId74" xr:uid="{00000000-0004-0000-0A00-000049000000}"/>
    <hyperlink ref="K76" r:id="rId75" xr:uid="{00000000-0004-0000-0A00-00004A000000}"/>
    <hyperlink ref="K77" r:id="rId76" xr:uid="{00000000-0004-0000-0A00-00004B000000}"/>
    <hyperlink ref="K78" r:id="rId77" xr:uid="{00000000-0004-0000-0A00-00004C000000}"/>
    <hyperlink ref="K79" r:id="rId78" xr:uid="{00000000-0004-0000-0A00-00004D000000}"/>
    <hyperlink ref="K80" r:id="rId79" xr:uid="{00000000-0004-0000-0A00-00004E000000}"/>
    <hyperlink ref="K81" r:id="rId80" xr:uid="{00000000-0004-0000-0A00-00004F000000}"/>
    <hyperlink ref="K82" r:id="rId81" xr:uid="{00000000-0004-0000-0A00-000050000000}"/>
    <hyperlink ref="K83" r:id="rId82" xr:uid="{00000000-0004-0000-0A00-000051000000}"/>
    <hyperlink ref="K84" r:id="rId83" xr:uid="{00000000-0004-0000-0A00-000052000000}"/>
    <hyperlink ref="K85" r:id="rId84" xr:uid="{00000000-0004-0000-0A00-000053000000}"/>
    <hyperlink ref="K86" r:id="rId85" xr:uid="{00000000-0004-0000-0A00-000054000000}"/>
    <hyperlink ref="K87" r:id="rId86" xr:uid="{00000000-0004-0000-0A00-000055000000}"/>
    <hyperlink ref="K88" r:id="rId87" xr:uid="{00000000-0004-0000-0A00-000056000000}"/>
    <hyperlink ref="K89" r:id="rId88" xr:uid="{00000000-0004-0000-0A00-000057000000}"/>
    <hyperlink ref="K90" r:id="rId89" xr:uid="{00000000-0004-0000-0A00-000058000000}"/>
    <hyperlink ref="K91" r:id="rId90" xr:uid="{00000000-0004-0000-0A00-000059000000}"/>
    <hyperlink ref="K92" r:id="rId91" xr:uid="{00000000-0004-0000-0A00-00005A000000}"/>
    <hyperlink ref="K93" r:id="rId92" xr:uid="{00000000-0004-0000-0A00-00005B000000}"/>
    <hyperlink ref="K94" r:id="rId93" xr:uid="{00000000-0004-0000-0A00-00005C000000}"/>
    <hyperlink ref="K95" r:id="rId94" xr:uid="{00000000-0004-0000-0A00-00005D000000}"/>
    <hyperlink ref="K96" r:id="rId95" xr:uid="{00000000-0004-0000-0A00-00005E000000}"/>
    <hyperlink ref="K97" r:id="rId96" xr:uid="{00000000-0004-0000-0A00-00005F000000}"/>
    <hyperlink ref="K98" r:id="rId97" xr:uid="{00000000-0004-0000-0A00-000060000000}"/>
    <hyperlink ref="K99" r:id="rId98" xr:uid="{00000000-0004-0000-0A00-000061000000}"/>
    <hyperlink ref="K100" r:id="rId99" xr:uid="{00000000-0004-0000-0A00-000062000000}"/>
    <hyperlink ref="K101" r:id="rId100" xr:uid="{00000000-0004-0000-0A00-000063000000}"/>
    <hyperlink ref="K102" r:id="rId101" xr:uid="{00000000-0004-0000-0A00-000064000000}"/>
    <hyperlink ref="K103" r:id="rId102" xr:uid="{00000000-0004-0000-0A00-000065000000}"/>
    <hyperlink ref="K104" r:id="rId103" xr:uid="{00000000-0004-0000-0A00-000066000000}"/>
    <hyperlink ref="K105" r:id="rId104" xr:uid="{00000000-0004-0000-0A00-000067000000}"/>
    <hyperlink ref="K106" r:id="rId105" xr:uid="{00000000-0004-0000-0A00-000068000000}"/>
    <hyperlink ref="K107" r:id="rId106" xr:uid="{00000000-0004-0000-0A00-000069000000}"/>
    <hyperlink ref="K108" r:id="rId107" xr:uid="{00000000-0004-0000-0A00-00006A000000}"/>
    <hyperlink ref="K109" r:id="rId108" xr:uid="{00000000-0004-0000-0A00-00006B000000}"/>
    <hyperlink ref="K110" r:id="rId109" xr:uid="{00000000-0004-0000-0A00-00006C000000}"/>
    <hyperlink ref="K111" r:id="rId110" xr:uid="{00000000-0004-0000-0A00-00006D000000}"/>
    <hyperlink ref="K112" r:id="rId111" xr:uid="{00000000-0004-0000-0A00-00006E000000}"/>
    <hyperlink ref="K113" r:id="rId112" xr:uid="{00000000-0004-0000-0A00-00006F000000}"/>
    <hyperlink ref="K114" r:id="rId113" xr:uid="{00000000-0004-0000-0A00-000070000000}"/>
    <hyperlink ref="K115" r:id="rId114" xr:uid="{00000000-0004-0000-0A00-000071000000}"/>
    <hyperlink ref="K116" r:id="rId115" xr:uid="{00000000-0004-0000-0A00-000072000000}"/>
    <hyperlink ref="K117" r:id="rId116" xr:uid="{00000000-0004-0000-0A00-000073000000}"/>
    <hyperlink ref="K118" r:id="rId117" xr:uid="{00000000-0004-0000-0A00-000074000000}"/>
    <hyperlink ref="K119" r:id="rId118" xr:uid="{00000000-0004-0000-0A00-000075000000}"/>
    <hyperlink ref="K120" r:id="rId119" xr:uid="{00000000-0004-0000-0A00-000076000000}"/>
    <hyperlink ref="K121" r:id="rId120" xr:uid="{00000000-0004-0000-0A00-000077000000}"/>
    <hyperlink ref="K122" r:id="rId121" xr:uid="{00000000-0004-0000-0A00-000078000000}"/>
    <hyperlink ref="K123" r:id="rId122" xr:uid="{00000000-0004-0000-0A00-000079000000}"/>
    <hyperlink ref="K124" r:id="rId123" xr:uid="{00000000-0004-0000-0A00-00007A000000}"/>
    <hyperlink ref="K125" r:id="rId124" xr:uid="{00000000-0004-0000-0A00-00007B000000}"/>
    <hyperlink ref="K126" r:id="rId125" xr:uid="{00000000-0004-0000-0A00-00007C000000}"/>
    <hyperlink ref="K127" r:id="rId126" xr:uid="{00000000-0004-0000-0A00-00007D000000}"/>
    <hyperlink ref="K128" r:id="rId127" xr:uid="{00000000-0004-0000-0A00-00007E000000}"/>
    <hyperlink ref="K129" r:id="rId128" xr:uid="{00000000-0004-0000-0A00-00007F000000}"/>
    <hyperlink ref="K130" r:id="rId129" xr:uid="{00000000-0004-0000-0A00-000080000000}"/>
    <hyperlink ref="K131" r:id="rId130" xr:uid="{00000000-0004-0000-0A00-000081000000}"/>
    <hyperlink ref="K132" r:id="rId131" xr:uid="{00000000-0004-0000-0A00-000082000000}"/>
    <hyperlink ref="K133" r:id="rId132" xr:uid="{00000000-0004-0000-0A00-000083000000}"/>
    <hyperlink ref="K134" r:id="rId133" xr:uid="{00000000-0004-0000-0A00-000084000000}"/>
    <hyperlink ref="K135" r:id="rId134" xr:uid="{00000000-0004-0000-0A00-000085000000}"/>
    <hyperlink ref="K136" r:id="rId135" xr:uid="{00000000-0004-0000-0A00-000086000000}"/>
    <hyperlink ref="K137" r:id="rId136" xr:uid="{00000000-0004-0000-0A00-000087000000}"/>
    <hyperlink ref="K138" r:id="rId137" xr:uid="{00000000-0004-0000-0A00-000088000000}"/>
    <hyperlink ref="K139" r:id="rId138" xr:uid="{00000000-0004-0000-0A00-000089000000}"/>
    <hyperlink ref="K140" r:id="rId139" xr:uid="{00000000-0004-0000-0A00-00008A000000}"/>
    <hyperlink ref="K141" r:id="rId140" xr:uid="{00000000-0004-0000-0A00-00008B000000}"/>
    <hyperlink ref="K142" r:id="rId141" xr:uid="{00000000-0004-0000-0A00-00008C000000}"/>
    <hyperlink ref="K143" r:id="rId142" xr:uid="{00000000-0004-0000-0A00-00008D000000}"/>
    <hyperlink ref="K144" r:id="rId143" xr:uid="{00000000-0004-0000-0A00-00008E000000}"/>
    <hyperlink ref="K145" r:id="rId144" xr:uid="{00000000-0004-0000-0A00-00008F000000}"/>
    <hyperlink ref="K146" r:id="rId145" xr:uid="{00000000-0004-0000-0A00-000090000000}"/>
    <hyperlink ref="K147" r:id="rId146" xr:uid="{00000000-0004-0000-0A00-000091000000}"/>
    <hyperlink ref="K148" r:id="rId147" xr:uid="{00000000-0004-0000-0A00-000092000000}"/>
    <hyperlink ref="K149" r:id="rId148" xr:uid="{00000000-0004-0000-0A00-000093000000}"/>
    <hyperlink ref="K150" r:id="rId149" xr:uid="{00000000-0004-0000-0A00-000094000000}"/>
    <hyperlink ref="K151" r:id="rId150" xr:uid="{00000000-0004-0000-0A00-000095000000}"/>
    <hyperlink ref="K152" r:id="rId151" xr:uid="{00000000-0004-0000-0A00-000096000000}"/>
    <hyperlink ref="K153" r:id="rId152" xr:uid="{00000000-0004-0000-0A00-000097000000}"/>
    <hyperlink ref="K154" r:id="rId153" xr:uid="{00000000-0004-0000-0A00-000098000000}"/>
    <hyperlink ref="K155" r:id="rId154" xr:uid="{00000000-0004-0000-0A00-000099000000}"/>
    <hyperlink ref="K156" r:id="rId155" xr:uid="{00000000-0004-0000-0A00-00009A000000}"/>
    <hyperlink ref="K157" r:id="rId156" xr:uid="{00000000-0004-0000-0A00-00009B000000}"/>
    <hyperlink ref="K158" r:id="rId157" xr:uid="{00000000-0004-0000-0A00-00009C000000}"/>
    <hyperlink ref="K159" r:id="rId158" xr:uid="{00000000-0004-0000-0A00-00009D000000}"/>
    <hyperlink ref="K160" r:id="rId159" xr:uid="{00000000-0004-0000-0A00-00009E000000}"/>
    <hyperlink ref="K161" r:id="rId160" xr:uid="{00000000-0004-0000-0A00-00009F000000}"/>
    <hyperlink ref="K162" r:id="rId161" xr:uid="{00000000-0004-0000-0A00-0000A0000000}"/>
    <hyperlink ref="K163" r:id="rId162" xr:uid="{00000000-0004-0000-0A00-0000A1000000}"/>
    <hyperlink ref="K164" r:id="rId163" xr:uid="{00000000-0004-0000-0A00-0000A2000000}"/>
    <hyperlink ref="K165" r:id="rId164" xr:uid="{00000000-0004-0000-0A00-0000A3000000}"/>
    <hyperlink ref="K166" r:id="rId165" xr:uid="{00000000-0004-0000-0A00-0000A4000000}"/>
    <hyperlink ref="K167" r:id="rId166" xr:uid="{00000000-0004-0000-0A00-0000A5000000}"/>
    <hyperlink ref="K168" r:id="rId167" xr:uid="{00000000-0004-0000-0A00-0000A6000000}"/>
    <hyperlink ref="K169" r:id="rId168" xr:uid="{00000000-0004-0000-0A00-0000A7000000}"/>
    <hyperlink ref="K170" r:id="rId169" xr:uid="{00000000-0004-0000-0A00-0000A8000000}"/>
    <hyperlink ref="K171" r:id="rId170" xr:uid="{00000000-0004-0000-0A00-0000A9000000}"/>
    <hyperlink ref="K172" r:id="rId171" xr:uid="{00000000-0004-0000-0A00-0000AA000000}"/>
    <hyperlink ref="K173" r:id="rId172" xr:uid="{00000000-0004-0000-0A00-0000AB000000}"/>
    <hyperlink ref="K174" r:id="rId173" xr:uid="{00000000-0004-0000-0A00-0000AC000000}"/>
    <hyperlink ref="K175" r:id="rId174" xr:uid="{00000000-0004-0000-0A00-0000AD000000}"/>
    <hyperlink ref="K176" r:id="rId175" xr:uid="{00000000-0004-0000-0A00-0000AE000000}"/>
    <hyperlink ref="K177" r:id="rId176" xr:uid="{00000000-0004-0000-0A00-0000AF000000}"/>
    <hyperlink ref="K178" r:id="rId177" xr:uid="{00000000-0004-0000-0A00-0000B0000000}"/>
    <hyperlink ref="K179" r:id="rId178" xr:uid="{00000000-0004-0000-0A00-0000B1000000}"/>
    <hyperlink ref="K180" r:id="rId179" xr:uid="{00000000-0004-0000-0A00-0000B2000000}"/>
    <hyperlink ref="K181" r:id="rId180" xr:uid="{00000000-0004-0000-0A00-0000B3000000}"/>
    <hyperlink ref="K182" r:id="rId181" xr:uid="{00000000-0004-0000-0A00-0000B4000000}"/>
    <hyperlink ref="K183" r:id="rId182" xr:uid="{00000000-0004-0000-0A00-0000B5000000}"/>
    <hyperlink ref="K184" r:id="rId183" xr:uid="{00000000-0004-0000-0A00-0000B6000000}"/>
    <hyperlink ref="K185" r:id="rId184" xr:uid="{00000000-0004-0000-0A00-0000B7000000}"/>
    <hyperlink ref="K186" r:id="rId185" xr:uid="{00000000-0004-0000-0A00-0000B8000000}"/>
    <hyperlink ref="K187" r:id="rId186" xr:uid="{00000000-0004-0000-0A00-0000B9000000}"/>
    <hyperlink ref="K188" r:id="rId187" xr:uid="{00000000-0004-0000-0A00-0000BA000000}"/>
    <hyperlink ref="K189" r:id="rId188" xr:uid="{00000000-0004-0000-0A00-0000BB000000}"/>
    <hyperlink ref="K190" r:id="rId189" xr:uid="{00000000-0004-0000-0A00-0000BC000000}"/>
    <hyperlink ref="K191" r:id="rId190" xr:uid="{00000000-0004-0000-0A00-0000BD000000}"/>
    <hyperlink ref="K192" r:id="rId191" xr:uid="{00000000-0004-0000-0A00-0000BE000000}"/>
    <hyperlink ref="K193" r:id="rId192" xr:uid="{00000000-0004-0000-0A00-0000BF000000}"/>
    <hyperlink ref="K194" r:id="rId193" xr:uid="{00000000-0004-0000-0A00-0000C0000000}"/>
    <hyperlink ref="K195" r:id="rId194" xr:uid="{00000000-0004-0000-0A00-0000C1000000}"/>
    <hyperlink ref="K196" r:id="rId195" xr:uid="{00000000-0004-0000-0A00-0000C2000000}"/>
    <hyperlink ref="K197" r:id="rId196" xr:uid="{00000000-0004-0000-0A00-0000C3000000}"/>
    <hyperlink ref="K198" r:id="rId197" xr:uid="{00000000-0004-0000-0A00-0000C4000000}"/>
    <hyperlink ref="K199" r:id="rId198" xr:uid="{00000000-0004-0000-0A00-0000C5000000}"/>
    <hyperlink ref="K200" r:id="rId199" xr:uid="{00000000-0004-0000-0A00-0000C6000000}"/>
    <hyperlink ref="K201" r:id="rId200" xr:uid="{00000000-0004-0000-0A00-0000C7000000}"/>
    <hyperlink ref="K202" r:id="rId201" xr:uid="{00000000-0004-0000-0A00-0000C8000000}"/>
    <hyperlink ref="K203" r:id="rId202" xr:uid="{00000000-0004-0000-0A00-0000C9000000}"/>
    <hyperlink ref="K204" r:id="rId203" xr:uid="{00000000-0004-0000-0A00-0000CA000000}"/>
    <hyperlink ref="K205" r:id="rId204" xr:uid="{00000000-0004-0000-0A00-0000CB000000}"/>
    <hyperlink ref="K206" r:id="rId205" xr:uid="{00000000-0004-0000-0A00-0000CC000000}"/>
    <hyperlink ref="K207" r:id="rId206" xr:uid="{00000000-0004-0000-0A00-0000CD000000}"/>
    <hyperlink ref="K208" r:id="rId207" xr:uid="{00000000-0004-0000-0A00-0000CE000000}"/>
    <hyperlink ref="K209" r:id="rId208" xr:uid="{00000000-0004-0000-0A00-0000CF000000}"/>
    <hyperlink ref="K210" r:id="rId209" xr:uid="{00000000-0004-0000-0A00-0000D0000000}"/>
    <hyperlink ref="K211" r:id="rId210" xr:uid="{00000000-0004-0000-0A00-0000D1000000}"/>
    <hyperlink ref="K212" r:id="rId211" xr:uid="{00000000-0004-0000-0A00-0000D2000000}"/>
    <hyperlink ref="K213" r:id="rId212" xr:uid="{00000000-0004-0000-0A00-0000D3000000}"/>
    <hyperlink ref="K214" r:id="rId213" xr:uid="{00000000-0004-0000-0A00-0000D4000000}"/>
    <hyperlink ref="K215" r:id="rId214" xr:uid="{00000000-0004-0000-0A00-0000D5000000}"/>
    <hyperlink ref="K216" r:id="rId215" xr:uid="{00000000-0004-0000-0A00-0000D6000000}"/>
    <hyperlink ref="K217" r:id="rId216" xr:uid="{00000000-0004-0000-0A00-0000D7000000}"/>
    <hyperlink ref="K218" r:id="rId217" xr:uid="{00000000-0004-0000-0A00-0000D8000000}"/>
    <hyperlink ref="K219" r:id="rId218" xr:uid="{00000000-0004-0000-0A00-0000D9000000}"/>
    <hyperlink ref="K220" r:id="rId219" xr:uid="{00000000-0004-0000-0A00-0000DA000000}"/>
    <hyperlink ref="K221" r:id="rId220" xr:uid="{00000000-0004-0000-0A00-0000DB000000}"/>
    <hyperlink ref="K222" r:id="rId221" xr:uid="{00000000-0004-0000-0A00-0000DC000000}"/>
    <hyperlink ref="K223" r:id="rId222" xr:uid="{00000000-0004-0000-0A00-0000DD000000}"/>
    <hyperlink ref="K224" r:id="rId223" xr:uid="{00000000-0004-0000-0A00-0000DE000000}"/>
    <hyperlink ref="K225" r:id="rId224" xr:uid="{00000000-0004-0000-0A00-0000DF000000}"/>
    <hyperlink ref="K226" r:id="rId225" xr:uid="{00000000-0004-0000-0A00-0000E0000000}"/>
    <hyperlink ref="K227" r:id="rId226" xr:uid="{00000000-0004-0000-0A00-0000E1000000}"/>
    <hyperlink ref="K228" r:id="rId227" xr:uid="{00000000-0004-0000-0A00-0000E2000000}"/>
    <hyperlink ref="K229" r:id="rId228" xr:uid="{00000000-0004-0000-0A00-0000E3000000}"/>
    <hyperlink ref="K230" r:id="rId229" xr:uid="{00000000-0004-0000-0A00-0000E4000000}"/>
    <hyperlink ref="K231" r:id="rId230" xr:uid="{00000000-0004-0000-0A00-0000E5000000}"/>
    <hyperlink ref="K232" r:id="rId231" xr:uid="{00000000-0004-0000-0A00-0000E6000000}"/>
    <hyperlink ref="K233" r:id="rId232" xr:uid="{00000000-0004-0000-0A00-0000E7000000}"/>
    <hyperlink ref="K234" r:id="rId233" xr:uid="{00000000-0004-0000-0A00-0000E8000000}"/>
  </hyperlink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8" width="13" customWidth="1"/>
    <col min="9" max="9" width="62" customWidth="1"/>
    <col min="10" max="10" width="24" customWidth="1"/>
    <col min="11" max="26" width="8.88671875" customWidth="1"/>
  </cols>
  <sheetData>
    <row r="1" spans="1:10" ht="14.25" customHeight="1" x14ac:dyDescent="0.3">
      <c r="A1" s="1" t="s">
        <v>0</v>
      </c>
      <c r="B1" s="1" t="s">
        <v>34</v>
      </c>
      <c r="C1" s="1" t="s">
        <v>2</v>
      </c>
      <c r="D1" s="1" t="s">
        <v>30</v>
      </c>
      <c r="E1" s="1" t="s">
        <v>31</v>
      </c>
      <c r="F1" s="1" t="s">
        <v>32</v>
      </c>
      <c r="G1" s="1" t="s">
        <v>33</v>
      </c>
      <c r="H1" s="1" t="s">
        <v>35</v>
      </c>
      <c r="I1" s="1" t="s">
        <v>36</v>
      </c>
      <c r="J1" s="1" t="s">
        <v>2786</v>
      </c>
    </row>
    <row r="2" spans="1:10" ht="14.25" customHeight="1" x14ac:dyDescent="0.3"/>
    <row r="3" spans="1:10" ht="14.25" customHeight="1" x14ac:dyDescent="0.3"/>
    <row r="4" spans="1:10" ht="14.25" customHeight="1" x14ac:dyDescent="0.3"/>
    <row r="5" spans="1:10" ht="14.25" customHeight="1" x14ac:dyDescent="0.3"/>
    <row r="6" spans="1:10" ht="14.25" customHeight="1" x14ac:dyDescent="0.3"/>
    <row r="7" spans="1:10" ht="14.25" customHeight="1" x14ac:dyDescent="0.3"/>
    <row r="8" spans="1:10" ht="14.25" customHeight="1" x14ac:dyDescent="0.3"/>
    <row r="9" spans="1:10" ht="14.25" customHeight="1" x14ac:dyDescent="0.3"/>
    <row r="10" spans="1:10" ht="14.25" customHeight="1" x14ac:dyDescent="0.3"/>
    <row r="11" spans="1:10" ht="14.25" customHeight="1" x14ac:dyDescent="0.3"/>
    <row r="12" spans="1:10" ht="14.25" customHeight="1" x14ac:dyDescent="0.3"/>
    <row r="13" spans="1:10" ht="14.25" customHeight="1" x14ac:dyDescent="0.3"/>
    <row r="14" spans="1:10" ht="14.25" customHeight="1" x14ac:dyDescent="0.3"/>
    <row r="15" spans="1:10" ht="14.25" customHeight="1" x14ac:dyDescent="0.3"/>
    <row r="16" spans="1:10"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J1" xr:uid="{00000000-0009-0000-0000-00000B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base 25 detallada (cafe)</vt:lpstr>
      <vt:lpstr>base dua 25 detallada</vt:lpstr>
      <vt:lpstr>por RUC</vt:lpstr>
      <vt:lpstr>DETALLE_ITEMS</vt:lpstr>
      <vt:lpstr>DUAS</vt:lpstr>
      <vt:lpstr>PRODUCTORES_ICO</vt:lpstr>
      <vt:lpstr>SIN_CABECERA</vt:lpstr>
      <vt:lpstr>CONTROL</vt:lpstr>
      <vt:lpstr>ITEMS_EXCLUIDOS</vt:lpstr>
      <vt:lpstr>CAT_ADUANAS</vt:lpstr>
      <vt:lpstr>CAT_AGENTES</vt:lpstr>
      <vt:lpstr>DUA_Consolidado_Total</vt:lpstr>
      <vt:lpstr>DESCARGAR_PENDIENTES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2026-09-30T19:22:20Z</dcterms:created>
  <dcterms:modified xsi:type="dcterms:W3CDTF">2026-10-07T23:17:56Z</dcterms:modified>
</cp:coreProperties>
</file>